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codeName="EstaPastaDeTrabalho"/>
  <xr:revisionPtr revIDLastSave="0" documentId="13_ncr:1_{4C00C63D-1E68-4A3A-98D1-E90C3FE54CE9}" xr6:coauthVersionLast="47" xr6:coauthVersionMax="47" xr10:uidLastSave="{00000000-0000-0000-0000-000000000000}"/>
  <bookViews>
    <workbookView xWindow="10785" yWindow="-16320" windowWidth="29040" windowHeight="16440" tabRatio="838" xr2:uid="{00000000-000D-0000-FFFF-FFFF00000000}"/>
  </bookViews>
  <sheets>
    <sheet name="Índice" sheetId="34" r:id="rId1"/>
    <sheet name="Listado - Ações_Equities" sheetId="5" r:id="rId2"/>
    <sheet name="Listado - FICC" sheetId="66" r:id="rId3"/>
    <sheet name="Balcão" sheetId="71" r:id="rId4"/>
    <sheet name="Infra para Financiamentos" sheetId="64" r:id="rId5"/>
    <sheet name="Tecnologia, Dados e Serviços" sheetId="69" r:id="rId6"/>
    <sheet name="# Pregões" sheetId="45" r:id="rId7"/>
  </sheets>
  <externalReferences>
    <externalReference r:id="rId8"/>
  </externalReferences>
  <definedNames>
    <definedName name="__ANO68" localSheetId="2">#REF!</definedName>
    <definedName name="__ANO68">#REF!</definedName>
    <definedName name="__ANO69" localSheetId="2">#REF!</definedName>
    <definedName name="__ANO69">#REF!</definedName>
    <definedName name="__ANO70" localSheetId="2">#REF!</definedName>
    <definedName name="__ANO70">#REF!</definedName>
    <definedName name="__ANO71" localSheetId="2">#REF!</definedName>
    <definedName name="__ANO71">#REF!</definedName>
    <definedName name="__ANO72" localSheetId="2">#REF!</definedName>
    <definedName name="__ANO72">#REF!</definedName>
    <definedName name="__ANO73" localSheetId="2">#REF!</definedName>
    <definedName name="__ANO73">#REF!</definedName>
    <definedName name="__ANO74" localSheetId="2">#REF!</definedName>
    <definedName name="__ANO74">#REF!</definedName>
    <definedName name="__ANO75" localSheetId="2">#REF!</definedName>
    <definedName name="__ANO75">#REF!</definedName>
    <definedName name="__ANO76" localSheetId="2">#REF!</definedName>
    <definedName name="__ANO76">#REF!</definedName>
    <definedName name="__ANO77" localSheetId="2">#REF!</definedName>
    <definedName name="__ANO77">#REF!</definedName>
    <definedName name="__ANO78" localSheetId="2">#REF!</definedName>
    <definedName name="__ANO78">#REF!</definedName>
    <definedName name="__ANO79" localSheetId="2">#REF!</definedName>
    <definedName name="__ANO79">#REF!</definedName>
    <definedName name="__ANO80" localSheetId="2">#REF!</definedName>
    <definedName name="__ANO80">#REF!</definedName>
    <definedName name="__ANO81" localSheetId="2">#REF!</definedName>
    <definedName name="__ANO81">#REF!</definedName>
    <definedName name="__ANO82" localSheetId="2">#REF!</definedName>
    <definedName name="__ANO82">#REF!</definedName>
    <definedName name="__ANO83" localSheetId="2">#REF!</definedName>
    <definedName name="__ANO83">#REF!</definedName>
    <definedName name="__ANO84" localSheetId="2">#REF!</definedName>
    <definedName name="__ANO84">#REF!</definedName>
    <definedName name="__ANO85" localSheetId="2">#REF!</definedName>
    <definedName name="__ANO85">#REF!</definedName>
    <definedName name="__ANO86" localSheetId="2">#REF!</definedName>
    <definedName name="__ANO86">#REF!</definedName>
    <definedName name="__ANO87" localSheetId="2">#REF!</definedName>
    <definedName name="__ANO87">#REF!</definedName>
    <definedName name="__ANO88" localSheetId="2">#REF!</definedName>
    <definedName name="__ANO88">#REF!</definedName>
    <definedName name="__ANO89" localSheetId="2">#REF!</definedName>
    <definedName name="__ANO89">#REF!</definedName>
    <definedName name="__ANO90" localSheetId="2">#REF!</definedName>
    <definedName name="__ANO90">#REF!</definedName>
    <definedName name="__ANO91" localSheetId="2">#REF!</definedName>
    <definedName name="__ANO91">#REF!</definedName>
    <definedName name="__ANO92" localSheetId="2">#REF!</definedName>
    <definedName name="__ANO92">#REF!</definedName>
    <definedName name="__ANO93" localSheetId="2">#REF!</definedName>
    <definedName name="__ANO93">#REF!</definedName>
    <definedName name="__ANO94" localSheetId="2">#REF!</definedName>
    <definedName name="__ANO94">#REF!</definedName>
    <definedName name="__ANO95" localSheetId="2">#REF!</definedName>
    <definedName name="__ANO95">#REF!</definedName>
    <definedName name="__ANO96" localSheetId="2">#REF!</definedName>
    <definedName name="__ANO96">#REF!</definedName>
    <definedName name="_ANO68" localSheetId="2">#REF!</definedName>
    <definedName name="_ANO68">#REF!</definedName>
    <definedName name="_ANO69" localSheetId="2">#REF!</definedName>
    <definedName name="_ANO69">#REF!</definedName>
    <definedName name="_ANO70" localSheetId="2">#REF!</definedName>
    <definedName name="_ANO70">#REF!</definedName>
    <definedName name="_ANO71" localSheetId="2">#REF!</definedName>
    <definedName name="_ANO71">#REF!</definedName>
    <definedName name="_ANO72" localSheetId="2">#REF!</definedName>
    <definedName name="_ANO72">#REF!</definedName>
    <definedName name="_ANO73" localSheetId="2">#REF!</definedName>
    <definedName name="_ANO73">#REF!</definedName>
    <definedName name="_ANO74" localSheetId="2">#REF!</definedName>
    <definedName name="_ANO74">#REF!</definedName>
    <definedName name="_ANO75" localSheetId="2">#REF!</definedName>
    <definedName name="_ANO75">#REF!</definedName>
    <definedName name="_ANO76" localSheetId="2">#REF!</definedName>
    <definedName name="_ANO76">#REF!</definedName>
    <definedName name="_ANO77" localSheetId="2">#REF!</definedName>
    <definedName name="_ANO77">#REF!</definedName>
    <definedName name="_ANO78" localSheetId="2">#REF!</definedName>
    <definedName name="_ANO78">#REF!</definedName>
    <definedName name="_ANO79" localSheetId="2">#REF!</definedName>
    <definedName name="_ANO79">#REF!</definedName>
    <definedName name="_ANO80" localSheetId="2">#REF!</definedName>
    <definedName name="_ANO80">#REF!</definedName>
    <definedName name="_ANO81" localSheetId="2">#REF!</definedName>
    <definedName name="_ANO81">#REF!</definedName>
    <definedName name="_ANO82" localSheetId="2">#REF!</definedName>
    <definedName name="_ANO82">#REF!</definedName>
    <definedName name="_ANO83" localSheetId="2">#REF!</definedName>
    <definedName name="_ANO83">#REF!</definedName>
    <definedName name="_ANO84" localSheetId="2">#REF!</definedName>
    <definedName name="_ANO84">#REF!</definedName>
    <definedName name="_ANO85" localSheetId="2">#REF!</definedName>
    <definedName name="_ANO85">#REF!</definedName>
    <definedName name="_ANO86" localSheetId="2">#REF!</definedName>
    <definedName name="_ANO86">#REF!</definedName>
    <definedName name="_ANO87" localSheetId="2">#REF!</definedName>
    <definedName name="_ANO87">#REF!</definedName>
    <definedName name="_ANO88" localSheetId="2">#REF!</definedName>
    <definedName name="_ANO88">#REF!</definedName>
    <definedName name="_ANO89" localSheetId="2">#REF!</definedName>
    <definedName name="_ANO89">#REF!</definedName>
    <definedName name="_ANO90" localSheetId="2">#REF!</definedName>
    <definedName name="_ANO90">#REF!</definedName>
    <definedName name="_ANO91" localSheetId="2">#REF!</definedName>
    <definedName name="_ANO91">#REF!</definedName>
    <definedName name="_ANO92" localSheetId="2">#REF!</definedName>
    <definedName name="_ANO92">#REF!</definedName>
    <definedName name="_ANO93" localSheetId="2">#REF!</definedName>
    <definedName name="_ANO93">#REF!</definedName>
    <definedName name="_ANO94" localSheetId="2">#REF!</definedName>
    <definedName name="_ANO94">#REF!</definedName>
    <definedName name="_ANO95" localSheetId="2">#REF!</definedName>
    <definedName name="_ANO95">#REF!</definedName>
    <definedName name="_ANO96" localSheetId="2">#REF!</definedName>
    <definedName name="_ANO96">#REF!</definedName>
    <definedName name="_bdm.FastTrackBookmark.12_14_2023_10_29_14_AM.edm" hidden="1">'Listado - Ações_Equities'!$KB$87</definedName>
    <definedName name="_bdm.FastTrackBookmark.12_14_2023_11_29_58_AM.edm" hidden="1">Balcão!$GV$73</definedName>
    <definedName name="_Regression_Int" localSheetId="6" hidden="1">1</definedName>
    <definedName name="_xlnm.Print_Area" localSheetId="0">Índice!$A$1:$C$64</definedName>
    <definedName name="_xlnm.Print_Area" localSheetId="1">'Listado - Ações_Equities'!$A$1:$CX$15</definedName>
    <definedName name="d" localSheetId="2">#REF!</definedName>
    <definedName name="d">#REF!</definedName>
    <definedName name="Print_Area_MI" localSheetId="2">#REF!</definedName>
    <definedName name="Print_Area_MI">#REF!</definedName>
    <definedName name="s" localSheetId="2">#REF!</definedName>
    <definedName name="s">#REF!</definedName>
    <definedName name="_xlnm.Print_Titles" localSheetId="1">'Listado - Ações_Equities'!$A:$C</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63" i="45" l="1"/>
  <c r="IC151" i="66"/>
  <c r="IB151" i="66"/>
  <c r="IA151" i="66"/>
  <c r="HZ151" i="66"/>
  <c r="HZ116" i="66"/>
  <c r="HY116" i="66"/>
  <c r="HX116" i="66"/>
  <c r="HW116" i="66"/>
  <c r="HV116" i="66"/>
  <c r="HU116" i="66"/>
  <c r="HT116" i="66"/>
  <c r="HS116" i="66"/>
  <c r="HR116" i="66"/>
  <c r="HQ116" i="66"/>
  <c r="HP116" i="66"/>
  <c r="HO116" i="66"/>
  <c r="HN116" i="66"/>
  <c r="HM116" i="66"/>
  <c r="HL116" i="66"/>
  <c r="HK116" i="66"/>
  <c r="HJ116" i="66"/>
  <c r="HI116" i="66"/>
  <c r="HH116" i="66"/>
  <c r="HZ135" i="66"/>
  <c r="HY135" i="66"/>
  <c r="KH95" i="5"/>
  <c r="KH100" i="5" l="1"/>
  <c r="KG100" i="5"/>
  <c r="KH116" i="5"/>
  <c r="HB95" i="71"/>
  <c r="HB89" i="71"/>
  <c r="HB80" i="71"/>
  <c r="HB72" i="71"/>
  <c r="HB66" i="71"/>
  <c r="HB61" i="71"/>
  <c r="HB56" i="71"/>
  <c r="HB50" i="71"/>
  <c r="HB44" i="71"/>
  <c r="HB35" i="71"/>
  <c r="HB26" i="71"/>
  <c r="HZ143" i="66"/>
  <c r="HZ126" i="66"/>
  <c r="HZ106" i="66"/>
  <c r="HZ89" i="66"/>
  <c r="HZ79" i="66"/>
  <c r="HZ70" i="66"/>
  <c r="HZ61" i="66"/>
  <c r="HZ51" i="66"/>
  <c r="HZ40" i="66"/>
  <c r="HZ25" i="66"/>
  <c r="KH185" i="5"/>
  <c r="KH193" i="5" s="1"/>
  <c r="KH198" i="5" s="1"/>
  <c r="KH178" i="5"/>
  <c r="KH172" i="5"/>
  <c r="KH165" i="5"/>
  <c r="KH154" i="5"/>
  <c r="KH145" i="5"/>
  <c r="KH137" i="5"/>
  <c r="KH136" i="5"/>
  <c r="KH135" i="5"/>
  <c r="KH129" i="5"/>
  <c r="KH123" i="5"/>
  <c r="KH113" i="5"/>
  <c r="KH103" i="5"/>
  <c r="KH86" i="5"/>
  <c r="KH76" i="5"/>
  <c r="KH63" i="5"/>
  <c r="KH53" i="5"/>
  <c r="KH25" i="5"/>
  <c r="KH19" i="5"/>
  <c r="HO21" i="66" l="1"/>
  <c r="KG70" i="5" l="1"/>
  <c r="HH126" i="66"/>
  <c r="HI126" i="66"/>
  <c r="HJ126" i="66"/>
  <c r="HK126" i="66"/>
  <c r="HL126" i="66"/>
  <c r="HM126" i="66"/>
  <c r="HN126" i="66"/>
  <c r="HO126" i="66"/>
  <c r="HP126" i="66"/>
  <c r="HQ126" i="66"/>
  <c r="HR126" i="66"/>
  <c r="HS126" i="66"/>
  <c r="HT126" i="66"/>
  <c r="HU126" i="66"/>
  <c r="HV126" i="66"/>
  <c r="HW126" i="66"/>
  <c r="HX126" i="66"/>
  <c r="HY126" i="66"/>
  <c r="HY151" i="66" l="1"/>
  <c r="KG116" i="5" l="1"/>
  <c r="HA95" i="71" l="1"/>
  <c r="HA89" i="71"/>
  <c r="HA80" i="71"/>
  <c r="HA72" i="71"/>
  <c r="HA66" i="71"/>
  <c r="HA61" i="71"/>
  <c r="HA56" i="71"/>
  <c r="HA50" i="71"/>
  <c r="HA44" i="71"/>
  <c r="HA35" i="71"/>
  <c r="HA26" i="71"/>
  <c r="KG185" i="5"/>
  <c r="KG193" i="5" s="1"/>
  <c r="KG198" i="5" s="1"/>
  <c r="KG178" i="5"/>
  <c r="KG172" i="5"/>
  <c r="KG165" i="5"/>
  <c r="KG154" i="5"/>
  <c r="KG145" i="5"/>
  <c r="KG138" i="5"/>
  <c r="KG137" i="5"/>
  <c r="KG136" i="5"/>
  <c r="KG135" i="5"/>
  <c r="KG129" i="5"/>
  <c r="KG123" i="5"/>
  <c r="KG113" i="5"/>
  <c r="KG103" i="5"/>
  <c r="KG86" i="5"/>
  <c r="KG76" i="5"/>
  <c r="KG63" i="5"/>
  <c r="KG53" i="5"/>
  <c r="KG25" i="5"/>
  <c r="KG19" i="5"/>
  <c r="HY143" i="66"/>
  <c r="HY106" i="66"/>
  <c r="HY89" i="66"/>
  <c r="HY79" i="66"/>
  <c r="HY70" i="66"/>
  <c r="HY61" i="66"/>
  <c r="HY51" i="66"/>
  <c r="HY40" i="66"/>
  <c r="HY25" i="66"/>
  <c r="KF116" i="5"/>
  <c r="GZ95" i="71" l="1"/>
  <c r="GZ89" i="71"/>
  <c r="GZ80" i="71"/>
  <c r="GZ72" i="71"/>
  <c r="GZ66" i="71"/>
  <c r="GZ61" i="71"/>
  <c r="GZ56" i="71"/>
  <c r="GZ50" i="71"/>
  <c r="GZ44" i="71"/>
  <c r="GZ35" i="71"/>
  <c r="GZ26" i="71"/>
  <c r="HX143" i="66"/>
  <c r="HX106" i="66"/>
  <c r="HX89" i="66"/>
  <c r="HX79" i="66"/>
  <c r="HX70" i="66"/>
  <c r="HX61" i="66"/>
  <c r="HX51" i="66"/>
  <c r="HX40" i="66"/>
  <c r="HX25" i="66"/>
  <c r="KF185" i="5"/>
  <c r="KF193" i="5" s="1"/>
  <c r="KF198" i="5" s="1"/>
  <c r="KF178" i="5"/>
  <c r="KF172" i="5"/>
  <c r="KF165" i="5"/>
  <c r="KF154" i="5"/>
  <c r="KF145" i="5"/>
  <c r="KF138" i="5"/>
  <c r="KF137" i="5"/>
  <c r="KF136" i="5"/>
  <c r="KF135" i="5"/>
  <c r="KF129" i="5"/>
  <c r="KF123" i="5"/>
  <c r="KF113" i="5"/>
  <c r="KF103" i="5"/>
  <c r="KF86" i="5"/>
  <c r="KF76" i="5"/>
  <c r="KF63" i="5"/>
  <c r="KF53" i="5"/>
  <c r="KF25" i="5"/>
  <c r="KF19" i="5"/>
  <c r="GY26" i="71"/>
  <c r="GY35" i="71"/>
  <c r="GY44" i="71"/>
  <c r="GY50" i="71"/>
  <c r="GY56" i="71"/>
  <c r="GY61" i="71"/>
  <c r="GY66" i="71"/>
  <c r="GY72" i="71"/>
  <c r="GY80" i="71"/>
  <c r="KE136" i="5"/>
  <c r="KE95" i="5"/>
  <c r="KE100" i="5" s="1"/>
  <c r="KD95" i="5"/>
  <c r="GY95" i="71" l="1"/>
  <c r="GY89" i="71"/>
  <c r="HW143" i="66"/>
  <c r="HW106" i="66"/>
  <c r="HW89" i="66"/>
  <c r="HW79" i="66"/>
  <c r="HW70" i="66"/>
  <c r="HW61" i="66"/>
  <c r="HW51" i="66"/>
  <c r="HW40" i="66"/>
  <c r="HW25" i="66"/>
  <c r="KE185" i="5"/>
  <c r="KE193" i="5" s="1"/>
  <c r="KE198" i="5" s="1"/>
  <c r="KE178" i="5"/>
  <c r="KE172" i="5"/>
  <c r="KE165" i="5"/>
  <c r="KE154" i="5"/>
  <c r="KE145" i="5"/>
  <c r="KE138" i="5"/>
  <c r="KE137" i="5"/>
  <c r="KE135" i="5"/>
  <c r="KE129" i="5"/>
  <c r="KE123" i="5"/>
  <c r="KE114" i="5"/>
  <c r="KE116" i="5" s="1"/>
  <c r="KE113" i="5"/>
  <c r="KE103" i="5"/>
  <c r="KE86" i="5"/>
  <c r="KE76" i="5"/>
  <c r="KE63" i="5"/>
  <c r="KE53" i="5"/>
  <c r="KE25" i="5"/>
  <c r="KE19" i="5"/>
  <c r="GX37" i="71"/>
  <c r="GX95" i="71"/>
  <c r="GX89" i="71"/>
  <c r="GX80" i="71"/>
  <c r="GX72" i="71"/>
  <c r="GX66" i="71"/>
  <c r="GX61" i="71"/>
  <c r="GX56" i="71"/>
  <c r="GX50" i="71"/>
  <c r="GX44" i="71"/>
  <c r="GX35" i="71"/>
  <c r="GX26" i="71"/>
  <c r="HV143" i="66"/>
  <c r="HV106" i="66"/>
  <c r="HV89" i="66"/>
  <c r="HV79" i="66"/>
  <c r="HV70" i="66"/>
  <c r="HV61" i="66"/>
  <c r="HV51" i="66"/>
  <c r="HV40" i="66"/>
  <c r="HV25" i="66"/>
  <c r="KD100" i="5"/>
  <c r="KD114" i="5" l="1"/>
  <c r="KD116" i="5" s="1"/>
  <c r="KD185" i="5"/>
  <c r="KD193" i="5" s="1"/>
  <c r="KD198" i="5" s="1"/>
  <c r="KD178" i="5"/>
  <c r="KD172" i="5"/>
  <c r="KD165" i="5"/>
  <c r="KD154" i="5"/>
  <c r="KD145" i="5"/>
  <c r="KD138" i="5"/>
  <c r="KD137" i="5"/>
  <c r="KD136" i="5"/>
  <c r="KD135" i="5"/>
  <c r="KD129" i="5"/>
  <c r="KD123" i="5"/>
  <c r="KD113" i="5"/>
  <c r="KD103" i="5"/>
  <c r="KD86" i="5"/>
  <c r="KD76" i="5"/>
  <c r="KD63" i="5"/>
  <c r="KD53" i="5"/>
  <c r="KD25" i="5"/>
  <c r="KD19" i="5"/>
  <c r="KC95" i="5" l="1"/>
  <c r="GW95" i="71" l="1"/>
  <c r="GW89" i="71"/>
  <c r="GW80" i="71"/>
  <c r="GW72" i="71"/>
  <c r="GW66" i="71"/>
  <c r="GW61" i="71"/>
  <c r="GW56" i="71"/>
  <c r="GW50" i="71"/>
  <c r="GW44" i="71"/>
  <c r="GW35" i="71"/>
  <c r="GW26" i="71"/>
  <c r="HU143" i="66"/>
  <c r="HU106" i="66"/>
  <c r="HU89" i="66"/>
  <c r="HU79" i="66"/>
  <c r="HU70" i="66"/>
  <c r="HU61" i="66"/>
  <c r="HU51" i="66"/>
  <c r="HU40" i="66"/>
  <c r="HU25" i="66"/>
  <c r="KC185" i="5"/>
  <c r="KC193" i="5" s="1"/>
  <c r="KC198" i="5" s="1"/>
  <c r="KC178" i="5"/>
  <c r="KC172" i="5"/>
  <c r="KC165" i="5"/>
  <c r="KC154" i="5"/>
  <c r="KC145" i="5"/>
  <c r="KC138" i="5"/>
  <c r="KC137" i="5"/>
  <c r="KC136" i="5"/>
  <c r="KC135" i="5"/>
  <c r="KC129" i="5"/>
  <c r="KC123" i="5"/>
  <c r="KC113" i="5"/>
  <c r="KC103" i="5"/>
  <c r="KC114" i="5"/>
  <c r="KC116" i="5" s="1"/>
  <c r="KC86" i="5"/>
  <c r="KC76" i="5"/>
  <c r="KC63" i="5"/>
  <c r="KC53" i="5"/>
  <c r="KC25" i="5"/>
  <c r="KC19" i="5"/>
  <c r="KB95" i="5"/>
  <c r="KB100" i="5" s="1"/>
  <c r="KC100" i="5" l="1"/>
  <c r="KB114" i="5"/>
  <c r="KB116" i="5" s="1"/>
  <c r="GV95" i="71"/>
  <c r="GV89" i="71"/>
  <c r="GV80" i="71"/>
  <c r="GV72" i="71"/>
  <c r="GV66" i="71"/>
  <c r="GV61" i="71"/>
  <c r="GV56" i="71"/>
  <c r="GV50" i="71"/>
  <c r="GV44" i="71"/>
  <c r="GV35" i="71"/>
  <c r="GV26" i="71"/>
  <c r="HT143" i="66"/>
  <c r="HT106" i="66"/>
  <c r="HT89" i="66"/>
  <c r="HT79" i="66"/>
  <c r="HT70" i="66"/>
  <c r="HT61" i="66"/>
  <c r="HT51" i="66"/>
  <c r="HT40" i="66"/>
  <c r="HT25" i="66"/>
  <c r="KB185" i="5"/>
  <c r="KB178" i="5"/>
  <c r="KB172" i="5"/>
  <c r="KB165" i="5"/>
  <c r="KB154" i="5"/>
  <c r="KB145" i="5"/>
  <c r="KB138" i="5"/>
  <c r="KB137" i="5"/>
  <c r="KB136" i="5"/>
  <c r="KB135" i="5"/>
  <c r="KB129" i="5"/>
  <c r="KB123" i="5"/>
  <c r="KB113" i="5"/>
  <c r="KB103" i="5"/>
  <c r="KB86" i="5"/>
  <c r="KB76" i="5"/>
  <c r="KB63" i="5"/>
  <c r="KB53" i="5"/>
  <c r="KB25" i="5"/>
  <c r="KB19" i="5"/>
  <c r="GU95" i="71" l="1"/>
  <c r="GU89" i="71"/>
  <c r="GU80" i="71"/>
  <c r="GU72" i="71"/>
  <c r="GU66" i="71"/>
  <c r="GU61" i="71"/>
  <c r="GU56" i="71"/>
  <c r="GU50" i="71"/>
  <c r="GU44" i="71"/>
  <c r="GU35" i="71"/>
  <c r="GU26" i="71"/>
  <c r="HS143" i="66"/>
  <c r="HS106" i="66"/>
  <c r="HS89" i="66"/>
  <c r="HS79" i="66"/>
  <c r="HS70" i="66"/>
  <c r="HS61" i="66"/>
  <c r="HS51" i="66"/>
  <c r="HS40" i="66"/>
  <c r="HS25" i="66"/>
  <c r="KA95" i="5"/>
  <c r="KA185" i="5"/>
  <c r="KA178" i="5"/>
  <c r="KA172" i="5"/>
  <c r="KA165" i="5"/>
  <c r="KA154" i="5"/>
  <c r="KA145" i="5"/>
  <c r="KA138" i="5"/>
  <c r="KA137" i="5"/>
  <c r="KA136" i="5"/>
  <c r="KA135" i="5"/>
  <c r="KA129" i="5"/>
  <c r="KA123" i="5"/>
  <c r="KA113" i="5"/>
  <c r="KA103" i="5"/>
  <c r="KA86" i="5"/>
  <c r="KA76" i="5"/>
  <c r="KA63" i="5"/>
  <c r="KA53" i="5"/>
  <c r="KA25" i="5"/>
  <c r="KA19" i="5"/>
  <c r="GT95" i="71"/>
  <c r="GT89" i="71"/>
  <c r="GT80" i="71"/>
  <c r="GT72" i="71"/>
  <c r="GT66" i="71"/>
  <c r="GT61" i="71"/>
  <c r="GT56" i="71"/>
  <c r="GT50" i="71"/>
  <c r="GT44" i="71"/>
  <c r="GT35" i="71"/>
  <c r="GT26" i="71"/>
  <c r="HR143" i="66"/>
  <c r="HR106" i="66"/>
  <c r="HR89" i="66"/>
  <c r="HR79" i="66"/>
  <c r="HR70" i="66"/>
  <c r="HR61" i="66"/>
  <c r="HR51" i="66"/>
  <c r="HR40" i="66"/>
  <c r="HR25" i="66"/>
  <c r="JZ95" i="5"/>
  <c r="JZ114" i="5" s="1"/>
  <c r="JZ116" i="5" s="1"/>
  <c r="JZ185" i="5"/>
  <c r="JZ178" i="5"/>
  <c r="JZ172" i="5"/>
  <c r="JZ165" i="5"/>
  <c r="JZ154" i="5"/>
  <c r="JZ145" i="5"/>
  <c r="JZ138" i="5"/>
  <c r="JZ137" i="5"/>
  <c r="JZ136" i="5"/>
  <c r="JZ135" i="5"/>
  <c r="JZ129" i="5"/>
  <c r="JZ123" i="5"/>
  <c r="JZ113" i="5"/>
  <c r="JZ103" i="5"/>
  <c r="JZ86" i="5"/>
  <c r="JZ76" i="5"/>
  <c r="JZ63" i="5"/>
  <c r="JZ53" i="5"/>
  <c r="JZ25" i="5"/>
  <c r="JZ19" i="5"/>
  <c r="KA114" i="5" l="1"/>
  <c r="KA116" i="5" s="1"/>
  <c r="KA100" i="5"/>
  <c r="JY95" i="5"/>
  <c r="JY114" i="5" s="1"/>
  <c r="JY116" i="5" s="1"/>
  <c r="GS95" i="71"/>
  <c r="GS89" i="71"/>
  <c r="GS80" i="71"/>
  <c r="GS72" i="71"/>
  <c r="GS66" i="71"/>
  <c r="GS61" i="71"/>
  <c r="GS56" i="71"/>
  <c r="GS50" i="71"/>
  <c r="GS44" i="71"/>
  <c r="GS35" i="71"/>
  <c r="GS26" i="71"/>
  <c r="HQ143" i="66"/>
  <c r="HQ106" i="66"/>
  <c r="HQ89" i="66"/>
  <c r="HQ79" i="66"/>
  <c r="HQ70" i="66"/>
  <c r="HQ61" i="66"/>
  <c r="HQ51" i="66"/>
  <c r="HQ40" i="66"/>
  <c r="HQ25" i="66"/>
  <c r="JY185" i="5"/>
  <c r="JY178" i="5"/>
  <c r="JY172" i="5"/>
  <c r="JY165" i="5"/>
  <c r="JY154" i="5"/>
  <c r="JY145" i="5"/>
  <c r="JY138" i="5"/>
  <c r="JY137" i="5"/>
  <c r="JY136" i="5"/>
  <c r="JY135" i="5"/>
  <c r="JY129" i="5"/>
  <c r="JY123" i="5"/>
  <c r="JY113" i="5"/>
  <c r="JY103" i="5"/>
  <c r="JY86" i="5"/>
  <c r="JY76" i="5"/>
  <c r="JY63" i="5"/>
  <c r="JY53" i="5"/>
  <c r="JY25" i="5"/>
  <c r="JY19" i="5"/>
  <c r="GR95" i="71"/>
  <c r="GR89" i="71"/>
  <c r="GR80" i="71"/>
  <c r="GR72" i="71"/>
  <c r="GR66" i="71"/>
  <c r="GR61" i="71"/>
  <c r="GR56" i="71"/>
  <c r="GR50" i="71"/>
  <c r="GR44" i="71"/>
  <c r="GR35" i="71"/>
  <c r="GR26" i="71"/>
  <c r="HP143" i="66"/>
  <c r="HP106" i="66"/>
  <c r="HP89" i="66"/>
  <c r="HP79" i="66"/>
  <c r="HP70" i="66"/>
  <c r="HP61" i="66"/>
  <c r="HP51" i="66"/>
  <c r="HP40" i="66"/>
  <c r="HP25" i="66"/>
  <c r="JX185" i="5"/>
  <c r="JX178" i="5"/>
  <c r="JX172" i="5"/>
  <c r="JX165" i="5"/>
  <c r="JX154" i="5"/>
  <c r="JX145" i="5"/>
  <c r="JX138" i="5"/>
  <c r="JX137" i="5"/>
  <c r="JX136" i="5"/>
  <c r="JX135" i="5"/>
  <c r="JX129" i="5"/>
  <c r="JX123" i="5"/>
  <c r="JX113" i="5"/>
  <c r="JX103" i="5"/>
  <c r="JX86" i="5"/>
  <c r="JX76" i="5"/>
  <c r="JX63" i="5"/>
  <c r="JX53" i="5"/>
  <c r="JX25" i="5"/>
  <c r="JX19" i="5"/>
  <c r="GQ95" i="71"/>
  <c r="GQ89" i="71"/>
  <c r="GQ80" i="71"/>
  <c r="GQ72" i="71"/>
  <c r="GQ66" i="71"/>
  <c r="GQ61" i="71"/>
  <c r="GQ56" i="71"/>
  <c r="GQ50" i="71"/>
  <c r="GQ44" i="71"/>
  <c r="GQ35" i="71"/>
  <c r="GQ26" i="71"/>
  <c r="HO143" i="66"/>
  <c r="HO106" i="66"/>
  <c r="HO89" i="66"/>
  <c r="HO79" i="66"/>
  <c r="HO70" i="66"/>
  <c r="HO61" i="66"/>
  <c r="HO51" i="66"/>
  <c r="HO40" i="66"/>
  <c r="HO25" i="66"/>
  <c r="JW185" i="5"/>
  <c r="JW178" i="5"/>
  <c r="JW172" i="5"/>
  <c r="JW165" i="5"/>
  <c r="JW154" i="5"/>
  <c r="JW145" i="5"/>
  <c r="JW138" i="5"/>
  <c r="JW137" i="5"/>
  <c r="JW136" i="5"/>
  <c r="JW135" i="5"/>
  <c r="JW129" i="5"/>
  <c r="JW123" i="5"/>
  <c r="JW113" i="5"/>
  <c r="JW103" i="5"/>
  <c r="JW86" i="5"/>
  <c r="JW76" i="5"/>
  <c r="JW63" i="5"/>
  <c r="JW53" i="5"/>
  <c r="JW25" i="5"/>
  <c r="JW19" i="5"/>
  <c r="GP95" i="71"/>
  <c r="GP89" i="71"/>
  <c r="GP80" i="71"/>
  <c r="GP72" i="71"/>
  <c r="GP66" i="71"/>
  <c r="GP61" i="71"/>
  <c r="GP56" i="71"/>
  <c r="GP50" i="71"/>
  <c r="GP44" i="71"/>
  <c r="GP35" i="71"/>
  <c r="GP26" i="71"/>
  <c r="HN143" i="66"/>
  <c r="HN106" i="66"/>
  <c r="HN89" i="66"/>
  <c r="HN79" i="66"/>
  <c r="HN70" i="66"/>
  <c r="HN61" i="66"/>
  <c r="HN51" i="66"/>
  <c r="HN40" i="66"/>
  <c r="HN25" i="66"/>
  <c r="JV53" i="5"/>
  <c r="JV185" i="5"/>
  <c r="JV178" i="5"/>
  <c r="JV172" i="5"/>
  <c r="JV165" i="5"/>
  <c r="JV154" i="5"/>
  <c r="JV145" i="5"/>
  <c r="JV138" i="5"/>
  <c r="JV137" i="5"/>
  <c r="JV136" i="5"/>
  <c r="JV135" i="5"/>
  <c r="JV129" i="5"/>
  <c r="JV123" i="5"/>
  <c r="JV113" i="5"/>
  <c r="JV103" i="5"/>
  <c r="JV86" i="5"/>
  <c r="JV76" i="5"/>
  <c r="JV63" i="5"/>
  <c r="JV25" i="5"/>
  <c r="JV19" i="5"/>
  <c r="JU25" i="5"/>
  <c r="JU138" i="5"/>
  <c r="JU137" i="5"/>
  <c r="JU136" i="5"/>
  <c r="GO95" i="71"/>
  <c r="GO89" i="71"/>
  <c r="GO80" i="71"/>
  <c r="GO72" i="71"/>
  <c r="GO66" i="71"/>
  <c r="GO61" i="71"/>
  <c r="GO56" i="71"/>
  <c r="GO50" i="71"/>
  <c r="GO44" i="71"/>
  <c r="GO35" i="71"/>
  <c r="GO26" i="71"/>
  <c r="HM143" i="66"/>
  <c r="HM106" i="66"/>
  <c r="HM89" i="66"/>
  <c r="HM79" i="66"/>
  <c r="HM70" i="66"/>
  <c r="HM61" i="66"/>
  <c r="HM51" i="66"/>
  <c r="HM40" i="66"/>
  <c r="HM25" i="66"/>
  <c r="JU185" i="5"/>
  <c r="JU178" i="5"/>
  <c r="JU172" i="5"/>
  <c r="JU165" i="5"/>
  <c r="JU154" i="5"/>
  <c r="JU145" i="5"/>
  <c r="JU135" i="5"/>
  <c r="JU129" i="5"/>
  <c r="JU123" i="5"/>
  <c r="JU113" i="5"/>
  <c r="JU103" i="5"/>
  <c r="JU86" i="5"/>
  <c r="JU76" i="5"/>
  <c r="JU63" i="5"/>
  <c r="JU53" i="5"/>
  <c r="JU19" i="5"/>
  <c r="JT138" i="5"/>
  <c r="JT137" i="5"/>
  <c r="JT136" i="5"/>
  <c r="HL143" i="66"/>
  <c r="HL106" i="66"/>
  <c r="HL89" i="66"/>
  <c r="HL79" i="66"/>
  <c r="HL70" i="66"/>
  <c r="HL61" i="66"/>
  <c r="HL51" i="66"/>
  <c r="HL40" i="66"/>
  <c r="HL25" i="66"/>
  <c r="JS138" i="5"/>
  <c r="JS137" i="5"/>
  <c r="JS136" i="5"/>
  <c r="HK106" i="66"/>
  <c r="HK89" i="66"/>
  <c r="HK79" i="66"/>
  <c r="HK70" i="66"/>
  <c r="HK61" i="66"/>
  <c r="HK51" i="66"/>
  <c r="HK40" i="66"/>
  <c r="HK25" i="66"/>
  <c r="HJ143" i="66"/>
  <c r="HJ106" i="66"/>
  <c r="HJ89" i="66"/>
  <c r="HJ79" i="66"/>
  <c r="HJ70" i="66"/>
  <c r="HJ61" i="66"/>
  <c r="HJ51" i="66"/>
  <c r="HJ40" i="66"/>
  <c r="HJ25" i="66"/>
  <c r="JR138" i="5"/>
  <c r="JR137" i="5"/>
  <c r="JR136" i="5"/>
  <c r="HI25" i="66"/>
  <c r="HI40" i="66"/>
  <c r="HI143" i="66"/>
  <c r="HI106" i="66"/>
  <c r="HI89" i="66"/>
  <c r="HI79" i="66"/>
  <c r="HI70" i="66"/>
  <c r="HI61" i="66"/>
  <c r="HI51" i="66"/>
  <c r="JQ138" i="5"/>
  <c r="JQ137" i="5"/>
  <c r="JQ136" i="5"/>
  <c r="JP138" i="5"/>
  <c r="JP137" i="5"/>
  <c r="JP136" i="5"/>
  <c r="HH25" i="66"/>
  <c r="HH40" i="66"/>
  <c r="HH51" i="66"/>
  <c r="HH61" i="66"/>
  <c r="HH70" i="66"/>
  <c r="HH79" i="66"/>
  <c r="HH89" i="66"/>
  <c r="HH106" i="66"/>
  <c r="HH143" i="66"/>
  <c r="JO136" i="5"/>
  <c r="JO137" i="5"/>
  <c r="JO138" i="5"/>
  <c r="JO185" i="5"/>
  <c r="JN136" i="5"/>
  <c r="JN137" i="5"/>
  <c r="JN138" i="5"/>
  <c r="JN185" i="5"/>
  <c r="JL185" i="5"/>
  <c r="JM185" i="5"/>
  <c r="JM136" i="5"/>
  <c r="JM137" i="5"/>
  <c r="JM138" i="5"/>
  <c r="JL138" i="5"/>
  <c r="JL137" i="5"/>
  <c r="JL136" i="5"/>
  <c r="JJ136" i="5"/>
  <c r="JK136" i="5"/>
  <c r="JJ137" i="5"/>
  <c r="JK137" i="5"/>
  <c r="JJ138" i="5"/>
  <c r="JK138" i="5"/>
  <c r="JK185" i="5"/>
  <c r="JJ185" i="5"/>
  <c r="JI136" i="5"/>
  <c r="JI137" i="5"/>
  <c r="JI138" i="5"/>
  <c r="JI185" i="5"/>
  <c r="JH136" i="5"/>
  <c r="JH137" i="5"/>
  <c r="JH138" i="5"/>
  <c r="JH185" i="5"/>
  <c r="JG185" i="5"/>
  <c r="JG136" i="5"/>
  <c r="JG137" i="5"/>
  <c r="JG138" i="5"/>
  <c r="JF136" i="5"/>
  <c r="JF137" i="5"/>
  <c r="JF138" i="5"/>
  <c r="JF185" i="5"/>
  <c r="C185" i="5"/>
  <c r="D185" i="5"/>
  <c r="E185" i="5"/>
  <c r="F185" i="5"/>
  <c r="G185" i="5"/>
  <c r="H185" i="5"/>
  <c r="I185" i="5"/>
  <c r="J185" i="5"/>
  <c r="K185" i="5"/>
  <c r="L185" i="5"/>
  <c r="M185" i="5"/>
  <c r="N185" i="5"/>
  <c r="O185" i="5"/>
  <c r="P185" i="5"/>
  <c r="Q185" i="5"/>
  <c r="R185" i="5"/>
  <c r="S185" i="5"/>
  <c r="T185" i="5"/>
  <c r="U185" i="5"/>
  <c r="V185" i="5"/>
  <c r="W185" i="5"/>
  <c r="X185" i="5"/>
  <c r="Y185" i="5"/>
  <c r="Z185" i="5"/>
  <c r="AA185" i="5"/>
  <c r="AB185" i="5"/>
  <c r="AC185" i="5"/>
  <c r="AD185" i="5"/>
  <c r="AE185" i="5"/>
  <c r="AF185" i="5"/>
  <c r="AG185" i="5"/>
  <c r="AH185" i="5"/>
  <c r="AI185" i="5"/>
  <c r="AJ185" i="5"/>
  <c r="AK185" i="5"/>
  <c r="AL185" i="5"/>
  <c r="AM185" i="5"/>
  <c r="AN185" i="5"/>
  <c r="AO185" i="5"/>
  <c r="AP185" i="5"/>
  <c r="AQ185" i="5"/>
  <c r="AR185" i="5"/>
  <c r="AS185" i="5"/>
  <c r="AT185" i="5"/>
  <c r="AU185" i="5"/>
  <c r="AV185" i="5"/>
  <c r="AW185" i="5"/>
  <c r="AX185" i="5"/>
  <c r="AY185" i="5"/>
  <c r="AZ185" i="5"/>
  <c r="BA185" i="5"/>
  <c r="BB185" i="5"/>
  <c r="BC185" i="5"/>
  <c r="BD185" i="5"/>
  <c r="BE185" i="5"/>
  <c r="BF185" i="5"/>
  <c r="BG185" i="5"/>
  <c r="BH185" i="5"/>
  <c r="BI185" i="5"/>
  <c r="BJ185" i="5"/>
  <c r="BK185" i="5"/>
  <c r="BL185" i="5"/>
  <c r="BM185" i="5"/>
  <c r="BN185" i="5"/>
  <c r="BO185" i="5"/>
  <c r="BP185" i="5"/>
  <c r="BQ185" i="5"/>
  <c r="BR185" i="5"/>
  <c r="BS185" i="5"/>
  <c r="BT185" i="5"/>
  <c r="BU185" i="5"/>
  <c r="BV185" i="5"/>
  <c r="BW185" i="5"/>
  <c r="BX185" i="5"/>
  <c r="BY185" i="5"/>
  <c r="BZ185" i="5"/>
  <c r="CA185" i="5"/>
  <c r="CB185" i="5"/>
  <c r="CC185" i="5"/>
  <c r="CD185" i="5"/>
  <c r="CE185" i="5"/>
  <c r="CF185" i="5"/>
  <c r="CG185" i="5"/>
  <c r="CH185" i="5"/>
  <c r="CI185" i="5"/>
  <c r="CJ185" i="5"/>
  <c r="CK185" i="5"/>
  <c r="CL185" i="5"/>
  <c r="CM185" i="5"/>
  <c r="CN185" i="5"/>
  <c r="CO185" i="5"/>
  <c r="CP185" i="5"/>
  <c r="CQ185" i="5"/>
  <c r="CR185" i="5"/>
  <c r="CS185" i="5"/>
  <c r="CT185" i="5"/>
  <c r="CU185" i="5"/>
  <c r="CV185" i="5"/>
  <c r="CW185" i="5"/>
  <c r="CX185" i="5"/>
  <c r="CY185" i="5"/>
  <c r="CZ185" i="5"/>
  <c r="DA185" i="5"/>
  <c r="DB185" i="5"/>
  <c r="DC185" i="5"/>
  <c r="DD185" i="5"/>
  <c r="DE185" i="5"/>
  <c r="DF185" i="5"/>
  <c r="DG185" i="5"/>
  <c r="DH185" i="5"/>
  <c r="DI185" i="5"/>
  <c r="DJ185" i="5"/>
  <c r="DK185" i="5"/>
  <c r="DL185" i="5"/>
  <c r="DM185" i="5"/>
  <c r="DN185" i="5"/>
  <c r="DO185" i="5"/>
  <c r="DP185" i="5"/>
  <c r="DQ185" i="5"/>
  <c r="DR185" i="5"/>
  <c r="DS185" i="5"/>
  <c r="DT185" i="5"/>
  <c r="DU185" i="5"/>
  <c r="DV185" i="5"/>
  <c r="DW185" i="5"/>
  <c r="DX185" i="5"/>
  <c r="DY185" i="5"/>
  <c r="DZ185" i="5"/>
  <c r="EA185" i="5"/>
  <c r="EB185" i="5"/>
  <c r="EC185" i="5"/>
  <c r="ED185" i="5"/>
  <c r="EE185" i="5"/>
  <c r="EF185" i="5"/>
  <c r="EG185" i="5"/>
  <c r="EH185" i="5"/>
  <c r="EI185" i="5"/>
  <c r="EJ185" i="5"/>
  <c r="EK185" i="5"/>
  <c r="EL185" i="5"/>
  <c r="EM185" i="5"/>
  <c r="EN185" i="5"/>
  <c r="EO185" i="5"/>
  <c r="EP185" i="5"/>
  <c r="EQ185" i="5"/>
  <c r="ER185" i="5"/>
  <c r="ES185" i="5"/>
  <c r="ET185" i="5"/>
  <c r="EU185" i="5"/>
  <c r="EV185" i="5"/>
  <c r="EW185" i="5"/>
  <c r="EX185" i="5"/>
  <c r="EY185" i="5"/>
  <c r="EZ185" i="5"/>
  <c r="FA185" i="5"/>
  <c r="FB185" i="5"/>
  <c r="FC185" i="5"/>
  <c r="FD185" i="5"/>
  <c r="FE185" i="5"/>
  <c r="FF185" i="5"/>
  <c r="FG185" i="5"/>
  <c r="FH185" i="5"/>
  <c r="FI185" i="5"/>
  <c r="FJ185" i="5"/>
  <c r="FK185" i="5"/>
  <c r="FL185" i="5"/>
  <c r="FM185" i="5"/>
  <c r="FN185" i="5"/>
  <c r="FO185" i="5"/>
  <c r="FP185" i="5"/>
  <c r="FQ185" i="5"/>
  <c r="FR185" i="5"/>
  <c r="FS185" i="5"/>
  <c r="FT185" i="5"/>
  <c r="FU185" i="5"/>
  <c r="FV185" i="5"/>
  <c r="FW185" i="5"/>
  <c r="FX185" i="5"/>
  <c r="FY185" i="5"/>
  <c r="FZ185" i="5"/>
  <c r="GA185" i="5"/>
  <c r="GB185" i="5"/>
  <c r="GC185" i="5"/>
  <c r="GD185" i="5"/>
  <c r="GE185" i="5"/>
  <c r="GF185" i="5"/>
  <c r="GG185" i="5"/>
  <c r="GH185" i="5"/>
  <c r="GI185" i="5"/>
  <c r="GJ185" i="5"/>
  <c r="GK185" i="5"/>
  <c r="GL185" i="5"/>
  <c r="GM185" i="5"/>
  <c r="GN185" i="5"/>
  <c r="GO185" i="5"/>
  <c r="GP185" i="5"/>
  <c r="GQ185" i="5"/>
  <c r="GR185" i="5"/>
  <c r="GS185" i="5"/>
  <c r="GT185" i="5"/>
  <c r="GU185" i="5"/>
  <c r="GV185" i="5"/>
  <c r="GW185" i="5"/>
  <c r="GX185" i="5"/>
  <c r="GY185" i="5"/>
  <c r="GZ185" i="5"/>
  <c r="HA185" i="5"/>
  <c r="HB185" i="5"/>
  <c r="HC185" i="5"/>
  <c r="HD185" i="5"/>
  <c r="HE185" i="5"/>
  <c r="HF185" i="5"/>
  <c r="HG185" i="5"/>
  <c r="HH185" i="5"/>
  <c r="HI185" i="5"/>
  <c r="HJ185" i="5"/>
  <c r="HK185" i="5"/>
  <c r="HL185" i="5"/>
  <c r="HM185" i="5"/>
  <c r="HN185" i="5"/>
  <c r="HO185" i="5"/>
  <c r="HP185" i="5"/>
  <c r="HQ185" i="5"/>
  <c r="HR185" i="5"/>
  <c r="HS185" i="5"/>
  <c r="HT185" i="5"/>
  <c r="HU185" i="5"/>
  <c r="HV185" i="5"/>
  <c r="HW185" i="5"/>
  <c r="HX185" i="5"/>
  <c r="HY185" i="5"/>
  <c r="HZ185" i="5"/>
  <c r="IA185" i="5"/>
  <c r="IB185" i="5"/>
  <c r="IC185" i="5"/>
  <c r="ID185" i="5"/>
  <c r="IE185" i="5"/>
  <c r="IF185" i="5"/>
  <c r="IG185" i="5"/>
  <c r="IH185" i="5"/>
  <c r="II185" i="5"/>
  <c r="IJ185" i="5"/>
  <c r="IK185" i="5"/>
  <c r="IL185" i="5"/>
  <c r="IM185" i="5"/>
  <c r="IN185" i="5"/>
  <c r="IO185" i="5"/>
  <c r="IP185" i="5"/>
  <c r="IQ185" i="5"/>
  <c r="IR185" i="5"/>
  <c r="IS185" i="5"/>
  <c r="IT185" i="5"/>
  <c r="IU185" i="5"/>
  <c r="IV185" i="5"/>
  <c r="IW185" i="5"/>
  <c r="IX185" i="5"/>
  <c r="IY185" i="5"/>
  <c r="IZ185" i="5"/>
  <c r="JA185" i="5"/>
  <c r="JB185" i="5"/>
  <c r="JC185" i="5"/>
  <c r="JD185" i="5"/>
  <c r="JE185" i="5"/>
  <c r="B185" i="5"/>
  <c r="JE136" i="5"/>
  <c r="JE137" i="5"/>
  <c r="JE138" i="5"/>
  <c r="JC136" i="5"/>
  <c r="JD136" i="5"/>
  <c r="JC137" i="5"/>
  <c r="JD137" i="5"/>
  <c r="JC138" i="5"/>
  <c r="JD138" i="5"/>
  <c r="IT137" i="5"/>
  <c r="IU137" i="5"/>
  <c r="IV137" i="5"/>
  <c r="IW137" i="5"/>
  <c r="IX137" i="5"/>
  <c r="IY137" i="5"/>
  <c r="IZ137" i="5"/>
  <c r="JA137" i="5"/>
  <c r="JB137" i="5"/>
  <c r="IT136" i="5"/>
  <c r="IU136" i="5"/>
  <c r="IV136" i="5"/>
  <c r="IW136" i="5"/>
  <c r="IX136" i="5"/>
  <c r="IY136" i="5"/>
  <c r="IZ136" i="5"/>
  <c r="JA136" i="5"/>
  <c r="JB136" i="5"/>
  <c r="IT138" i="5"/>
  <c r="IU138" i="5"/>
  <c r="IV138" i="5"/>
  <c r="IW138" i="5"/>
  <c r="IX138" i="5"/>
  <c r="IY138" i="5"/>
  <c r="IZ138" i="5"/>
  <c r="JA138" i="5"/>
  <c r="JB138" i="5"/>
  <c r="GP15" i="5"/>
  <c r="IS137" i="5"/>
  <c r="IS138" i="5"/>
  <c r="IR138" i="5"/>
  <c r="IQ138" i="5"/>
  <c r="IP138" i="5"/>
  <c r="IO138" i="5"/>
  <c r="IN138" i="5"/>
  <c r="IM138" i="5"/>
  <c r="IL138" i="5"/>
  <c r="IK138" i="5"/>
  <c r="IJ138" i="5"/>
  <c r="II138" i="5"/>
  <c r="IR137" i="5"/>
  <c r="IQ137" i="5"/>
  <c r="IP137" i="5"/>
  <c r="IO137" i="5"/>
  <c r="IN137" i="5"/>
  <c r="IM137" i="5"/>
  <c r="IL137" i="5"/>
  <c r="IK137" i="5"/>
  <c r="IJ137" i="5"/>
  <c r="II137" i="5"/>
  <c r="IS136" i="5"/>
  <c r="IR136" i="5"/>
  <c r="IQ136" i="5"/>
  <c r="IP136" i="5"/>
  <c r="IO136" i="5"/>
  <c r="IN136" i="5"/>
  <c r="IM136" i="5"/>
  <c r="IL136" i="5"/>
  <c r="IK136" i="5"/>
  <c r="IJ136" i="5"/>
  <c r="II136" i="5"/>
  <c r="IH138" i="5"/>
  <c r="IH137" i="5"/>
  <c r="IH136" i="5"/>
  <c r="FL36" i="64"/>
  <c r="FL31" i="64"/>
  <c r="FK36" i="64"/>
  <c r="FK31" i="64"/>
  <c r="IQ103" i="5"/>
  <c r="IQ113" i="5" s="1"/>
  <c r="IQ106" i="5"/>
  <c r="IQ110" i="5" s="1"/>
  <c r="IQ95" i="5"/>
  <c r="IQ100" i="5" s="1"/>
  <c r="IO60" i="5"/>
  <c r="FI36" i="64"/>
  <c r="FI31" i="64"/>
  <c r="FI18" i="64"/>
  <c r="FI13" i="64"/>
  <c r="IO70" i="5"/>
  <c r="FH36" i="64"/>
  <c r="FH31" i="64"/>
  <c r="FH18" i="64"/>
  <c r="FH13" i="64"/>
  <c r="ET33" i="66"/>
  <c r="FB33" i="66"/>
  <c r="IA106" i="5"/>
  <c r="IA110" i="5" s="1"/>
  <c r="HU115" i="5"/>
  <c r="HN115" i="5"/>
  <c r="HM115" i="5"/>
  <c r="HL115" i="5"/>
  <c r="GA115" i="5"/>
  <c r="FY115" i="5"/>
  <c r="FW115" i="5"/>
  <c r="DS115" i="5"/>
  <c r="GA110" i="5"/>
  <c r="FY110" i="5"/>
  <c r="FW110" i="5"/>
  <c r="HU106" i="5"/>
  <c r="HN106" i="5"/>
  <c r="HN110" i="5" s="1"/>
  <c r="HM106" i="5"/>
  <c r="HM110" i="5" s="1"/>
  <c r="HL106" i="5"/>
  <c r="HL110" i="5" s="1"/>
  <c r="DS106" i="5"/>
  <c r="DS110" i="5" s="1"/>
  <c r="GA95" i="5"/>
  <c r="GA114" i="5" s="1"/>
  <c r="FY95" i="5"/>
  <c r="FY100" i="5" s="1"/>
  <c r="FW95" i="5"/>
  <c r="FW100" i="5" s="1"/>
  <c r="HU95" i="5"/>
  <c r="HU100" i="5" s="1"/>
  <c r="DS95" i="5"/>
  <c r="DS100" i="5" s="1"/>
  <c r="HN87" i="5"/>
  <c r="HN95" i="5" s="1"/>
  <c r="HN100" i="5" s="1"/>
  <c r="HM87" i="5"/>
  <c r="HM95" i="5" s="1"/>
  <c r="HL87" i="5"/>
  <c r="HL95" i="5" s="1"/>
  <c r="HL100" i="5" s="1"/>
  <c r="HJ87" i="5"/>
  <c r="HJ95" i="5" s="1"/>
  <c r="HJ100" i="5" s="1"/>
  <c r="ES79" i="5"/>
  <c r="EO79" i="5"/>
  <c r="FH78" i="5"/>
  <c r="FF78" i="5"/>
  <c r="FE78" i="5"/>
  <c r="FC78" i="5"/>
  <c r="ES78" i="5"/>
  <c r="FH77" i="5"/>
  <c r="FF77" i="5"/>
  <c r="FE77" i="5"/>
  <c r="FC77" i="5"/>
  <c r="ES77" i="5"/>
  <c r="EO77" i="5"/>
  <c r="GV70" i="5"/>
  <c r="GE70" i="5"/>
  <c r="FA70" i="5"/>
  <c r="EZ70" i="5"/>
  <c r="EY70" i="5"/>
  <c r="EX70" i="5"/>
  <c r="EW70" i="5"/>
  <c r="EV70" i="5"/>
  <c r="ER70" i="5"/>
  <c r="EQ70" i="5"/>
  <c r="EP70" i="5"/>
  <c r="EO70" i="5"/>
  <c r="EN70" i="5"/>
  <c r="EM70" i="5"/>
  <c r="EL70" i="5"/>
  <c r="EK70" i="5"/>
  <c r="EJ70" i="5"/>
  <c r="EI70" i="5"/>
  <c r="EH70" i="5"/>
  <c r="EG70" i="5"/>
  <c r="ED70" i="5"/>
  <c r="EC70" i="5"/>
  <c r="EB70" i="5"/>
  <c r="EA70" i="5"/>
  <c r="DZ70" i="5"/>
  <c r="DY70" i="5"/>
  <c r="DX70" i="5"/>
  <c r="DW70" i="5"/>
  <c r="DV70" i="5"/>
  <c r="FA60" i="5"/>
  <c r="EZ60" i="5"/>
  <c r="EY60" i="5"/>
  <c r="EX60" i="5"/>
  <c r="EW60" i="5"/>
  <c r="EV60" i="5"/>
  <c r="ER60" i="5"/>
  <c r="EQ60" i="5"/>
  <c r="EP60" i="5"/>
  <c r="EO60" i="5"/>
  <c r="EN60" i="5"/>
  <c r="EM60" i="5"/>
  <c r="EL60" i="5"/>
  <c r="EK60" i="5"/>
  <c r="EJ60" i="5"/>
  <c r="EI60" i="5"/>
  <c r="EH60" i="5"/>
  <c r="EG60" i="5"/>
  <c r="EF60" i="5"/>
  <c r="EE60" i="5"/>
  <c r="ED60" i="5"/>
  <c r="EC60" i="5"/>
  <c r="EB60" i="5"/>
  <c r="EA60" i="5"/>
  <c r="DZ60" i="5"/>
  <c r="DY60" i="5"/>
  <c r="DX60" i="5"/>
  <c r="DW60" i="5"/>
  <c r="DV60" i="5"/>
  <c r="FA43" i="66"/>
  <c r="CH43" i="66"/>
  <c r="FH42" i="66"/>
  <c r="FG42" i="66"/>
  <c r="FF42" i="66"/>
  <c r="FE42" i="66"/>
  <c r="FD42" i="66"/>
  <c r="FC42" i="66"/>
  <c r="FB42" i="66"/>
  <c r="FA42" i="66"/>
  <c r="FH41" i="66"/>
  <c r="FG41" i="66"/>
  <c r="FF41" i="66"/>
  <c r="FE41" i="66"/>
  <c r="FD41" i="66"/>
  <c r="FC41" i="66"/>
  <c r="FB41" i="66"/>
  <c r="FA41" i="66"/>
  <c r="BV151" i="66"/>
  <c r="CE150" i="66"/>
  <c r="CD150" i="66"/>
  <c r="CG52" i="66"/>
  <c r="CH52" i="66" s="1"/>
  <c r="ED30" i="64"/>
  <c r="ED22" i="64"/>
  <c r="ED18" i="64" s="1"/>
  <c r="ED17" i="64"/>
  <c r="ED13" i="64" s="1"/>
  <c r="FL15" i="66"/>
  <c r="FL13" i="66"/>
  <c r="FL14" i="66"/>
  <c r="O51" i="45"/>
  <c r="O50" i="45"/>
  <c r="O49" i="45"/>
  <c r="O48" i="45"/>
  <c r="O47" i="45"/>
  <c r="O46" i="45"/>
  <c r="O45" i="45"/>
  <c r="O44" i="45"/>
  <c r="O43" i="45"/>
  <c r="O42" i="45"/>
  <c r="O41" i="45"/>
  <c r="O40" i="45"/>
  <c r="O39" i="45"/>
  <c r="O38" i="45"/>
  <c r="O37" i="45"/>
  <c r="O36" i="45"/>
  <c r="O35" i="45"/>
  <c r="O34" i="45"/>
  <c r="O33" i="45"/>
  <c r="O32" i="45"/>
  <c r="O31" i="45"/>
  <c r="O30" i="45"/>
  <c r="O29" i="45"/>
  <c r="O28" i="45"/>
  <c r="O27" i="45"/>
  <c r="O26" i="45"/>
  <c r="O25" i="45"/>
  <c r="O24" i="45"/>
  <c r="O23" i="45"/>
  <c r="O22" i="45"/>
  <c r="O21" i="45"/>
  <c r="O20" i="45"/>
  <c r="O19" i="45"/>
  <c r="O18" i="45"/>
  <c r="O17" i="45"/>
  <c r="E16" i="45"/>
  <c r="O16" i="45" s="1"/>
  <c r="O15" i="45"/>
  <c r="O14" i="45"/>
  <c r="O13" i="45"/>
  <c r="O12" i="45"/>
  <c r="O11" i="45"/>
  <c r="O10" i="45"/>
  <c r="O9" i="45"/>
  <c r="O8" i="45"/>
  <c r="O7" i="45"/>
  <c r="O6" i="45"/>
  <c r="FI30" i="64" l="1"/>
  <c r="FL30" i="64"/>
  <c r="GA116" i="5"/>
  <c r="HM114" i="5"/>
  <c r="HM116" i="5" s="1"/>
  <c r="FH30" i="64"/>
  <c r="HL114" i="5"/>
  <c r="HL116" i="5" s="1"/>
  <c r="FI12" i="64"/>
  <c r="FK30" i="64"/>
  <c r="FH12" i="64"/>
  <c r="ED12" i="64"/>
  <c r="GA100" i="5"/>
  <c r="FW114" i="5"/>
  <c r="FW116" i="5" s="1"/>
  <c r="HU114" i="5"/>
  <c r="HU116" i="5" s="1"/>
  <c r="DS114" i="5"/>
  <c r="DS116" i="5" s="1"/>
  <c r="HM100" i="5"/>
  <c r="HN114" i="5"/>
  <c r="HN116" i="5" s="1"/>
  <c r="FY114" i="5"/>
  <c r="FY116" i="5" s="1"/>
  <c r="HU110" i="5"/>
  <c r="KH138" i="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3EBA37D-40CA-4B31-BCB8-65DC32EA1867}" keepAlive="1" name="Consulta - Renda_Fixa_Emissões" description="Conexão com a consulta 'Renda_Fixa_Emissões' na pasta de trabalho." type="5" refreshedVersion="6" background="1" saveData="1">
    <dbPr connection="Provider=Microsoft.Mashup.OleDb.1;Data Source=$Workbook$;Location=Renda_Fixa_Emissões;Extended Properties=&quot;&quot;" command="SELECT * FROM [Renda_Fixa_Emissões]"/>
  </connection>
</connections>
</file>

<file path=xl/sharedStrings.xml><?xml version="1.0" encoding="utf-8"?>
<sst xmlns="http://schemas.openxmlformats.org/spreadsheetml/2006/main" count="1932" uniqueCount="540">
  <si>
    <t>Total</t>
  </si>
  <si>
    <t>-</t>
  </si>
  <si>
    <t>JAN</t>
  </si>
  <si>
    <t>FEV</t>
  </si>
  <si>
    <t>MAR</t>
  </si>
  <si>
    <t>ABR</t>
  </si>
  <si>
    <t>MAI</t>
  </si>
  <si>
    <t>JUN</t>
  </si>
  <si>
    <t>JUL</t>
  </si>
  <si>
    <t>AGO</t>
  </si>
  <si>
    <t>SET</t>
  </si>
  <si>
    <t>OUT</t>
  </si>
  <si>
    <t>NOV</t>
  </si>
  <si>
    <t>DEZ</t>
  </si>
  <si>
    <t>TOTAL</t>
  </si>
  <si>
    <t>1994</t>
  </si>
  <si>
    <t>21,4%</t>
  </si>
  <si>
    <t>6,9%</t>
  </si>
  <si>
    <t>45,5%</t>
  </si>
  <si>
    <t>0,2%</t>
  </si>
  <si>
    <t>1995</t>
  </si>
  <si>
    <t>26,4%</t>
  </si>
  <si>
    <t>5,0%</t>
  </si>
  <si>
    <t>41,3%</t>
  </si>
  <si>
    <t>1996</t>
  </si>
  <si>
    <t>28,6%</t>
  </si>
  <si>
    <t>3,2%</t>
  </si>
  <si>
    <t>45,1%</t>
  </si>
  <si>
    <t>1997</t>
  </si>
  <si>
    <t>25,9%</t>
  </si>
  <si>
    <t>4,3%</t>
  </si>
  <si>
    <t>40,1%</t>
  </si>
  <si>
    <t>0,4%</t>
  </si>
  <si>
    <t>1998</t>
  </si>
  <si>
    <t>1999</t>
  </si>
  <si>
    <t>2000</t>
  </si>
  <si>
    <t>2001</t>
  </si>
  <si>
    <t>2002</t>
  </si>
  <si>
    <t>2003</t>
  </si>
  <si>
    <t xml:space="preserve">Novo Mercado </t>
  </si>
  <si>
    <t>BANCO DE DADOS / OPERATIONAL FIGURES</t>
  </si>
  <si>
    <t>Voltar / Back</t>
  </si>
  <si>
    <t>ADR</t>
  </si>
  <si>
    <t xml:space="preserve"> nov/10</t>
  </si>
  <si>
    <t xml:space="preserve"> jan/11</t>
  </si>
  <si>
    <t>Relações com Investidores / Investor Relations</t>
  </si>
  <si>
    <t>n/d</t>
  </si>
  <si>
    <t>BOVESPA Mais Nível 2</t>
  </si>
  <si>
    <r>
      <t xml:space="preserve">Ano / 
</t>
    </r>
    <r>
      <rPr>
        <i/>
        <sz val="10"/>
        <rFont val="Calibri"/>
        <family val="2"/>
      </rPr>
      <t>Year</t>
    </r>
  </si>
  <si>
    <r>
      <t xml:space="preserve">Ações e seus derivativos / </t>
    </r>
    <r>
      <rPr>
        <b/>
        <i/>
        <sz val="10"/>
        <rFont val="Calibri"/>
        <family val="2"/>
      </rPr>
      <t>Stocks and derivatives</t>
    </r>
  </si>
  <si>
    <r>
      <t xml:space="preserve">À vista / </t>
    </r>
    <r>
      <rPr>
        <i/>
        <sz val="10"/>
        <rFont val="Calibri"/>
        <family val="2"/>
      </rPr>
      <t>Cash market</t>
    </r>
  </si>
  <si>
    <r>
      <t xml:space="preserve">Derivativos / </t>
    </r>
    <r>
      <rPr>
        <i/>
        <sz val="10"/>
        <rFont val="Calibri"/>
        <family val="2"/>
      </rPr>
      <t>Derivatives</t>
    </r>
  </si>
  <si>
    <r>
      <t xml:space="preserve">Opções / </t>
    </r>
    <r>
      <rPr>
        <i/>
        <sz val="10"/>
        <rFont val="Calibri"/>
        <family val="2"/>
      </rPr>
      <t>Options Market (stocks / indexes)</t>
    </r>
  </si>
  <si>
    <r>
      <t xml:space="preserve">Termo / </t>
    </r>
    <r>
      <rPr>
        <i/>
        <sz val="10"/>
        <rFont val="Calibri"/>
        <family val="2"/>
      </rPr>
      <t>Forward market</t>
    </r>
  </si>
  <si>
    <r>
      <t xml:space="preserve">Taxas de Juros em Reais / </t>
    </r>
    <r>
      <rPr>
        <i/>
        <sz val="10"/>
        <rFont val="Calibri"/>
        <family val="2"/>
      </rPr>
      <t>Interest Rates in BRL</t>
    </r>
  </si>
  <si>
    <r>
      <t xml:space="preserve">Taxas de Juros em Dólares / </t>
    </r>
    <r>
      <rPr>
        <i/>
        <sz val="10"/>
        <rFont val="Calibri"/>
        <family val="2"/>
      </rPr>
      <t>Interest Rates in USD</t>
    </r>
  </si>
  <si>
    <r>
      <t xml:space="preserve">Mini Contratos / </t>
    </r>
    <r>
      <rPr>
        <i/>
        <sz val="10"/>
        <rFont val="Calibri"/>
        <family val="2"/>
      </rPr>
      <t>Mini Contracts</t>
    </r>
  </si>
  <si>
    <r>
      <t xml:space="preserve">TOTAL RENDA VARIÁVEL / </t>
    </r>
    <r>
      <rPr>
        <b/>
        <i/>
        <sz val="10"/>
        <rFont val="Calibri"/>
        <family val="2"/>
      </rPr>
      <t xml:space="preserve">TOTAL EQUITY INCOME </t>
    </r>
    <r>
      <rPr>
        <b/>
        <sz val="10"/>
        <rFont val="Calibri"/>
        <family val="2"/>
      </rPr>
      <t>(1.1 + 1.2 + 1.3 + 1.4)</t>
    </r>
  </si>
  <si>
    <r>
      <t>Taxas de Juros em Dólares /</t>
    </r>
    <r>
      <rPr>
        <i/>
        <sz val="10"/>
        <rFont val="Calibri"/>
        <family val="2"/>
      </rPr>
      <t xml:space="preserve"> Interest Rates in USD</t>
    </r>
  </si>
  <si>
    <r>
      <t xml:space="preserve">Nível 2 / </t>
    </r>
    <r>
      <rPr>
        <i/>
        <sz val="10"/>
        <rFont val="Calibri"/>
        <family val="2"/>
      </rPr>
      <t>Level 2</t>
    </r>
  </si>
  <si>
    <r>
      <t xml:space="preserve">Nível 1 / </t>
    </r>
    <r>
      <rPr>
        <i/>
        <sz val="10"/>
        <rFont val="Calibri"/>
        <family val="2"/>
      </rPr>
      <t>Level 1</t>
    </r>
  </si>
  <si>
    <r>
      <t>Empresas /</t>
    </r>
    <r>
      <rPr>
        <b/>
        <i/>
        <sz val="10"/>
        <rFont val="Calibri"/>
        <family val="2"/>
      </rPr>
      <t xml:space="preserve"> Companies</t>
    </r>
  </si>
  <si>
    <r>
      <t xml:space="preserve"> Tradicional / </t>
    </r>
    <r>
      <rPr>
        <i/>
        <sz val="10"/>
        <rFont val="Calibri"/>
        <family val="2"/>
      </rPr>
      <t>Traditional market</t>
    </r>
  </si>
  <si>
    <r>
      <t xml:space="preserve">R$ em bilhões / 
</t>
    </r>
    <r>
      <rPr>
        <i/>
        <sz val="10"/>
        <rFont val="Calibri"/>
        <family val="2"/>
      </rPr>
      <t>R$ billions</t>
    </r>
  </si>
  <si>
    <r>
      <t xml:space="preserve">Quantidade / </t>
    </r>
    <r>
      <rPr>
        <sz val="8"/>
        <rFont val="Calibri"/>
        <family val="2"/>
      </rPr>
      <t>Quantity</t>
    </r>
  </si>
  <si>
    <t>62.291.709.851,44</t>
  </si>
  <si>
    <t>47.353.992.012,09</t>
  </si>
  <si>
    <t>57.689.187.163,05</t>
  </si>
  <si>
    <t>40.329.839.708,67</t>
  </si>
  <si>
    <t xml:space="preserve"> Número de pregões - mensal/ # of trading sessions - monthly</t>
  </si>
  <si>
    <t>Infrastructure for financing</t>
  </si>
  <si>
    <t>BALCÃO / OTC</t>
  </si>
  <si>
    <t>Technology, data and services</t>
  </si>
  <si>
    <t>(1) Considera-se apenas os participantes dos quais cobramos a taxa de utilização de sistemas. / Considering only the participants we charge monthly utilization fees.</t>
  </si>
  <si>
    <r>
      <t xml:space="preserve">Pes. Físicas / </t>
    </r>
    <r>
      <rPr>
        <i/>
        <sz val="10"/>
        <rFont val="Calibri"/>
        <family val="2"/>
      </rPr>
      <t>Individuals</t>
    </r>
  </si>
  <si>
    <r>
      <t xml:space="preserve">Institucionais Locais / Local </t>
    </r>
    <r>
      <rPr>
        <i/>
        <sz val="10"/>
        <rFont val="Calibri"/>
        <family val="2"/>
      </rPr>
      <t>Institutional Investors</t>
    </r>
  </si>
  <si>
    <r>
      <t xml:space="preserve">Não Residentes / 
</t>
    </r>
    <r>
      <rPr>
        <i/>
        <sz val="10"/>
        <rFont val="Calibri"/>
        <family val="2"/>
      </rPr>
      <t>Foreign Investors</t>
    </r>
  </si>
  <si>
    <r>
      <t xml:space="preserve">Empresas / </t>
    </r>
    <r>
      <rPr>
        <i/>
        <sz val="10"/>
        <rFont val="Calibri"/>
        <family val="2"/>
      </rPr>
      <t>Private and Public Companies</t>
    </r>
  </si>
  <si>
    <r>
      <t xml:space="preserve">Inst. Financ./ </t>
    </r>
    <r>
      <rPr>
        <i/>
        <sz val="10"/>
        <rFont val="Calibri"/>
        <family val="2"/>
      </rPr>
      <t>Financial Institutions</t>
    </r>
  </si>
  <si>
    <r>
      <t xml:space="preserve">Outros / </t>
    </r>
    <r>
      <rPr>
        <i/>
        <sz val="10"/>
        <rFont val="Calibri"/>
        <family val="2"/>
      </rPr>
      <t>Others</t>
    </r>
  </si>
  <si>
    <r>
      <t xml:space="preserve">Tx Juros BRL  / </t>
    </r>
    <r>
      <rPr>
        <i/>
        <sz val="10"/>
        <rFont val="Calibri"/>
        <family val="2"/>
      </rPr>
      <t>Int Rates BRL</t>
    </r>
  </si>
  <si>
    <t>Balcão</t>
  </si>
  <si>
    <t>OTC</t>
  </si>
  <si>
    <t>Infraestrutura para Financiamentos</t>
  </si>
  <si>
    <r>
      <t xml:space="preserve">Volume (R$) / </t>
    </r>
    <r>
      <rPr>
        <i/>
        <sz val="10"/>
        <rFont val="Calibri"/>
        <family val="2"/>
      </rPr>
      <t>Value (R$)</t>
    </r>
  </si>
  <si>
    <t>Tecnologia, dados e serviços</t>
  </si>
  <si>
    <t>CIP  (SITRAF)</t>
  </si>
  <si>
    <t xml:space="preserve"> 565758 </t>
  </si>
  <si>
    <t>jan/07</t>
  </si>
  <si>
    <t>fev/07</t>
  </si>
  <si>
    <t>mar/07</t>
  </si>
  <si>
    <t>abr/07</t>
  </si>
  <si>
    <t>mai/07</t>
  </si>
  <si>
    <t>jun/07</t>
  </si>
  <si>
    <t>jul/07</t>
  </si>
  <si>
    <t>ago/07</t>
  </si>
  <si>
    <t>set/07</t>
  </si>
  <si>
    <t>out/07</t>
  </si>
  <si>
    <t>nov/07</t>
  </si>
  <si>
    <t>dez/07</t>
  </si>
  <si>
    <t>jan/08</t>
  </si>
  <si>
    <t>fev/08</t>
  </si>
  <si>
    <t>mar/08</t>
  </si>
  <si>
    <t>abr/08</t>
  </si>
  <si>
    <t>mai/08</t>
  </si>
  <si>
    <t>jun/08</t>
  </si>
  <si>
    <t>jul/08</t>
  </si>
  <si>
    <t>ago/08</t>
  </si>
  <si>
    <t>set/08</t>
  </si>
  <si>
    <t>out/08</t>
  </si>
  <si>
    <t>nov/08</t>
  </si>
  <si>
    <t>dez/08</t>
  </si>
  <si>
    <t>jan/09</t>
  </si>
  <si>
    <t>fev/09</t>
  </si>
  <si>
    <t>mar/09</t>
  </si>
  <si>
    <t>abr/09</t>
  </si>
  <si>
    <t>mai/09</t>
  </si>
  <si>
    <t>jun/09</t>
  </si>
  <si>
    <t>jul/09</t>
  </si>
  <si>
    <t>ago/09</t>
  </si>
  <si>
    <t>set/09</t>
  </si>
  <si>
    <t>out/09</t>
  </si>
  <si>
    <t>nov/09</t>
  </si>
  <si>
    <t>dez/09</t>
  </si>
  <si>
    <t>jan/10</t>
  </si>
  <si>
    <t>fev/10</t>
  </si>
  <si>
    <t>mar/10</t>
  </si>
  <si>
    <t>abr/10</t>
  </si>
  <si>
    <t>mai/10</t>
  </si>
  <si>
    <t>jun/10</t>
  </si>
  <si>
    <t>jul/10</t>
  </si>
  <si>
    <t>ago/10</t>
  </si>
  <si>
    <t>set/10</t>
  </si>
  <si>
    <t>out/10</t>
  </si>
  <si>
    <t>nov/10</t>
  </si>
  <si>
    <t>dez/10</t>
  </si>
  <si>
    <t>jan/11</t>
  </si>
  <si>
    <t>fev/11</t>
  </si>
  <si>
    <t>mar/11</t>
  </si>
  <si>
    <t>abr/11</t>
  </si>
  <si>
    <t>mai/11</t>
  </si>
  <si>
    <t>jun/11</t>
  </si>
  <si>
    <t>jul/11</t>
  </si>
  <si>
    <t>ago/11</t>
  </si>
  <si>
    <t>set/11</t>
  </si>
  <si>
    <t>out/11</t>
  </si>
  <si>
    <t>nov/11</t>
  </si>
  <si>
    <t>dez/11</t>
  </si>
  <si>
    <t>jan/12</t>
  </si>
  <si>
    <t>fev/12</t>
  </si>
  <si>
    <t>mar/12</t>
  </si>
  <si>
    <t>abr/12</t>
  </si>
  <si>
    <t>mai/12</t>
  </si>
  <si>
    <t>jun/12</t>
  </si>
  <si>
    <t>jul/12</t>
  </si>
  <si>
    <t>ago/12</t>
  </si>
  <si>
    <t>set/12</t>
  </si>
  <si>
    <t>out/12</t>
  </si>
  <si>
    <t>nov/12</t>
  </si>
  <si>
    <t>dez/12</t>
  </si>
  <si>
    <t>jan/13</t>
  </si>
  <si>
    <t>fev/13</t>
  </si>
  <si>
    <t>mar/13</t>
  </si>
  <si>
    <t>abr/13</t>
  </si>
  <si>
    <t>mai/13</t>
  </si>
  <si>
    <t>jun/13</t>
  </si>
  <si>
    <t>jul/13</t>
  </si>
  <si>
    <t>ago/13</t>
  </si>
  <si>
    <t>set/13</t>
  </si>
  <si>
    <t>out/13</t>
  </si>
  <si>
    <t>nov/13</t>
  </si>
  <si>
    <t>dez/13</t>
  </si>
  <si>
    <t>jan/14</t>
  </si>
  <si>
    <t>fev/14</t>
  </si>
  <si>
    <t>mar/14</t>
  </si>
  <si>
    <t>abr/14</t>
  </si>
  <si>
    <t>mai/14</t>
  </si>
  <si>
    <t>jun/14</t>
  </si>
  <si>
    <t>jul/14</t>
  </si>
  <si>
    <t>ago/14</t>
  </si>
  <si>
    <t>set/14</t>
  </si>
  <si>
    <t>out/14</t>
  </si>
  <si>
    <t>nov/14</t>
  </si>
  <si>
    <t>dez/14</t>
  </si>
  <si>
    <t>jan/15</t>
  </si>
  <si>
    <t>fev/15</t>
  </si>
  <si>
    <t>mar/15</t>
  </si>
  <si>
    <t>abr/15</t>
  </si>
  <si>
    <t>mai/15</t>
  </si>
  <si>
    <t>jun/15</t>
  </si>
  <si>
    <t>jul/15</t>
  </si>
  <si>
    <t>ago/15</t>
  </si>
  <si>
    <t>set/15</t>
  </si>
  <si>
    <t>out/15</t>
  </si>
  <si>
    <t>nov/15</t>
  </si>
  <si>
    <t>dez/15</t>
  </si>
  <si>
    <t>jan/16</t>
  </si>
  <si>
    <t>fev/16</t>
  </si>
  <si>
    <t>mar/16</t>
  </si>
  <si>
    <t>abr/16</t>
  </si>
  <si>
    <t>mai/16</t>
  </si>
  <si>
    <t>jun/16</t>
  </si>
  <si>
    <t>jul/16</t>
  </si>
  <si>
    <t>ago/16</t>
  </si>
  <si>
    <t>set/16</t>
  </si>
  <si>
    <t>out/16</t>
  </si>
  <si>
    <t>nov/16</t>
  </si>
  <si>
    <t>dez/16</t>
  </si>
  <si>
    <t>jan/17</t>
  </si>
  <si>
    <t>fev/17</t>
  </si>
  <si>
    <t>mar/17</t>
  </si>
  <si>
    <t>abr/17</t>
  </si>
  <si>
    <t>mai/17</t>
  </si>
  <si>
    <t>jun/17</t>
  </si>
  <si>
    <t>jul/17</t>
  </si>
  <si>
    <t>ago/17</t>
  </si>
  <si>
    <t>set/17</t>
  </si>
  <si>
    <t>out/17</t>
  </si>
  <si>
    <t>nov/17</t>
  </si>
  <si>
    <t>dez/17</t>
  </si>
  <si>
    <t>jan/18</t>
  </si>
  <si>
    <t>fev/18</t>
  </si>
  <si>
    <t>mar/18</t>
  </si>
  <si>
    <t>abr/18</t>
  </si>
  <si>
    <t>mai/18</t>
  </si>
  <si>
    <t>jun/18</t>
  </si>
  <si>
    <t>jul/18</t>
  </si>
  <si>
    <t>ago/18</t>
  </si>
  <si>
    <t>set/18</t>
  </si>
  <si>
    <t>out/18</t>
  </si>
  <si>
    <t>nov/18</t>
  </si>
  <si>
    <t>dez/18</t>
  </si>
  <si>
    <t>jan/19</t>
  </si>
  <si>
    <t>fev/19</t>
  </si>
  <si>
    <t>mar/19</t>
  </si>
  <si>
    <t>abr/19</t>
  </si>
  <si>
    <t>mai/19</t>
  </si>
  <si>
    <r>
      <t xml:space="preserve">Número de Contratos / Number of Contracts </t>
    </r>
    <r>
      <rPr>
        <b/>
        <i/>
        <vertAlign val="superscript"/>
        <sz val="8"/>
        <color rgb="FF000000"/>
        <rFont val="Calibri"/>
        <family val="2"/>
      </rPr>
      <t>1</t>
    </r>
  </si>
  <si>
    <r>
      <t xml:space="preserve">Balcão / </t>
    </r>
    <r>
      <rPr>
        <i/>
        <sz val="10"/>
        <rFont val="Calibri"/>
        <family val="2"/>
      </rPr>
      <t xml:space="preserve">OTC </t>
    </r>
    <r>
      <rPr>
        <i/>
        <vertAlign val="superscript"/>
        <sz val="10"/>
        <rFont val="Calibri"/>
        <family val="2"/>
      </rPr>
      <t>2</t>
    </r>
  </si>
  <si>
    <r>
      <t xml:space="preserve">RPC Total / </t>
    </r>
    <r>
      <rPr>
        <b/>
        <i/>
        <sz val="10"/>
        <rFont val="Calibri"/>
        <family val="2"/>
      </rPr>
      <t>Total RPC</t>
    </r>
    <r>
      <rPr>
        <b/>
        <sz val="10"/>
        <rFont val="Calibri"/>
        <family val="2"/>
      </rPr>
      <t xml:space="preserve"> </t>
    </r>
    <r>
      <rPr>
        <b/>
        <vertAlign val="superscript"/>
        <sz val="10"/>
        <rFont val="Calibri"/>
        <family val="2"/>
      </rPr>
      <t>3</t>
    </r>
  </si>
  <si>
    <t>Listado - ações e instrumentos de renda variável</t>
  </si>
  <si>
    <t>Listed - equity</t>
  </si>
  <si>
    <t>SEGMENTO / SEGMENT</t>
  </si>
  <si>
    <r>
      <rPr>
        <b/>
        <sz val="10"/>
        <color indexed="8"/>
        <rFont val="Calibri"/>
        <family val="2"/>
      </rPr>
      <t xml:space="preserve">Volume Financeiro (R$) </t>
    </r>
    <r>
      <rPr>
        <b/>
        <i/>
        <sz val="10"/>
        <color indexed="8"/>
        <rFont val="Calibri"/>
        <family val="2"/>
      </rPr>
      <t>/ Value Traded (R$)</t>
    </r>
  </si>
  <si>
    <r>
      <rPr>
        <b/>
        <sz val="12"/>
        <color theme="5"/>
        <rFont val="Calibri"/>
        <family val="2"/>
      </rPr>
      <t>ADTV -  Volume Financeiro Médio Diário</t>
    </r>
    <r>
      <rPr>
        <b/>
        <i/>
        <sz val="12"/>
        <color theme="5"/>
        <rFont val="Calibri"/>
        <family val="2"/>
      </rPr>
      <t xml:space="preserve"> / Average Daily Trading Value</t>
    </r>
  </si>
  <si>
    <r>
      <rPr>
        <b/>
        <sz val="12"/>
        <color theme="5"/>
        <rFont val="Calibri"/>
        <family val="2"/>
      </rPr>
      <t>ADV -  Volume Médio Diário</t>
    </r>
    <r>
      <rPr>
        <b/>
        <i/>
        <sz val="12"/>
        <color theme="5"/>
        <rFont val="Calibri"/>
        <family val="2"/>
      </rPr>
      <t xml:space="preserve"> / Average Daily Volume</t>
    </r>
  </si>
  <si>
    <r>
      <t xml:space="preserve">Mercado à Vista / </t>
    </r>
    <r>
      <rPr>
        <i/>
        <sz val="10"/>
        <rFont val="Calibri"/>
        <family val="2"/>
      </rPr>
      <t>Cash market</t>
    </r>
  </si>
  <si>
    <r>
      <t xml:space="preserve">Mercado de opções / </t>
    </r>
    <r>
      <rPr>
        <i/>
        <sz val="10"/>
        <rFont val="Calibri"/>
        <family val="2"/>
      </rPr>
      <t>Options market</t>
    </r>
  </si>
  <si>
    <r>
      <t xml:space="preserve">Derivativos de Índice / </t>
    </r>
    <r>
      <rPr>
        <b/>
        <i/>
        <sz val="10"/>
        <rFont val="Calibri"/>
        <family val="2"/>
      </rPr>
      <t>Stock Indices Derivatives</t>
    </r>
  </si>
  <si>
    <r>
      <t xml:space="preserve">Receita (R$ mil) / </t>
    </r>
    <r>
      <rPr>
        <b/>
        <i/>
        <sz val="10"/>
        <rFont val="Calibri"/>
        <family val="2"/>
      </rPr>
      <t>Revenue (R$ thousands)</t>
    </r>
  </si>
  <si>
    <r>
      <t xml:space="preserve">Margem de Negociação (bps) / </t>
    </r>
    <r>
      <rPr>
        <b/>
        <i/>
        <sz val="10"/>
        <rFont val="Calibri"/>
        <family val="2"/>
      </rPr>
      <t>Trading Margin (bps)</t>
    </r>
  </si>
  <si>
    <r>
      <t xml:space="preserve">RPC - Receita por Contrato / </t>
    </r>
    <r>
      <rPr>
        <b/>
        <i/>
        <sz val="12"/>
        <color theme="5"/>
        <rFont val="Calibri"/>
        <family val="2"/>
      </rPr>
      <t>Revenue per Contract</t>
    </r>
  </si>
  <si>
    <r>
      <t xml:space="preserve">Número de Contas/ </t>
    </r>
    <r>
      <rPr>
        <b/>
        <i/>
        <sz val="10"/>
        <rFont val="Calibri"/>
        <family val="2"/>
      </rPr>
      <t>Number of Accounts</t>
    </r>
  </si>
  <si>
    <t>Valor (R$ bilhões) / Value (R$ billions)</t>
  </si>
  <si>
    <r>
      <rPr>
        <b/>
        <sz val="12"/>
        <color theme="5"/>
        <rFont val="Calibri"/>
        <family val="2"/>
      </rPr>
      <t>Depositária de Ações por Investidor</t>
    </r>
    <r>
      <rPr>
        <b/>
        <i/>
        <sz val="12"/>
        <color theme="5"/>
        <rFont val="Calibri"/>
        <family val="2"/>
      </rPr>
      <t xml:space="preserve"> / Equity Depository per Investor</t>
    </r>
  </si>
  <si>
    <r>
      <t xml:space="preserve">Volume Total do Mês (R$) / Monthly </t>
    </r>
    <r>
      <rPr>
        <i/>
        <sz val="10"/>
        <rFont val="Calibri"/>
        <family val="2"/>
      </rPr>
      <t>Total Value (R$)</t>
    </r>
  </si>
  <si>
    <r>
      <t xml:space="preserve">Níveis de Governança / </t>
    </r>
    <r>
      <rPr>
        <i/>
        <sz val="10"/>
        <rFont val="Calibri"/>
        <family val="2"/>
      </rPr>
      <t>Special Listing Segments</t>
    </r>
  </si>
  <si>
    <r>
      <t xml:space="preserve">Fundos / </t>
    </r>
    <r>
      <rPr>
        <b/>
        <i/>
        <sz val="10"/>
        <rFont val="Calibri"/>
        <family val="2"/>
      </rPr>
      <t>Funds</t>
    </r>
  </si>
  <si>
    <r>
      <t xml:space="preserve">Emissores de Bolsa / </t>
    </r>
    <r>
      <rPr>
        <b/>
        <i/>
        <sz val="10"/>
        <rFont val="Calibri"/>
        <family val="2"/>
      </rPr>
      <t>Stock Exchange issuers</t>
    </r>
  </si>
  <si>
    <r>
      <t xml:space="preserve">CEPAC / </t>
    </r>
    <r>
      <rPr>
        <b/>
        <i/>
        <sz val="10"/>
        <rFont val="Calibri"/>
        <family val="2"/>
      </rPr>
      <t>Others</t>
    </r>
  </si>
  <si>
    <r>
      <t xml:space="preserve">Emissores de Balcão / </t>
    </r>
    <r>
      <rPr>
        <b/>
        <i/>
        <sz val="10"/>
        <rFont val="Calibri"/>
        <family val="2"/>
      </rPr>
      <t>OTC issuers</t>
    </r>
  </si>
  <si>
    <r>
      <t xml:space="preserve">Total de emissores / </t>
    </r>
    <r>
      <rPr>
        <b/>
        <i/>
        <sz val="10"/>
        <rFont val="Calibri"/>
        <family val="2"/>
      </rPr>
      <t>Total issuers</t>
    </r>
  </si>
  <si>
    <r>
      <t>Empresas / C</t>
    </r>
    <r>
      <rPr>
        <i/>
        <sz val="10"/>
        <rFont val="Calibri"/>
        <family val="2"/>
      </rPr>
      <t>ompanies</t>
    </r>
  </si>
  <si>
    <r>
      <t>Outros emissores / O</t>
    </r>
    <r>
      <rPr>
        <i/>
        <sz val="10"/>
        <rFont val="Calibri"/>
        <family val="2"/>
      </rPr>
      <t>ther issuers</t>
    </r>
  </si>
  <si>
    <r>
      <t>Captações /</t>
    </r>
    <r>
      <rPr>
        <b/>
        <i/>
        <sz val="12"/>
        <color theme="5"/>
        <rFont val="Calibri"/>
        <family val="2"/>
      </rPr>
      <t xml:space="preserve"> Capital Raised</t>
    </r>
  </si>
  <si>
    <r>
      <t xml:space="preserve">Institucionais / </t>
    </r>
    <r>
      <rPr>
        <i/>
        <sz val="10"/>
        <rFont val="Calibri"/>
        <family val="2"/>
      </rPr>
      <t>Institutional Investors</t>
    </r>
  </si>
  <si>
    <r>
      <t xml:space="preserve">Estrangeiro / </t>
    </r>
    <r>
      <rPr>
        <i/>
        <sz val="10"/>
        <rFont val="Calibri"/>
        <family val="2"/>
      </rPr>
      <t>Foreign Investors</t>
    </r>
  </si>
  <si>
    <r>
      <t xml:space="preserve">Inst. Financ. / </t>
    </r>
    <r>
      <rPr>
        <i/>
        <sz val="10"/>
        <rFont val="Calibri"/>
        <family val="2"/>
      </rPr>
      <t>Financial Institutions</t>
    </r>
  </si>
  <si>
    <t>BOVESPA Mais²</t>
  </si>
  <si>
    <r>
      <t xml:space="preserve">BDRs Não-patrocinados / </t>
    </r>
    <r>
      <rPr>
        <b/>
        <i/>
        <sz val="10"/>
        <rFont val="Calibri"/>
        <family val="2"/>
      </rPr>
      <t>Non-sponsored BDRs³</t>
    </r>
  </si>
  <si>
    <r>
      <t xml:space="preserve">Volume (US$) / </t>
    </r>
    <r>
      <rPr>
        <i/>
        <sz val="10"/>
        <rFont val="Calibri"/>
        <family val="2"/>
      </rPr>
      <t xml:space="preserve">Value (US$) </t>
    </r>
    <r>
      <rPr>
        <b/>
        <i/>
        <vertAlign val="superscript"/>
        <sz val="10"/>
        <rFont val="Calibri"/>
        <family val="2"/>
      </rPr>
      <t>1</t>
    </r>
  </si>
  <si>
    <r>
      <t xml:space="preserve">Número de Ofertas / </t>
    </r>
    <r>
      <rPr>
        <i/>
        <sz val="10"/>
        <rFont val="Calibri"/>
        <family val="2"/>
      </rPr>
      <t>Number of Offerings</t>
    </r>
  </si>
  <si>
    <r>
      <t xml:space="preserve">Banco Central / </t>
    </r>
    <r>
      <rPr>
        <i/>
        <sz val="10"/>
        <rFont val="Calibri"/>
        <family val="2"/>
      </rPr>
      <t>Central Bank</t>
    </r>
  </si>
  <si>
    <r>
      <t xml:space="preserve">Índices de Ações  / </t>
    </r>
    <r>
      <rPr>
        <i/>
        <sz val="10"/>
        <rFont val="Calibri"/>
        <family val="2"/>
      </rPr>
      <t>Stock Indices ¹</t>
    </r>
  </si>
  <si>
    <t>Part % Total¹</t>
  </si>
  <si>
    <t xml:space="preserve"> Ações e Instrumentos de Renda Variável / Equities</t>
  </si>
  <si>
    <t>1. Negociação e Pós- Negociação  / Trading and Post-trading</t>
  </si>
  <si>
    <t>2.  Depositária de Renda Variável / Depository</t>
  </si>
  <si>
    <t>3. Empréstimo de Ações / Stock Lending</t>
  </si>
  <si>
    <t>4. Soluções para Emissores / Solution for Issuers</t>
  </si>
  <si>
    <t>5. Outros / Other</t>
  </si>
  <si>
    <t xml:space="preserve"> Juros, Moedas e Mercadorias / FICC</t>
  </si>
  <si>
    <r>
      <t xml:space="preserve">Tesouro Direto / </t>
    </r>
    <r>
      <rPr>
        <b/>
        <i/>
        <sz val="12"/>
        <color theme="5"/>
        <rFont val="Calibri"/>
        <family val="2"/>
      </rPr>
      <t>Treasury Direct</t>
    </r>
  </si>
  <si>
    <r>
      <rPr>
        <b/>
        <sz val="12"/>
        <color theme="5"/>
        <rFont val="Calibri"/>
        <family val="2"/>
      </rPr>
      <t xml:space="preserve">Utilização Mensal / </t>
    </r>
    <r>
      <rPr>
        <b/>
        <i/>
        <sz val="12"/>
        <color theme="5"/>
        <rFont val="Calibri"/>
        <family val="2"/>
      </rPr>
      <t>Monthly Utilization</t>
    </r>
  </si>
  <si>
    <t>Swaps¹</t>
  </si>
  <si>
    <t>ADV - Volume médio diário / Average Daily Volume</t>
  </si>
  <si>
    <t>R$ ¹</t>
  </si>
  <si>
    <r>
      <t xml:space="preserve">Câmbio Pronto / </t>
    </r>
    <r>
      <rPr>
        <b/>
        <i/>
        <sz val="12"/>
        <color theme="5"/>
        <rFont val="Calibri"/>
        <family val="2"/>
      </rPr>
      <t>Spot FX</t>
    </r>
  </si>
  <si>
    <r>
      <t>Volume (R$ Milhões) /</t>
    </r>
    <r>
      <rPr>
        <i/>
        <sz val="10"/>
        <rFont val="Calibri"/>
        <family val="2"/>
      </rPr>
      <t xml:space="preserve"> Value (R$ Millions)</t>
    </r>
  </si>
  <si>
    <r>
      <t xml:space="preserve">Participação dos Investidores / </t>
    </r>
    <r>
      <rPr>
        <b/>
        <i/>
        <sz val="12"/>
        <color theme="5"/>
        <rFont val="Calibri"/>
        <family val="2"/>
      </rPr>
      <t>Investors' Participation</t>
    </r>
  </si>
  <si>
    <r>
      <rPr>
        <b/>
        <sz val="10"/>
        <color rgb="FF000000"/>
        <rFont val="Calibri"/>
        <family val="2"/>
      </rPr>
      <t>Taxas de Juros Em BRL</t>
    </r>
    <r>
      <rPr>
        <b/>
        <i/>
        <sz val="10"/>
        <color indexed="8"/>
        <rFont val="Calibri"/>
        <family val="2"/>
      </rPr>
      <t xml:space="preserve"> / Interest Rates in BRL</t>
    </r>
  </si>
  <si>
    <r>
      <rPr>
        <b/>
        <sz val="10"/>
        <color rgb="FF000000"/>
        <rFont val="Calibri"/>
        <family val="2"/>
      </rPr>
      <t>Todos os Contratos</t>
    </r>
    <r>
      <rPr>
        <b/>
        <i/>
        <sz val="10"/>
        <color indexed="8"/>
        <rFont val="Calibri"/>
        <family val="2"/>
      </rPr>
      <t xml:space="preserve"> / All Contracts </t>
    </r>
    <r>
      <rPr>
        <b/>
        <i/>
        <vertAlign val="superscript"/>
        <sz val="10"/>
        <color rgb="FF000000"/>
        <rFont val="Calibri"/>
        <family val="2"/>
      </rPr>
      <t>1</t>
    </r>
  </si>
  <si>
    <r>
      <rPr>
        <b/>
        <sz val="10"/>
        <color rgb="FF000000"/>
        <rFont val="Calibri"/>
        <family val="2"/>
      </rPr>
      <t>Taxas de juros em USD</t>
    </r>
    <r>
      <rPr>
        <b/>
        <i/>
        <sz val="10"/>
        <color indexed="8"/>
        <rFont val="Calibri"/>
        <family val="2"/>
      </rPr>
      <t xml:space="preserve"> / Interest rates in USD</t>
    </r>
  </si>
  <si>
    <r>
      <rPr>
        <b/>
        <sz val="10"/>
        <color rgb="FF000000"/>
        <rFont val="Calibri"/>
        <family val="2"/>
      </rPr>
      <t>Mercado De Balcão</t>
    </r>
    <r>
      <rPr>
        <b/>
        <i/>
        <sz val="10"/>
        <color indexed="8"/>
        <rFont val="Calibri"/>
        <family val="2"/>
      </rPr>
      <t xml:space="preserve"> / OTC</t>
    </r>
  </si>
  <si>
    <r>
      <t xml:space="preserve">Novas emissões / </t>
    </r>
    <r>
      <rPr>
        <b/>
        <i/>
        <sz val="12"/>
        <color theme="5"/>
        <rFont val="Calibri"/>
        <family val="2"/>
      </rPr>
      <t>New issues</t>
    </r>
  </si>
  <si>
    <r>
      <t xml:space="preserve">Estoque / </t>
    </r>
    <r>
      <rPr>
        <b/>
        <i/>
        <sz val="12"/>
        <color theme="5"/>
        <rFont val="Calibri"/>
        <family val="2"/>
      </rPr>
      <t>Outstanding financial volume</t>
    </r>
  </si>
  <si>
    <r>
      <t>Derivativos com CCP - estoque /</t>
    </r>
    <r>
      <rPr>
        <b/>
        <i/>
        <sz val="12"/>
        <color theme="5"/>
        <rFont val="Calibri"/>
        <family val="2"/>
      </rPr>
      <t xml:space="preserve"> Derivatives with CCP - outstanding financial volume</t>
    </r>
  </si>
  <si>
    <t xml:space="preserve">Listado - Juros, Moedas e Mercadorias </t>
  </si>
  <si>
    <t>Listed - FICC</t>
  </si>
  <si>
    <t>Segmento / Segment</t>
  </si>
  <si>
    <r>
      <t xml:space="preserve">SNG - Inclusão de Restrições Financeiras¹  / </t>
    </r>
    <r>
      <rPr>
        <b/>
        <i/>
        <sz val="12"/>
        <color theme="5"/>
        <rFont val="Calibri"/>
        <family val="2"/>
      </rPr>
      <t>SNG - Financial Inclusions Restrictions¹</t>
    </r>
  </si>
  <si>
    <t>Segmento / Segments</t>
  </si>
  <si>
    <r>
      <t xml:space="preserve">Receita Total (R$ Milhões) / </t>
    </r>
    <r>
      <rPr>
        <b/>
        <i/>
        <sz val="10"/>
        <rFont val="Calibri"/>
        <family val="2"/>
      </rPr>
      <t>Total Revenues (BRL Millions)</t>
    </r>
  </si>
  <si>
    <r>
      <t xml:space="preserve">Total de Contratos em Aberto / </t>
    </r>
    <r>
      <rPr>
        <b/>
        <i/>
        <sz val="10"/>
        <rFont val="Calibri"/>
        <family val="2"/>
      </rPr>
      <t>Total Open Interest</t>
    </r>
  </si>
  <si>
    <r>
      <t xml:space="preserve">³ Os BDRs não-patrocinados eram classificados no segmento tradicional do mercado de balcão organizado até ago/13, tendo migrado para o mercado de Bolsa em set/13. / </t>
    </r>
    <r>
      <rPr>
        <i/>
        <sz val="8"/>
        <rFont val="Calibri"/>
        <family val="2"/>
      </rPr>
      <t>³ The non-sponsored BDRs were classified in the traditional segment of the OTC  organized market until Aug / 13, having migrated to the stock market on Sep / 13.</t>
    </r>
  </si>
  <si>
    <r>
      <t xml:space="preserve">² As empresas listadas no BOVESPA Mais migraram do mercado de balcão para o mercado de bolsa em 3/2/2014. / </t>
    </r>
    <r>
      <rPr>
        <i/>
        <sz val="8"/>
        <rFont val="Calibri"/>
        <family val="2"/>
      </rPr>
      <t xml:space="preserve"> ² The companies listed on the BOVESPA MAIS  migrated from the OTC Market  to the stock exchange on 2/3/2014</t>
    </r>
  </si>
  <si>
    <r>
      <t>Contratos em aberto (R$) /</t>
    </r>
    <r>
      <rPr>
        <i/>
        <sz val="10"/>
        <rFont val="Calibri"/>
        <family val="2"/>
      </rPr>
      <t xml:space="preserve"> Open Interest (R$)</t>
    </r>
  </si>
  <si>
    <r>
      <t xml:space="preserve">Número de Operações / </t>
    </r>
    <r>
      <rPr>
        <i/>
        <sz val="10"/>
        <rFont val="Calibri"/>
        <family val="2"/>
      </rPr>
      <t>Number of Transactions</t>
    </r>
  </si>
  <si>
    <r>
      <t xml:space="preserve">BDRs Patrocinados / </t>
    </r>
    <r>
      <rPr>
        <i/>
        <sz val="10"/>
        <rFont val="Calibri"/>
        <family val="2"/>
      </rPr>
      <t>Sponsored BDRs</t>
    </r>
  </si>
  <si>
    <r>
      <t xml:space="preserve">Nº de Empresas / 
</t>
    </r>
    <r>
      <rPr>
        <i/>
        <sz val="10"/>
        <rFont val="Calibri"/>
        <family val="2"/>
      </rPr>
      <t># of Companies</t>
    </r>
  </si>
  <si>
    <r>
      <t xml:space="preserve">Média Diária / </t>
    </r>
    <r>
      <rPr>
        <i/>
        <sz val="10"/>
        <rFont val="Calibri"/>
        <family val="2"/>
      </rPr>
      <t>ADTV</t>
    </r>
    <r>
      <rPr>
        <sz val="10"/>
        <rFont val="Calibri"/>
        <family val="2"/>
      </rPr>
      <t xml:space="preserve"> (bilhões de R$ /</t>
    </r>
    <r>
      <rPr>
        <i/>
        <sz val="10"/>
        <rFont val="Calibri"/>
        <family val="2"/>
      </rPr>
      <t xml:space="preserve"> BRL billion</t>
    </r>
    <r>
      <rPr>
        <sz val="10"/>
        <rFont val="Calibri"/>
        <family val="2"/>
      </rPr>
      <t>)</t>
    </r>
  </si>
  <si>
    <r>
      <t xml:space="preserve">¹ Em 17 de abril de 2006, o tamanho dos contratos referenciados ao Ibovespa foi dividido por 3. Para fins de comparação com os meses anteriores, apresentamos, no quadro acima, a quantidade teórica do ADTV destes contratos para o período de Jan/05 a Abr/06. / </t>
    </r>
    <r>
      <rPr>
        <i/>
        <sz val="8"/>
        <rFont val="Calibri"/>
        <family val="2"/>
      </rPr>
      <t xml:space="preserve">In April 17th, the size of the Stock Indices contracts was divided by 3. For comparison purposes, we present, on the table above, the theorical ADTV of such contracts from Jan/05 until Apr/06. </t>
    </r>
  </si>
  <si>
    <r>
      <t xml:space="preserve">² A partir de jan/16: não considera o volume de Balcão e os Mini Contratos foram ponderados em seus respectivos contratos padrão: Índice, Câmbio e Commodities. / </t>
    </r>
    <r>
      <rPr>
        <i/>
        <sz val="8"/>
        <rFont val="Calibri"/>
        <family val="2"/>
      </rPr>
      <t>As of Jan/16: it does not consider OTC volume and Mini contracts were weighted in its respective standard contracts: Equities, FX and Commodities.</t>
    </r>
  </si>
  <si>
    <r>
      <t xml:space="preserve">¹ Em 17 de abril de 2006, o tamanho dos contratos referenciados no Ibovespa foi dividido por 3. / </t>
    </r>
    <r>
      <rPr>
        <i/>
        <sz val="8"/>
        <rFont val="Calibri"/>
        <family val="2"/>
      </rPr>
      <t>On April 2006, the size of the contract was divided by 3.</t>
    </r>
  </si>
  <si>
    <r>
      <t xml:space="preserve">² A partir de jan/16: não considera a receita dos contratos de Balcão e os Mini contratos foram ponderados em seus respectivos contratos padrão: Índice, Câmbio e Commodities. / </t>
    </r>
    <r>
      <rPr>
        <i/>
        <sz val="8"/>
        <rFont val="Calibri"/>
        <family val="2"/>
      </rPr>
      <t>As of Jan/16: it does not consider OTC revenue and Mini contracts were weighted in its respective standard contracts: Equities, FX and Commodities.</t>
    </r>
  </si>
  <si>
    <r>
      <t xml:space="preserve">³ Para os meses anteriores a outubro de 2007, os RPC são pro-forma. / </t>
    </r>
    <r>
      <rPr>
        <i/>
        <sz val="8"/>
        <rFont val="Calibri"/>
        <family val="2"/>
      </rPr>
      <t>Before October 2007, pro-forma RPC.</t>
    </r>
  </si>
  <si>
    <r>
      <t>Volume (US$ Milhões) /</t>
    </r>
    <r>
      <rPr>
        <i/>
        <sz val="10"/>
        <rFont val="Calibri"/>
        <family val="2"/>
      </rPr>
      <t xml:space="preserve"> Value (USD Millions)</t>
    </r>
  </si>
  <si>
    <r>
      <t xml:space="preserve">Inv. Institucional / </t>
    </r>
    <r>
      <rPr>
        <i/>
        <sz val="10"/>
        <rFont val="Calibri"/>
        <family val="2"/>
      </rPr>
      <t>Institutional Inv.</t>
    </r>
  </si>
  <si>
    <r>
      <t>Nao Residentes /</t>
    </r>
    <r>
      <rPr>
        <i/>
        <sz val="10"/>
        <rFont val="Calibri"/>
        <family val="2"/>
      </rPr>
      <t>Foreign Inv.</t>
    </r>
  </si>
  <si>
    <r>
      <t xml:space="preserve">Pessoa Fisica / </t>
    </r>
    <r>
      <rPr>
        <i/>
        <sz val="10"/>
        <rFont val="Calibri"/>
        <family val="2"/>
      </rPr>
      <t>Individuals</t>
    </r>
  </si>
  <si>
    <r>
      <t xml:space="preserve">Instituições Financeiras / </t>
    </r>
    <r>
      <rPr>
        <i/>
        <sz val="10"/>
        <rFont val="Calibri"/>
        <family val="2"/>
      </rPr>
      <t>Financial Inst.</t>
    </r>
  </si>
  <si>
    <r>
      <t xml:space="preserve">Empresas / </t>
    </r>
    <r>
      <rPr>
        <i/>
        <sz val="10"/>
        <rFont val="Calibri"/>
        <family val="2"/>
      </rPr>
      <t>Companies</t>
    </r>
  </si>
  <si>
    <r>
      <t xml:space="preserve">Nao Residentes / </t>
    </r>
    <r>
      <rPr>
        <i/>
        <sz val="10"/>
        <rFont val="Calibri"/>
        <family val="2"/>
      </rPr>
      <t>Foreign Inv.</t>
    </r>
  </si>
  <si>
    <r>
      <t>Instituições Financeiras /</t>
    </r>
    <r>
      <rPr>
        <i/>
        <sz val="10"/>
        <rFont val="Calibri"/>
        <family val="2"/>
      </rPr>
      <t xml:space="preserve"> Financial Inst.</t>
    </r>
  </si>
  <si>
    <r>
      <t>Derivativos de Índice /</t>
    </r>
    <r>
      <rPr>
        <b/>
        <i/>
        <sz val="10"/>
        <rFont val="Calibri"/>
        <family val="2"/>
      </rPr>
      <t xml:space="preserve"> Stock Indices Derivatives</t>
    </r>
  </si>
  <si>
    <r>
      <rPr>
        <b/>
        <sz val="8"/>
        <color indexed="8"/>
        <rFont val="Calibri"/>
        <family val="2"/>
      </rPr>
      <t xml:space="preserve">Número de Contratos (milhares) </t>
    </r>
    <r>
      <rPr>
        <b/>
        <i/>
        <sz val="8"/>
        <color indexed="8"/>
        <rFont val="Calibri"/>
        <family val="2"/>
      </rPr>
      <t xml:space="preserve">/ </t>
    </r>
    <r>
      <rPr>
        <i/>
        <sz val="8"/>
        <color indexed="8"/>
        <rFont val="Calibri"/>
        <family val="2"/>
      </rPr>
      <t>Number of Contracts (thousand)</t>
    </r>
  </si>
  <si>
    <t>2. Depositária de renda variável / Equity depository</t>
  </si>
  <si>
    <r>
      <t xml:space="preserve">Debêntures / </t>
    </r>
    <r>
      <rPr>
        <i/>
        <sz val="10"/>
        <rFont val="Calibri"/>
        <family val="2"/>
      </rPr>
      <t>Debentures</t>
    </r>
  </si>
  <si>
    <r>
      <t xml:space="preserve">² Outros ativos em custódia incluem CCB, CCE, NCE, Ativos Vinculados à STN, Export Notes, CPR, CRA, LCA, CDCA, Obrigações,  Nota Comercial, Genérico de Recebíveis e LAM. / </t>
    </r>
    <r>
      <rPr>
        <i/>
        <sz val="8"/>
        <rFont val="Calibri"/>
        <family val="2"/>
      </rPr>
      <t>Others assets held in custody  includes CCB - Banking Credit Note, NCE/CCE - Export Credit Note, Assets linked to the STN - National Treasury Secretariat, Export Notes, CPR, Obligations, Commercial Paper and LAM - Commercial Leasing Bill.</t>
    </r>
  </si>
  <si>
    <r>
      <t xml:space="preserve">Quantidade (milhares) / </t>
    </r>
    <r>
      <rPr>
        <i/>
        <sz val="10"/>
        <rFont val="Calibri"/>
        <family val="2"/>
      </rPr>
      <t>Quantity (thousand)</t>
    </r>
  </si>
  <si>
    <r>
      <t xml:space="preserve">¹ Swaps incluem Swaps Fluxo de Caixa; mudança na forma de cobrança a partir de julho de 2010. Dados para volume retirados da Base Faturamento. / </t>
    </r>
    <r>
      <rPr>
        <i/>
        <sz val="8"/>
        <rFont val="Calibri"/>
        <family val="2"/>
      </rPr>
      <t>Swaps includes Cash Flow Swaps. Change in charge from July 2010. Numbers for volume taken from Data (sales criterion).</t>
    </r>
  </si>
  <si>
    <r>
      <t xml:space="preserve">Termo¹ / </t>
    </r>
    <r>
      <rPr>
        <b/>
        <i/>
        <sz val="8"/>
        <rFont val="Calibri"/>
        <family val="2"/>
      </rPr>
      <t>Currency forward contracts¹</t>
    </r>
  </si>
  <si>
    <r>
      <t>Quantidade (milhares) /</t>
    </r>
    <r>
      <rPr>
        <i/>
        <sz val="10"/>
        <rFont val="Calibri"/>
        <family val="2"/>
      </rPr>
      <t xml:space="preserve"> Quantity (thousand)</t>
    </r>
  </si>
  <si>
    <r>
      <t xml:space="preserve">¹ Termo - mudança na forma de cobrança a partir de Novembro de 2010. Dados para volume retirados da Base Faturamento. / </t>
    </r>
    <r>
      <rPr>
        <i/>
        <sz val="8"/>
        <rFont val="Calibri"/>
        <family val="2"/>
      </rPr>
      <t>Currency forward contracts change in charge from november 2010. Numbers for volume taken from Data (sales criterion).</t>
    </r>
  </si>
  <si>
    <r>
      <t xml:space="preserve">Outros derivativos¹ / </t>
    </r>
    <r>
      <rPr>
        <b/>
        <i/>
        <sz val="8"/>
        <rFont val="Calibri"/>
        <family val="2"/>
      </rPr>
      <t>Other derivatives¹</t>
    </r>
  </si>
  <si>
    <r>
      <t xml:space="preserve">¹ Outros derivativos incluem BOX, Opções Flexíveis, Derivativos Contratados no Exterior e Derivativos Vinculados à Emprestimos. / </t>
    </r>
    <r>
      <rPr>
        <i/>
        <sz val="8"/>
        <rFont val="Calibri"/>
        <family val="2"/>
      </rPr>
      <t>Other derivatives which include Fixed Income with Box, Flexible Exchange Rate Options, CONAB options, Derivatives carried out abroad (DCE/DVE) and Structured notes (COE).</t>
    </r>
  </si>
  <si>
    <r>
      <t xml:space="preserve">Operações Estruturadas / </t>
    </r>
    <r>
      <rPr>
        <b/>
        <i/>
        <sz val="8"/>
        <rFont val="Calibri"/>
        <family val="2"/>
      </rPr>
      <t>Structured Notes</t>
    </r>
  </si>
  <si>
    <r>
      <t>Operações Estruturadas /</t>
    </r>
    <r>
      <rPr>
        <i/>
        <sz val="10"/>
        <rFont val="Calibri"/>
        <family val="2"/>
      </rPr>
      <t xml:space="preserve"> Structured Notes</t>
    </r>
  </si>
  <si>
    <r>
      <t xml:space="preserve">Em bilhões de reais / </t>
    </r>
    <r>
      <rPr>
        <b/>
        <i/>
        <sz val="8"/>
        <rFont val="Calibri"/>
        <family val="2"/>
      </rPr>
      <t>In BRL billions</t>
    </r>
  </si>
  <si>
    <r>
      <t xml:space="preserve">Derivativos de Balcão / </t>
    </r>
    <r>
      <rPr>
        <i/>
        <sz val="10"/>
        <rFont val="Calibri"/>
        <family val="2"/>
      </rPr>
      <t>OTC Derivatives</t>
    </r>
  </si>
  <si>
    <r>
      <t xml:space="preserve">Registro Cotas de Fundo / </t>
    </r>
    <r>
      <rPr>
        <i/>
        <sz val="10"/>
        <rFont val="Calibri"/>
        <family val="2"/>
      </rPr>
      <t>Registration fund-quota</t>
    </r>
  </si>
  <si>
    <r>
      <t xml:space="preserve">Distribuição¹/ </t>
    </r>
    <r>
      <rPr>
        <i/>
        <sz val="10"/>
        <rFont val="Calibri"/>
        <family val="2"/>
      </rPr>
      <t>Distribution¹</t>
    </r>
  </si>
  <si>
    <r>
      <t xml:space="preserve">Correção / </t>
    </r>
    <r>
      <rPr>
        <i/>
        <sz val="10"/>
        <rFont val="Calibri"/>
        <family val="2"/>
      </rPr>
      <t>Corrections</t>
    </r>
  </si>
  <si>
    <r>
      <t>Pré-Registro /</t>
    </r>
    <r>
      <rPr>
        <i/>
        <sz val="10"/>
        <rFont val="Calibri"/>
        <family val="2"/>
      </rPr>
      <t xml:space="preserve"> Pre-Registration</t>
    </r>
  </si>
  <si>
    <r>
      <t xml:space="preserve">¹ A cobrança dos serviços de distribuição começou a partir de abril de 2009. / </t>
    </r>
    <r>
      <rPr>
        <i/>
        <sz val="8"/>
        <rFont val="Calibri"/>
        <family val="2"/>
      </rPr>
      <t>The charging of distribution services started to occur from April 2009.</t>
    </r>
  </si>
  <si>
    <r>
      <t xml:space="preserve">Outros - Estoque / </t>
    </r>
    <r>
      <rPr>
        <b/>
        <i/>
        <sz val="12"/>
        <color theme="5"/>
        <rFont val="Calibri"/>
        <family val="2"/>
      </rPr>
      <t>Other - Outstanding Volume</t>
    </r>
  </si>
  <si>
    <r>
      <t xml:space="preserve">Cotas de fundos¹ / </t>
    </r>
    <r>
      <rPr>
        <i/>
        <sz val="10"/>
        <rFont val="Calibri"/>
        <family val="2"/>
      </rPr>
      <t>Investment fund-quota¹</t>
    </r>
  </si>
  <si>
    <r>
      <t xml:space="preserve">Transações - Quantidade (milhares) / </t>
    </r>
    <r>
      <rPr>
        <b/>
        <i/>
        <sz val="12"/>
        <color theme="5"/>
        <rFont val="Calibri"/>
        <family val="2"/>
      </rPr>
      <t>Transactions - Quantity (thousand)</t>
    </r>
  </si>
  <si>
    <r>
      <t xml:space="preserve">Quantidade (milhares) / </t>
    </r>
    <r>
      <rPr>
        <b/>
        <i/>
        <sz val="8"/>
        <rFont val="Calibri"/>
        <family val="2"/>
      </rPr>
      <t>Quantity (thousand)</t>
    </r>
  </si>
  <si>
    <r>
      <t xml:space="preserve">Total / </t>
    </r>
    <r>
      <rPr>
        <i/>
        <sz val="10"/>
        <rFont val="Calibri"/>
        <family val="2"/>
      </rPr>
      <t>Total Transactions</t>
    </r>
  </si>
  <si>
    <r>
      <t xml:space="preserve">Quantidade / </t>
    </r>
    <r>
      <rPr>
        <i/>
        <sz val="10"/>
        <rFont val="Calibri"/>
        <family val="2"/>
      </rPr>
      <t>Quantity</t>
    </r>
  </si>
  <si>
    <r>
      <t xml:space="preserve">Total de Venda / </t>
    </r>
    <r>
      <rPr>
        <b/>
        <i/>
        <sz val="10"/>
        <rFont val="Calibri"/>
        <family val="2"/>
      </rPr>
      <t>Total Sales</t>
    </r>
  </si>
  <si>
    <r>
      <t xml:space="preserve">Total de Novos / </t>
    </r>
    <r>
      <rPr>
        <b/>
        <i/>
        <sz val="10"/>
        <rFont val="Calibri"/>
        <family val="2"/>
      </rPr>
      <t>New</t>
    </r>
  </si>
  <si>
    <r>
      <t xml:space="preserve">Automóveis Novos / </t>
    </r>
    <r>
      <rPr>
        <i/>
        <sz val="10"/>
        <rFont val="Calibri"/>
        <family val="2"/>
      </rPr>
      <t>Passenger  car New</t>
    </r>
  </si>
  <si>
    <r>
      <t xml:space="preserve">Motos Novas / </t>
    </r>
    <r>
      <rPr>
        <i/>
        <sz val="10"/>
        <rFont val="Calibri"/>
        <family val="2"/>
      </rPr>
      <t>Motorcycle New</t>
    </r>
  </si>
  <si>
    <r>
      <t xml:space="preserve">Total de Usados / </t>
    </r>
    <r>
      <rPr>
        <b/>
        <i/>
        <sz val="10"/>
        <rFont val="Calibri"/>
        <family val="2"/>
      </rPr>
      <t>Used</t>
    </r>
  </si>
  <si>
    <r>
      <t xml:space="preserve">Motos Usadas / </t>
    </r>
    <r>
      <rPr>
        <i/>
        <sz val="10"/>
        <rFont val="Calibri"/>
        <family val="2"/>
      </rPr>
      <t>Motorcycle Used</t>
    </r>
  </si>
  <si>
    <r>
      <t xml:space="preserve">Outros Usados / </t>
    </r>
    <r>
      <rPr>
        <i/>
        <sz val="10"/>
        <rFont val="Calibri"/>
        <family val="2"/>
      </rPr>
      <t>Other Used</t>
    </r>
  </si>
  <si>
    <r>
      <t xml:space="preserve">Quantidade / </t>
    </r>
    <r>
      <rPr>
        <b/>
        <i/>
        <sz val="10"/>
        <rFont val="Calibri"/>
        <family val="2"/>
      </rPr>
      <t>Quantity</t>
    </r>
  </si>
  <si>
    <r>
      <t xml:space="preserve">Total de Veículos Financiados / </t>
    </r>
    <r>
      <rPr>
        <b/>
        <i/>
        <sz val="10"/>
        <rFont val="Calibri"/>
        <family val="2"/>
      </rPr>
      <t>Total Financing</t>
    </r>
  </si>
  <si>
    <r>
      <t xml:space="preserve">Automóveis Novos / </t>
    </r>
    <r>
      <rPr>
        <i/>
        <sz val="10"/>
        <rFont val="Calibri"/>
        <family val="2"/>
      </rPr>
      <t>Passenger car New</t>
    </r>
  </si>
  <si>
    <r>
      <t xml:space="preserve">Pesados Novos / </t>
    </r>
    <r>
      <rPr>
        <i/>
        <sz val="10"/>
        <rFont val="Calibri"/>
        <family val="2"/>
      </rPr>
      <t>Heavy New</t>
    </r>
  </si>
  <si>
    <r>
      <t xml:space="preserve">Outros Novos / </t>
    </r>
    <r>
      <rPr>
        <i/>
        <sz val="10"/>
        <rFont val="Calibri"/>
        <family val="2"/>
      </rPr>
      <t>Other New</t>
    </r>
  </si>
  <si>
    <r>
      <t xml:space="preserve">Pesados Usados / </t>
    </r>
    <r>
      <rPr>
        <i/>
        <sz val="10"/>
        <rFont val="Calibri"/>
        <family val="2"/>
      </rPr>
      <t>Heavy Used</t>
    </r>
  </si>
  <si>
    <r>
      <t xml:space="preserve">Quantidade / </t>
    </r>
    <r>
      <rPr>
        <i/>
        <sz val="8"/>
        <rFont val="Calibri"/>
        <family val="2"/>
      </rPr>
      <t>Quantity</t>
    </r>
  </si>
  <si>
    <r>
      <t xml:space="preserve">¹ Considera-se apenas os participantes dos quais cobramos a taxa de utilização de sistemas. / </t>
    </r>
    <r>
      <rPr>
        <i/>
        <sz val="8"/>
        <rFont val="Calibri"/>
        <family val="2"/>
      </rPr>
      <t>Considering only the participants we charge monthly utilization fees.</t>
    </r>
  </si>
  <si>
    <r>
      <t xml:space="preserve">Quantidade (milhares) / </t>
    </r>
    <r>
      <rPr>
        <i/>
        <sz val="8"/>
        <rFont val="Calibri"/>
        <family val="2"/>
      </rPr>
      <t>Quantity (thousand)</t>
    </r>
  </si>
  <si>
    <r>
      <t xml:space="preserve">TEDs processadas / </t>
    </r>
    <r>
      <rPr>
        <i/>
        <sz val="10"/>
        <rFont val="Calibri"/>
        <family val="2"/>
      </rPr>
      <t>Processed electronic cash transfers (TED)</t>
    </r>
  </si>
  <si>
    <r>
      <t>Nº de pregões (segmentos Bovespa e BM&amp;F) /</t>
    </r>
    <r>
      <rPr>
        <b/>
        <i/>
        <sz val="16"/>
        <color theme="5"/>
        <rFont val="Calibri"/>
        <family val="2"/>
      </rPr>
      <t xml:space="preserve"> # of Trading Sessions (Bovespa and BM&amp;F segments)</t>
    </r>
  </si>
  <si>
    <r>
      <t xml:space="preserve">BOLSA / </t>
    </r>
    <r>
      <rPr>
        <b/>
        <i/>
        <sz val="10"/>
        <rFont val="Calibri"/>
        <family val="2"/>
      </rPr>
      <t>STOCK EXCHANGE</t>
    </r>
  </si>
  <si>
    <r>
      <t xml:space="preserve">BALCÃO ORGANIZADO / </t>
    </r>
    <r>
      <rPr>
        <b/>
        <i/>
        <sz val="10"/>
        <rFont val="Calibri"/>
        <family val="2"/>
      </rPr>
      <t>OTC</t>
    </r>
  </si>
  <si>
    <t xml:space="preserve">TOTAL </t>
  </si>
  <si>
    <r>
      <t xml:space="preserve">Oferta Inicial / </t>
    </r>
    <r>
      <rPr>
        <b/>
        <i/>
        <sz val="10"/>
        <rFont val="Calibri"/>
        <family val="2"/>
      </rPr>
      <t>IPO</t>
    </r>
  </si>
  <si>
    <r>
      <t xml:space="preserve">Oferta Subsequente / </t>
    </r>
    <r>
      <rPr>
        <b/>
        <i/>
        <sz val="10"/>
        <rFont val="Calibri"/>
        <family val="2"/>
      </rPr>
      <t>Follow on</t>
    </r>
  </si>
  <si>
    <r>
      <t xml:space="preserve">Captação Total / </t>
    </r>
    <r>
      <rPr>
        <b/>
        <i/>
        <sz val="10"/>
        <rFont val="Calibri"/>
        <family val="2"/>
      </rPr>
      <t>Total Capital Raised</t>
    </r>
  </si>
  <si>
    <r>
      <t>Participação dos Investidores /</t>
    </r>
    <r>
      <rPr>
        <b/>
        <i/>
        <sz val="12"/>
        <color theme="5"/>
        <rFont val="Calibri"/>
        <family val="2"/>
      </rPr>
      <t xml:space="preserve"> Investors' Participation</t>
    </r>
  </si>
  <si>
    <r>
      <t xml:space="preserve">Mercado à Vista e Der. sobre Ações / </t>
    </r>
    <r>
      <rPr>
        <b/>
        <i/>
        <sz val="10"/>
        <rFont val="Calibri"/>
        <family val="2"/>
      </rPr>
      <t>Cash Equities ane Equity Derivatives</t>
    </r>
  </si>
  <si>
    <r>
      <t xml:space="preserve">Contratos em Aberto / </t>
    </r>
    <r>
      <rPr>
        <b/>
        <i/>
        <sz val="12"/>
        <color theme="5"/>
        <rFont val="Calibri"/>
        <family val="2"/>
      </rPr>
      <t>Open Interest</t>
    </r>
  </si>
  <si>
    <r>
      <t xml:space="preserve">Capitalização de Mercado / </t>
    </r>
    <r>
      <rPr>
        <b/>
        <i/>
        <sz val="12"/>
        <color theme="5"/>
        <rFont val="Calibri"/>
        <family val="2"/>
      </rPr>
      <t>Market Capitalization</t>
    </r>
  </si>
  <si>
    <r>
      <t xml:space="preserve">Co-location / </t>
    </r>
    <r>
      <rPr>
        <b/>
        <i/>
        <sz val="12"/>
        <color theme="5"/>
        <rFont val="Calibri"/>
        <family val="2"/>
      </rPr>
      <t>Co-location</t>
    </r>
  </si>
  <si>
    <r>
      <t xml:space="preserve">Contratos em aberto / </t>
    </r>
    <r>
      <rPr>
        <b/>
        <i/>
        <sz val="12"/>
        <color theme="5"/>
        <rFont val="Calibri"/>
        <family val="2"/>
      </rPr>
      <t>Open Interest</t>
    </r>
  </si>
  <si>
    <r>
      <t xml:space="preserve">¹ De janeiro de 2005 a janeiro de 2006 não havia receita com negociação de câmbio à vista, apenas receita de liquidação / </t>
    </r>
    <r>
      <rPr>
        <i/>
        <sz val="8"/>
        <rFont val="Calibri"/>
        <family val="2"/>
      </rPr>
      <t>¹ From January 2005 to January 2006, there was no revenue from currency trading, only liquidation revenue.</t>
    </r>
  </si>
  <si>
    <r>
      <t xml:space="preserve">Automóveis Usados / </t>
    </r>
    <r>
      <rPr>
        <i/>
        <sz val="10"/>
        <rFont val="Calibri"/>
        <family val="2"/>
      </rPr>
      <t>Passenger car Used</t>
    </r>
  </si>
  <si>
    <r>
      <t xml:space="preserve">¹Incluem CDBs, LFs e Contratos Patrimônio de Referência / </t>
    </r>
    <r>
      <rPr>
        <i/>
        <sz val="10"/>
        <rFont val="Calibri"/>
        <family val="2"/>
      </rPr>
      <t xml:space="preserve">Includes CDBs, LFs and Instruments eligible for reference assets </t>
    </r>
  </si>
  <si>
    <r>
      <t xml:space="preserve">Receita por Contrato¹ / </t>
    </r>
    <r>
      <rPr>
        <i/>
        <sz val="10"/>
        <rFont val="Calibri"/>
        <family val="2"/>
      </rPr>
      <t>Revenue per Contract (RPC)¹</t>
    </r>
  </si>
  <si>
    <t>Número de Contratos / Number of Contracts</t>
  </si>
  <si>
    <r>
      <t xml:space="preserve">Número de Contratos / </t>
    </r>
    <r>
      <rPr>
        <i/>
        <sz val="10"/>
        <rFont val="Calibri"/>
        <family val="2"/>
      </rPr>
      <t>Number of Contracts</t>
    </r>
    <r>
      <rPr>
        <vertAlign val="superscript"/>
        <sz val="10"/>
        <rFont val="Calibri"/>
        <family val="2"/>
      </rPr>
      <t>1</t>
    </r>
  </si>
  <si>
    <r>
      <t xml:space="preserve">Derivativos de Índice / </t>
    </r>
    <r>
      <rPr>
        <b/>
        <i/>
        <sz val="10"/>
        <rFont val="Calibri"/>
        <family val="2"/>
      </rPr>
      <t>Stock Indices Derivatives</t>
    </r>
    <r>
      <rPr>
        <b/>
        <vertAlign val="superscript"/>
        <sz val="10"/>
        <rFont val="Calibri"/>
        <family val="2"/>
      </rPr>
      <t>1</t>
    </r>
  </si>
  <si>
    <r>
      <rPr>
        <b/>
        <sz val="10"/>
        <color rgb="FF000000"/>
        <rFont val="Calibri"/>
        <family val="2"/>
      </rPr>
      <t>Taxas De Câmbio</t>
    </r>
    <r>
      <rPr>
        <b/>
        <i/>
        <sz val="10"/>
        <color indexed="8"/>
        <rFont val="Calibri"/>
        <family val="2"/>
      </rPr>
      <t xml:space="preserve"> / Fx Contracts</t>
    </r>
    <r>
      <rPr>
        <b/>
        <i/>
        <vertAlign val="superscript"/>
        <sz val="10"/>
        <color rgb="FF000000"/>
        <rFont val="Calibri"/>
        <family val="2"/>
      </rPr>
      <t>1</t>
    </r>
  </si>
  <si>
    <r>
      <rPr>
        <b/>
        <sz val="10"/>
        <color rgb="FF000000"/>
        <rFont val="Calibri"/>
        <family val="2"/>
      </rPr>
      <t>Mini Contratos</t>
    </r>
    <r>
      <rPr>
        <b/>
        <i/>
        <sz val="10"/>
        <color indexed="8"/>
        <rFont val="Calibri"/>
        <family val="2"/>
      </rPr>
      <t xml:space="preserve"> / Minicontracts</t>
    </r>
    <r>
      <rPr>
        <b/>
        <i/>
        <vertAlign val="superscript"/>
        <sz val="10"/>
        <color rgb="FF000000"/>
        <rFont val="Calibri"/>
        <family val="2"/>
      </rPr>
      <t>1</t>
    </r>
  </si>
  <si>
    <r>
      <rPr>
        <b/>
        <sz val="10"/>
        <color indexed="8"/>
        <rFont val="Calibri"/>
        <family val="2"/>
      </rPr>
      <t xml:space="preserve">Número de Contratos </t>
    </r>
    <r>
      <rPr>
        <b/>
        <i/>
        <sz val="10"/>
        <color indexed="8"/>
        <rFont val="Calibri"/>
        <family val="2"/>
      </rPr>
      <t>/ Number of Contracts</t>
    </r>
    <r>
      <rPr>
        <b/>
        <i/>
        <vertAlign val="superscript"/>
        <sz val="10"/>
        <color rgb="FF000000"/>
        <rFont val="Calibri"/>
        <family val="2"/>
      </rPr>
      <t>1</t>
    </r>
  </si>
  <si>
    <r>
      <t xml:space="preserve">Índices de Ações  / </t>
    </r>
    <r>
      <rPr>
        <i/>
        <sz val="10"/>
        <rFont val="Calibri"/>
        <family val="2"/>
      </rPr>
      <t xml:space="preserve">Stock Indices </t>
    </r>
    <r>
      <rPr>
        <i/>
        <vertAlign val="superscript"/>
        <sz val="10"/>
        <rFont val="Calibri"/>
        <family val="2"/>
      </rPr>
      <t>2</t>
    </r>
  </si>
  <si>
    <r>
      <t xml:space="preserve">Mini Contratos / </t>
    </r>
    <r>
      <rPr>
        <i/>
        <sz val="10"/>
        <rFont val="Calibri"/>
        <family val="2"/>
      </rPr>
      <t>Mini Contracts</t>
    </r>
    <r>
      <rPr>
        <i/>
        <vertAlign val="superscript"/>
        <sz val="10"/>
        <rFont val="Calibri"/>
        <family val="2"/>
      </rPr>
      <t>3</t>
    </r>
  </si>
  <si>
    <r>
      <t xml:space="preserve">Balcão / </t>
    </r>
    <r>
      <rPr>
        <i/>
        <sz val="10"/>
        <rFont val="Calibri"/>
        <family val="2"/>
      </rPr>
      <t xml:space="preserve">OTC </t>
    </r>
    <r>
      <rPr>
        <i/>
        <vertAlign val="superscript"/>
        <sz val="10"/>
        <rFont val="Calibri"/>
        <family val="2"/>
      </rPr>
      <t>4</t>
    </r>
  </si>
  <si>
    <t>¹ A partir de jan/16, os Mini Contratos de Índice de ações foram ponderados em seus respectivos contratos padrão / As of Jan/16, the Mini equity-based indice contracts were weighted according to the size of its respective standard contract.</t>
  </si>
  <si>
    <r>
      <rPr>
        <b/>
        <sz val="12"/>
        <color theme="5"/>
        <rFont val="Calibri"/>
        <family val="2"/>
      </rPr>
      <t>Receita e Margem</t>
    </r>
    <r>
      <rPr>
        <b/>
        <i/>
        <sz val="12"/>
        <color theme="5"/>
        <rFont val="Calibri"/>
        <family val="2"/>
      </rPr>
      <t xml:space="preserve"> / Revenue and Margin</t>
    </r>
  </si>
  <si>
    <r>
      <rPr>
        <vertAlign val="superscript"/>
        <sz val="8"/>
        <rFont val="Calibri"/>
        <family val="2"/>
      </rPr>
      <t>1</t>
    </r>
    <r>
      <rPr>
        <sz val="8"/>
        <rFont val="Calibri"/>
        <family val="2"/>
      </rPr>
      <t xml:space="preserve">  Não considera os mini contratos de índice de ações ponderados em seus respectivos contratos padrão. / Does not c</t>
    </r>
    <r>
      <rPr>
        <i/>
        <sz val="8"/>
        <rFont val="Calibri"/>
        <family val="2"/>
      </rPr>
      <t>onsider Mini equity-based indice contracts  weighted according to the size of its respective standard contract.</t>
    </r>
  </si>
  <si>
    <t>² A partir de jan/17, os Mini Contratos de Índice de ações foram ponderados em seus respectivos contratos padrão / As of Jan/17, the Mini equity-based indice contracts were weighted according to the size of its respective standard contract.</t>
  </si>
  <si>
    <r>
      <t xml:space="preserve">Mini Contratos / </t>
    </r>
    <r>
      <rPr>
        <i/>
        <sz val="10"/>
        <rFont val="Calibri"/>
        <family val="2"/>
      </rPr>
      <t>Mini Contracts</t>
    </r>
    <r>
      <rPr>
        <sz val="10"/>
        <rFont val="Calibri"/>
        <family val="2"/>
      </rPr>
      <t xml:space="preserve"> ²</t>
    </r>
  </si>
  <si>
    <r>
      <t xml:space="preserve">Commodities / </t>
    </r>
    <r>
      <rPr>
        <i/>
        <sz val="10"/>
        <rFont val="Calibri"/>
        <family val="2"/>
      </rPr>
      <t>Commodities</t>
    </r>
    <r>
      <rPr>
        <sz val="10"/>
        <rFont val="Calibri"/>
        <family val="2"/>
      </rPr>
      <t xml:space="preserve"> ²</t>
    </r>
  </si>
  <si>
    <r>
      <t xml:space="preserve">Taxas de Câmbio / </t>
    </r>
    <r>
      <rPr>
        <i/>
        <sz val="10"/>
        <rFont val="Calibri"/>
        <family val="2"/>
      </rPr>
      <t>FX Rates</t>
    </r>
    <r>
      <rPr>
        <sz val="10"/>
        <rFont val="Calibri"/>
        <family val="2"/>
      </rPr>
      <t xml:space="preserve"> ²</t>
    </r>
  </si>
  <si>
    <r>
      <t xml:space="preserve">¹ Considera os contratos de índice de ações e não pondera os mini-contratosem em seus respectivos contratos padrão. / </t>
    </r>
    <r>
      <rPr>
        <i/>
        <sz val="8"/>
        <rFont val="Calibri"/>
        <family val="2"/>
      </rPr>
      <t>Considers stock-based indices contracts and does not weight mini-contracts</t>
    </r>
    <r>
      <rPr>
        <sz val="8"/>
        <rFont val="Calibri"/>
        <family val="2"/>
      </rPr>
      <t xml:space="preserve"> according to the size of its respective standard contract.</t>
    </r>
  </si>
  <si>
    <t>¹ Não considera os mini contratos de câmbio ponderados em seus respectivos contratos padrão. / Does not consider Mini FX contracts  weighted according to the size of its respective standard contract.</t>
  </si>
  <si>
    <t>Commodities¹</t>
  </si>
  <si>
    <t>¹ Não considera os mini contratos de commodities ponderados em seus respectivos contratos padrão. / Does not consider Mini commodities contracts weighted according to the size of its respective standard contract.</t>
  </si>
  <si>
    <r>
      <t xml:space="preserve">2 </t>
    </r>
    <r>
      <rPr>
        <sz val="8"/>
        <rFont val="Calibri"/>
        <family val="2"/>
      </rPr>
      <t xml:space="preserve">A partir de jan/17 os dados de Índice de ações estão representados no segmento Listado Ações. / </t>
    </r>
    <r>
      <rPr>
        <i/>
        <sz val="8"/>
        <rFont val="Calibri"/>
        <family val="2"/>
      </rPr>
      <t>Starting from Jan/17 stock index contracts are represented in the Listed - Equities section.</t>
    </r>
  </si>
  <si>
    <r>
      <t xml:space="preserve">Commodities / </t>
    </r>
    <r>
      <rPr>
        <i/>
        <sz val="10"/>
        <rFont val="Calibri"/>
        <family val="2"/>
      </rPr>
      <t>Commodities</t>
    </r>
    <r>
      <rPr>
        <sz val="10"/>
        <rFont val="Calibri"/>
        <family val="2"/>
      </rPr>
      <t xml:space="preserve"> ³</t>
    </r>
  </si>
  <si>
    <r>
      <t xml:space="preserve">Taxas de Câmbio / </t>
    </r>
    <r>
      <rPr>
        <i/>
        <sz val="10"/>
        <rFont val="Calibri"/>
        <family val="2"/>
      </rPr>
      <t>FX Rates</t>
    </r>
    <r>
      <rPr>
        <sz val="10"/>
        <rFont val="Calibri"/>
        <family val="2"/>
      </rPr>
      <t xml:space="preserve"> ³</t>
    </r>
  </si>
  <si>
    <r>
      <rPr>
        <vertAlign val="superscript"/>
        <sz val="8"/>
        <rFont val="Calibri"/>
        <family val="2"/>
      </rPr>
      <t xml:space="preserve">3 </t>
    </r>
    <r>
      <rPr>
        <sz val="8"/>
        <rFont val="Calibri"/>
        <family val="2"/>
      </rPr>
      <t>A partir de jan/17 os</t>
    </r>
    <r>
      <rPr>
        <vertAlign val="superscript"/>
        <sz val="8"/>
        <rFont val="Calibri"/>
        <family val="2"/>
      </rPr>
      <t xml:space="preserve"> </t>
    </r>
    <r>
      <rPr>
        <sz val="8"/>
        <rFont val="Calibri"/>
        <family val="2"/>
      </rPr>
      <t xml:space="preserve">Mini-contratos de câmbio e commodities foram ponderados em seus respectivos contratos padrão. / </t>
    </r>
    <r>
      <rPr>
        <i/>
        <sz val="8"/>
        <rFont val="Calibri"/>
        <family val="2"/>
      </rPr>
      <t>Starting from Jan/17 Mini FX and commodities contracts were weighted according to the size of its respective standard contract.</t>
    </r>
  </si>
  <si>
    <r>
      <t>DI /</t>
    </r>
    <r>
      <rPr>
        <i/>
        <sz val="10"/>
        <rFont val="Calibri"/>
        <family val="2"/>
      </rPr>
      <t xml:space="preserve"> Interbank deposit (DI)</t>
    </r>
  </si>
  <si>
    <r>
      <t xml:space="preserve">CDB / </t>
    </r>
    <r>
      <rPr>
        <i/>
        <sz val="10"/>
        <rFont val="Calibri"/>
        <family val="2"/>
      </rPr>
      <t>Bank deposit certificate (CDB)</t>
    </r>
  </si>
  <si>
    <r>
      <t xml:space="preserve">Letra Financeira / </t>
    </r>
    <r>
      <rPr>
        <i/>
        <sz val="10"/>
        <rFont val="Calibri"/>
        <family val="2"/>
      </rPr>
      <t>Bank bonds</t>
    </r>
  </si>
  <si>
    <r>
      <t xml:space="preserve">² Instrumentos do mercado mobiliário incluem LCI, CCI, CRI e LH; / </t>
    </r>
    <r>
      <rPr>
        <i/>
        <sz val="8"/>
        <rFont val="Calibri"/>
        <family val="2"/>
      </rPr>
      <t>Real estate market instruments includes LCI - Real Estate Credit Bill, CCI - Real Estate Credit Note, CRI - Real Estate Receivables Certificate and LH - Mortgage Bills;</t>
    </r>
  </si>
  <si>
    <r>
      <rPr>
        <vertAlign val="superscript"/>
        <sz val="8"/>
        <rFont val="Calibri"/>
        <family val="2"/>
      </rPr>
      <t>4</t>
    </r>
    <r>
      <rPr>
        <sz val="8"/>
        <rFont val="Calibri"/>
        <family val="2"/>
      </rPr>
      <t xml:space="preserve"> Instrumentos de captação de crédito - PF e PJ incluem CCB, CCCB, NCE, CCE, Export Notes, Nota Comercial, Cine e Obrigações. / </t>
    </r>
    <r>
      <rPr>
        <i/>
        <sz val="8"/>
        <rFont val="Calibri"/>
        <family val="2"/>
      </rPr>
      <t>Credit funding instruments (corporations &amp; individuals) includes CCB - Banking Credit Note, CCCB - Banking Credit Note Certificat.</t>
    </r>
  </si>
  <si>
    <r>
      <t xml:space="preserve">Outros instrumentos de captação bancária / </t>
    </r>
    <r>
      <rPr>
        <i/>
        <sz val="10"/>
        <rFont val="Calibri"/>
        <family val="2"/>
      </rPr>
      <t>Other bank funding instruments¹</t>
    </r>
  </si>
  <si>
    <r>
      <t xml:space="preserve">Instrumentos do mercado imobiliário / </t>
    </r>
    <r>
      <rPr>
        <i/>
        <sz val="10"/>
        <rFont val="Calibri"/>
        <family val="2"/>
      </rPr>
      <t>Real estate market instruments²</t>
    </r>
  </si>
  <si>
    <r>
      <t xml:space="preserve">Instrumentos do agronegócio / </t>
    </r>
    <r>
      <rPr>
        <i/>
        <sz val="10"/>
        <rFont val="Calibri"/>
        <family val="2"/>
      </rPr>
      <t>Agribusiness instruments</t>
    </r>
    <r>
      <rPr>
        <sz val="10"/>
        <rFont val="Calibri"/>
        <family val="2"/>
      </rPr>
      <t>³</t>
    </r>
  </si>
  <si>
    <r>
      <t>Instrumentos de captação de crédito - PF e PJ</t>
    </r>
    <r>
      <rPr>
        <vertAlign val="superscript"/>
        <sz val="10"/>
        <rFont val="Calibri"/>
        <family val="2"/>
      </rPr>
      <t>4</t>
    </r>
    <r>
      <rPr>
        <sz val="10"/>
        <rFont val="Calibri"/>
        <family val="2"/>
      </rPr>
      <t xml:space="preserve"> / </t>
    </r>
    <r>
      <rPr>
        <i/>
        <sz val="10"/>
        <rFont val="Calibri"/>
        <family val="2"/>
      </rPr>
      <t>Credit funding instruments (PF &amp; PJ)</t>
    </r>
    <r>
      <rPr>
        <i/>
        <vertAlign val="superscript"/>
        <sz val="10"/>
        <rFont val="Calibri"/>
        <family val="2"/>
      </rPr>
      <t>4</t>
    </r>
  </si>
  <si>
    <r>
      <t xml:space="preserve">Instrumentos de Captação Bancária / </t>
    </r>
    <r>
      <rPr>
        <i/>
        <sz val="10"/>
        <rFont val="Calibri"/>
        <family val="2"/>
      </rPr>
      <t>Banking funding instruments¹</t>
    </r>
  </si>
  <si>
    <r>
      <t xml:space="preserve">Outros ativos / </t>
    </r>
    <r>
      <rPr>
        <i/>
        <sz val="10"/>
        <rFont val="Calibri"/>
        <family val="2"/>
      </rPr>
      <t>Other assets held in deposit²</t>
    </r>
  </si>
  <si>
    <r>
      <t xml:space="preserve">Novas Emissões / </t>
    </r>
    <r>
      <rPr>
        <b/>
        <i/>
        <sz val="12"/>
        <color theme="5"/>
        <rFont val="Calibri"/>
        <family val="2"/>
      </rPr>
      <t>New Issues</t>
    </r>
  </si>
  <si>
    <r>
      <t xml:space="preserve">Volume (R$ Bilhões) / </t>
    </r>
    <r>
      <rPr>
        <b/>
        <i/>
        <sz val="8"/>
        <rFont val="Calibri"/>
        <family val="2"/>
      </rPr>
      <t>Value (R$ billion)</t>
    </r>
  </si>
  <si>
    <r>
      <t xml:space="preserve">Volume (R$ Bilhões) / </t>
    </r>
    <r>
      <rPr>
        <i/>
        <sz val="10"/>
        <rFont val="Calibri"/>
        <family val="2"/>
      </rPr>
      <t>Value (R$ billion)</t>
    </r>
  </si>
  <si>
    <r>
      <t xml:space="preserve">¹ Inclui Cotas de Fundos Fechados e Fundos Abertos. / </t>
    </r>
    <r>
      <rPr>
        <i/>
        <sz val="8"/>
        <rFont val="Calibri"/>
        <family val="2"/>
      </rPr>
      <t>Includes funds and close-ended funds.</t>
    </r>
  </si>
  <si>
    <r>
      <t>Venda de Veículos /</t>
    </r>
    <r>
      <rPr>
        <b/>
        <i/>
        <sz val="12"/>
        <color theme="5"/>
        <rFont val="Calibri"/>
        <family val="2"/>
      </rPr>
      <t xml:space="preserve"> Vehicle Sales¹</t>
    </r>
  </si>
  <si>
    <r>
      <t xml:space="preserve">Pesados Novos / </t>
    </r>
    <r>
      <rPr>
        <i/>
        <sz val="10"/>
        <rFont val="Calibri"/>
        <family val="2"/>
      </rPr>
      <t>Heavy New²</t>
    </r>
  </si>
  <si>
    <r>
      <t xml:space="preserve">Outros Novos / </t>
    </r>
    <r>
      <rPr>
        <i/>
        <sz val="10"/>
        <rFont val="Calibri"/>
        <family val="2"/>
      </rPr>
      <t>Other New³</t>
    </r>
  </si>
  <si>
    <r>
      <t xml:space="preserve">Pesados Usados / </t>
    </r>
    <r>
      <rPr>
        <i/>
        <sz val="10"/>
        <rFont val="Calibri"/>
        <family val="2"/>
      </rPr>
      <t>Heavy Used²</t>
    </r>
  </si>
  <si>
    <r>
      <t xml:space="preserve">² A quantidade de Inclusões de Gravames (Financiamentos) é maior que a quantidade de Vendas para o segmento de Veículos Pesados pois consideramos também o financiamento dos implementos que acompanham o veículo, diferente da metodologia da Fenabrave, que considera  apenas o veículo. / </t>
    </r>
    <r>
      <rPr>
        <i/>
        <sz val="8"/>
        <rFont val="Calibri"/>
        <family val="2"/>
      </rPr>
      <t xml:space="preserve">The amount of Inclusions of Liens (Financing) is greater than the amount of Sales for the segment of Heavy Vehicles because we also consider the financing of the implements that come with the vehicle, unlike Fenabrave methodology, which considers only the vehicle. </t>
    </r>
  </si>
  <si>
    <r>
      <t>³ A partir de janeiro de 2014, considera-se também tratores e máquinas agrícolas, conforme nova metodologia de divulgação da Fenabrave. /</t>
    </r>
    <r>
      <rPr>
        <i/>
        <sz val="8"/>
        <rFont val="Calibri"/>
        <family val="2"/>
      </rPr>
      <t xml:space="preserve"> From January 2014, we also consider tractors and agricultural machinery, as new reporting methodology of Fenabrave.</t>
    </r>
  </si>
  <si>
    <r>
      <t xml:space="preserve">¹ Dados obtidos no site da Fenabrave (www.fenabrave.org.br), na aba Dados de Mercado. Os dados históricos não são ajustados com possíveis alterações realizadas posteriormente pela Fenabrave. / </t>
    </r>
    <r>
      <rPr>
        <i/>
        <sz val="8"/>
        <rFont val="Calibri"/>
        <family val="2"/>
      </rPr>
      <t>Data from Fenabrave website (www.fenabrave.org.br). Historical data are not adjusted with possible changes made later by Fenabrave.</t>
    </r>
  </si>
  <si>
    <r>
      <t xml:space="preserve">¹ Dados obtidos junto ao SNG (Sistema Nacional de Gravames). / </t>
    </r>
    <r>
      <rPr>
        <i/>
        <sz val="8"/>
        <rFont val="Calibri"/>
        <family val="2"/>
      </rPr>
      <t>Data from the SNG (National System of Liens).</t>
    </r>
  </si>
  <si>
    <r>
      <t>Quantidade de Participantes por Faixa /</t>
    </r>
    <r>
      <rPr>
        <i/>
        <sz val="10"/>
        <rFont val="Calibri"/>
        <family val="2"/>
      </rPr>
      <t xml:space="preserve"> Number of Participants by Segment¹</t>
    </r>
  </si>
  <si>
    <r>
      <rPr>
        <vertAlign val="superscript"/>
        <sz val="8"/>
        <rFont val="Calibri"/>
        <family val="2"/>
      </rPr>
      <t>4</t>
    </r>
    <r>
      <rPr>
        <sz val="8"/>
        <rFont val="Calibri"/>
        <family val="2"/>
      </rPr>
      <t xml:space="preserve"> A partir de jan/16, não considera os contratos de Balcão. / As of </t>
    </r>
    <r>
      <rPr>
        <i/>
        <sz val="8"/>
        <rFont val="Calibri"/>
        <family val="2"/>
      </rPr>
      <t>Jan/16, it does not consider OTC contracts.</t>
    </r>
  </si>
  <si>
    <r>
      <t xml:space="preserve">Índices / </t>
    </r>
    <r>
      <rPr>
        <i/>
        <sz val="10"/>
        <rFont val="Calibri"/>
        <family val="2"/>
      </rPr>
      <t>Equities</t>
    </r>
    <r>
      <rPr>
        <sz val="10"/>
        <rFont val="Calibri"/>
        <family val="2"/>
      </rPr>
      <t>¹</t>
    </r>
  </si>
  <si>
    <r>
      <t xml:space="preserve">Câmbio / </t>
    </r>
    <r>
      <rPr>
        <i/>
        <sz val="10"/>
        <rFont val="Calibri"/>
        <family val="2"/>
      </rPr>
      <t>FX¹</t>
    </r>
  </si>
  <si>
    <t>¹ Não considera os mini contratos ponderados em seus respectivos contratos padrão. / Does not consider Mini contracts weighted according to the size of its respective standard contract.</t>
  </si>
  <si>
    <t>2.  Outros / Others</t>
  </si>
  <si>
    <t>1. Instrumentos de Renda Fixa/ Fixed Income</t>
  </si>
  <si>
    <t>3. Outros / Others</t>
  </si>
  <si>
    <t xml:space="preserve">2. Derivativos / Derivatives </t>
  </si>
  <si>
    <t>INFRAESTRUTURA PARA FINANCIAMENTO / INFRASTRUCTURE FOR FINANCING</t>
  </si>
  <si>
    <t>TECNOLOGIA, DADOS E SERVIÇOS / TECHNOLOGY, DATA AND SERVICES</t>
  </si>
  <si>
    <t>1. Tecnologia, dados e serviços / Technology, data and services</t>
  </si>
  <si>
    <t xml:space="preserve"> 1. Infraestrutura para Financiamento / Infrastructure for Financing</t>
  </si>
  <si>
    <t>1.109.363</t>
  </si>
  <si>
    <t>Média de Valor de Mercado / Average Market Cap</t>
  </si>
  <si>
    <t xml:space="preserve"> </t>
  </si>
  <si>
    <t>*Numeros Retificados / Rectified Numbers</t>
  </si>
  <si>
    <r>
      <t xml:space="preserve">¹ Considera os contratos de índice de ações e não pondera os mini-contratos em em seus respectivos contratos padrão. / </t>
    </r>
    <r>
      <rPr>
        <i/>
        <sz val="8"/>
        <rFont val="Calibri"/>
        <family val="2"/>
      </rPr>
      <t>Considers stock-based indices contracts and does not weight mini-contracts</t>
    </r>
    <r>
      <rPr>
        <sz val="8"/>
        <rFont val="Calibri"/>
        <family val="2"/>
      </rPr>
      <t xml:space="preserve"> according to the size of its respective standard contract.</t>
    </r>
  </si>
  <si>
    <r>
      <t xml:space="preserve"># de investidores  / </t>
    </r>
    <r>
      <rPr>
        <i/>
        <sz val="10"/>
        <rFont val="Calibri"/>
        <family val="2"/>
      </rPr>
      <t>Number of investors</t>
    </r>
  </si>
  <si>
    <r>
      <t xml:space="preserve">Estoque (R$ bi) / </t>
    </r>
    <r>
      <rPr>
        <i/>
        <sz val="10"/>
        <rFont val="Calibri"/>
        <family val="2"/>
      </rPr>
      <t>Outstanding volume (R$ bn)</t>
    </r>
  </si>
  <si>
    <r>
      <t xml:space="preserve">Volume (R$) / </t>
    </r>
    <r>
      <rPr>
        <i/>
        <sz val="10"/>
        <rFont val="Calibri"/>
        <family val="2"/>
      </rPr>
      <t xml:space="preserve">Value (R$) </t>
    </r>
    <r>
      <rPr>
        <b/>
        <i/>
        <vertAlign val="superscript"/>
        <sz val="10"/>
        <rFont val="Calibri"/>
        <family val="2"/>
      </rPr>
      <t>1</t>
    </r>
  </si>
  <si>
    <r>
      <t xml:space="preserve">Volume (US$) / </t>
    </r>
    <r>
      <rPr>
        <i/>
        <sz val="10"/>
        <rFont val="Calibri"/>
        <family val="2"/>
      </rPr>
      <t>Value (US$) 2</t>
    </r>
  </si>
  <si>
    <r>
      <t xml:space="preserve">2 Cotação da PTAX na data de início de negociação / </t>
    </r>
    <r>
      <rPr>
        <i/>
        <sz val="8"/>
        <rFont val="Calibri"/>
        <family val="2"/>
      </rPr>
      <t>FX rate on first trading day</t>
    </r>
  </si>
  <si>
    <t>¹ Valores podem ser revisados após ofertas subsequentes ou adicionais</t>
  </si>
  <si>
    <r>
      <t>Mercado a Termo &amp; Futuro de Ações/</t>
    </r>
    <r>
      <rPr>
        <i/>
        <sz val="10"/>
        <rFont val="Calibri"/>
        <family val="2"/>
      </rPr>
      <t xml:space="preserve"> Forward market &amp; Stock Futures</t>
    </r>
  </si>
  <si>
    <r>
      <t xml:space="preserve">5 </t>
    </r>
    <r>
      <rPr>
        <sz val="8"/>
        <rFont val="Calibri"/>
        <family val="2"/>
      </rPr>
      <t>A partir de jan/21, cada contrato de FRA cambial passa a contar como 2 contratos no estoque / As of Jan/21, each FRA exchange contract will count as 2 contracts in the outstanding</t>
    </r>
  </si>
  <si>
    <t>mar/21</t>
  </si>
  <si>
    <t>jan/21</t>
  </si>
  <si>
    <t>fev/21</t>
  </si>
  <si>
    <t>abr/21</t>
  </si>
  <si>
    <t>mai/21</t>
  </si>
  <si>
    <r>
      <t xml:space="preserve">Pes. Físicas (CPFs Unicos) / </t>
    </r>
    <r>
      <rPr>
        <i/>
        <sz val="10"/>
        <rFont val="Calibri"/>
        <family val="2"/>
      </rPr>
      <t>Individuals (Single documents)</t>
    </r>
  </si>
  <si>
    <r>
      <t xml:space="preserve">ADV Total / </t>
    </r>
    <r>
      <rPr>
        <b/>
        <i/>
        <sz val="10"/>
        <rFont val="Calibri"/>
        <family val="2"/>
      </rPr>
      <t>Total Derivatives Volumes</t>
    </r>
  </si>
  <si>
    <t>ETFs</t>
  </si>
  <si>
    <t>BDRs</t>
  </si>
  <si>
    <r>
      <t xml:space="preserve">Ações / </t>
    </r>
    <r>
      <rPr>
        <i/>
        <sz val="10"/>
        <rFont val="Calibri"/>
        <family val="2"/>
      </rPr>
      <t>Equities</t>
    </r>
  </si>
  <si>
    <r>
      <t xml:space="preserve">Fundos Listados / </t>
    </r>
    <r>
      <rPr>
        <i/>
        <sz val="10"/>
        <rFont val="Calibri"/>
        <family val="2"/>
      </rPr>
      <t>Listed Funds</t>
    </r>
  </si>
  <si>
    <t>Outros/ Others</t>
  </si>
  <si>
    <r>
      <rPr>
        <b/>
        <sz val="12"/>
        <color theme="5"/>
        <rFont val="Calibri"/>
        <family val="2"/>
      </rPr>
      <t>ADTV do mercado à vista por produto</t>
    </r>
    <r>
      <rPr>
        <b/>
        <i/>
        <sz val="12"/>
        <color theme="5"/>
        <rFont val="Calibri"/>
        <family val="2"/>
      </rPr>
      <t xml:space="preserve"> / Cash equities ADTV breakdown</t>
    </r>
  </si>
  <si>
    <t>A partir de janeiro de 2022, começamos a divulgar o ADTV do mercado à vista segmentado por produto</t>
  </si>
  <si>
    <t xml:space="preserve"> As of January 2022, we started to show ADTV in the cash market segmented by product</t>
  </si>
  <si>
    <t>1.1 ADTV -  Volume Financeiro Médio Diário / Average Daily Trading Value</t>
  </si>
  <si>
    <t>1.4 Receita e Margem / Revenue and Margin</t>
  </si>
  <si>
    <t>1.2 ADV -  Volume Médio Diário / Average Daily Volume</t>
  </si>
  <si>
    <t>1.3 RPC - Receita por Contrato / Revenue per Contract</t>
  </si>
  <si>
    <t>5.1 Participação dos Investidores / Investors' Participation</t>
  </si>
  <si>
    <t>5.2 Contratos em Aberto / Open Interest</t>
  </si>
  <si>
    <t>5.3 Capitalização de Mercado / Market Capitalization</t>
  </si>
  <si>
    <t>5.4 Co-location / Co-location</t>
  </si>
  <si>
    <t>5.5 ADTV do mercado à vista por produto / Cash equities ADTV breakdown</t>
  </si>
  <si>
    <t>1.1 ADV - Volume médio diário / Average Daily Volume</t>
  </si>
  <si>
    <t>1.2 RPC - Receita por Contrato / Revenue per Contract</t>
  </si>
  <si>
    <t>1.3 Câmbio Pronto / Spot FX</t>
  </si>
  <si>
    <t>2.1 Participação dos Investidores / Investors' Participation</t>
  </si>
  <si>
    <t>2.2 Contratos em aberto / Open Interest</t>
  </si>
  <si>
    <t>2.3 ADV de Investidores de Alta Frequência  / High Frequency Trading ADV</t>
  </si>
  <si>
    <t>1.1 Novas emissões / New issues</t>
  </si>
  <si>
    <t>1.2 Estoque / Outstanding financial volume</t>
  </si>
  <si>
    <t>1.3 Tesouro Direto / Treasury Direct</t>
  </si>
  <si>
    <t>2.1 Novas emissões / New issues</t>
  </si>
  <si>
    <t>2.2 Estoque / Outstanding financial volume</t>
  </si>
  <si>
    <t>2.3 Derivativos com CCP - estoque / Derivatives with CCP - outstanding financial volume</t>
  </si>
  <si>
    <t>3.1 Novas Emissões / New Issues</t>
  </si>
  <si>
    <t>3.2 Outros - Estoque / Other - Outstanding Volume</t>
  </si>
  <si>
    <t>3.3 Transações - Quantidade (milhares) / Transactions - Quantity (thousand)</t>
  </si>
  <si>
    <t>1.1 Venda de Veículos / Vehicle Sales¹</t>
  </si>
  <si>
    <t>1.2 SNG - Inclusão de Restrições Financeiras¹  / SNG - Financial Inclusions Restrictions¹</t>
  </si>
  <si>
    <t>1.1 Utilização Mensal / Monthly Utilization</t>
  </si>
  <si>
    <t>1.2 CIP  (SITRAF)</t>
  </si>
  <si>
    <t>BDRs de ETF</t>
  </si>
  <si>
    <t>BDRs Patrocinados Nível 1</t>
  </si>
  <si>
    <t xml:space="preserve">  </t>
  </si>
  <si>
    <t>mai/22*</t>
  </si>
  <si>
    <r>
      <t xml:space="preserve">Inclusão de Contratos  / </t>
    </r>
    <r>
      <rPr>
        <b/>
        <i/>
        <sz val="12"/>
        <color theme="5"/>
        <rFont val="Calibri"/>
        <family val="2"/>
      </rPr>
      <t>Contracts additions</t>
    </r>
    <r>
      <rPr>
        <b/>
        <sz val="12"/>
        <color theme="5"/>
        <rFont val="Calibri"/>
        <family val="2"/>
      </rPr>
      <t>*</t>
    </r>
  </si>
  <si>
    <r>
      <t xml:space="preserve">* visando nos adequar à resolução 807 do Contran, em fev/21 substituímos o Integra+ pelo SEND , novo produto que altera nosso modelo de precificação e de disponibilização de dados de contratos, tornando essa linha de receita imaterial para a B3. / </t>
    </r>
    <r>
      <rPr>
        <i/>
        <sz val="8"/>
        <rFont val="Calibri"/>
        <family val="2"/>
      </rPr>
      <t>In order to comply with Contran resolution 807, in Feb/21 we replaced Integra+ with SEND, a new product that changes our pricing model and the availability of contract data, making this revenue line immaterial for B3.</t>
    </r>
  </si>
  <si>
    <r>
      <t xml:space="preserve">Volume Financeiro / </t>
    </r>
    <r>
      <rPr>
        <b/>
        <i/>
        <sz val="10"/>
        <rFont val="Calibri"/>
        <family val="2"/>
      </rPr>
      <t>Value Traded</t>
    </r>
    <r>
      <rPr>
        <b/>
        <sz val="10"/>
        <rFont val="Calibri"/>
        <family val="2"/>
      </rPr>
      <t>*</t>
    </r>
  </si>
  <si>
    <r>
      <t>¹Para o cálculo da participação do Co-location no volume total negociado, divide-se o volume de Co-location por 2, uma vez que ele considera os dois lados da operação (compras + vendas). /</t>
    </r>
    <r>
      <rPr>
        <i/>
        <sz val="8"/>
        <rFont val="Calibri"/>
        <family val="2"/>
      </rPr>
      <t xml:space="preserve"> ¹For the calculation of the participation of the Co-location in the total volume traded, the Co-location volume is divided by 2, since it considers both sides of the transaction (buys + sells).</t>
    </r>
  </si>
  <si>
    <t>fev/23</t>
  </si>
  <si>
    <r>
      <t xml:space="preserve">Taxa Doador Média (% a.a.) / </t>
    </r>
    <r>
      <rPr>
        <i/>
        <sz val="10"/>
        <rFont val="Calibri"/>
        <family val="2"/>
      </rPr>
      <t>Average Lender Rate (% p.a.%)</t>
    </r>
  </si>
  <si>
    <r>
      <t xml:space="preserve">LISTADO / </t>
    </r>
    <r>
      <rPr>
        <b/>
        <i/>
        <sz val="14"/>
        <color rgb="FF002060"/>
        <rFont val="Segoe UI"/>
        <family val="2"/>
      </rPr>
      <t>LISTED</t>
    </r>
  </si>
  <si>
    <r>
      <t xml:space="preserve">1. Negociação e pós-negociação / </t>
    </r>
    <r>
      <rPr>
        <b/>
        <i/>
        <sz val="14"/>
        <color rgb="FF002060"/>
        <rFont val="Calibri"/>
        <family val="2"/>
      </rPr>
      <t>Trading and post-trading</t>
    </r>
  </si>
  <si>
    <r>
      <t xml:space="preserve">3. Empréstimo de ações / </t>
    </r>
    <r>
      <rPr>
        <b/>
        <i/>
        <sz val="14"/>
        <color rgb="FF002060"/>
        <rFont val="Calibri"/>
        <family val="2"/>
      </rPr>
      <t>Securities lending</t>
    </r>
  </si>
  <si>
    <r>
      <t xml:space="preserve">4. Listagem e soluções para emissores / </t>
    </r>
    <r>
      <rPr>
        <b/>
        <i/>
        <sz val="14"/>
        <color rgb="FF002060"/>
        <rFont val="Calibri"/>
        <family val="2"/>
      </rPr>
      <t>Listing and services for issuers</t>
    </r>
  </si>
  <si>
    <r>
      <t xml:space="preserve">5. Outros / </t>
    </r>
    <r>
      <rPr>
        <b/>
        <i/>
        <sz val="14"/>
        <color rgb="FF002060"/>
        <rFont val="Calibri"/>
        <family val="2"/>
      </rPr>
      <t>Others</t>
    </r>
  </si>
  <si>
    <r>
      <t xml:space="preserve">2. Outros / </t>
    </r>
    <r>
      <rPr>
        <b/>
        <i/>
        <sz val="14"/>
        <color rgb="FF002060"/>
        <rFont val="Calibri"/>
        <family val="2"/>
      </rPr>
      <t>Others</t>
    </r>
  </si>
  <si>
    <r>
      <t xml:space="preserve">1. Instrumentos de renda fixa / </t>
    </r>
    <r>
      <rPr>
        <b/>
        <i/>
        <sz val="14"/>
        <color rgb="FF002060"/>
        <rFont val="Calibri"/>
        <family val="2"/>
      </rPr>
      <t>Fixed income instruments</t>
    </r>
  </si>
  <si>
    <r>
      <t xml:space="preserve">2. Derivativos / </t>
    </r>
    <r>
      <rPr>
        <b/>
        <i/>
        <sz val="14"/>
        <color rgb="FF002060"/>
        <rFont val="Calibri"/>
        <family val="2"/>
      </rPr>
      <t>Derivatives</t>
    </r>
  </si>
  <si>
    <r>
      <t xml:space="preserve">3. Outros / </t>
    </r>
    <r>
      <rPr>
        <b/>
        <i/>
        <sz val="14"/>
        <color rgb="FF002060"/>
        <rFont val="Calibri"/>
        <family val="2"/>
      </rPr>
      <t>Others</t>
    </r>
  </si>
  <si>
    <r>
      <t xml:space="preserve">1.Infraestrutura para financiamento / </t>
    </r>
    <r>
      <rPr>
        <b/>
        <i/>
        <sz val="14"/>
        <color rgb="FF002060"/>
        <rFont val="Calibri"/>
        <family val="2"/>
      </rPr>
      <t>Infrastructure for financing</t>
    </r>
  </si>
  <si>
    <r>
      <t xml:space="preserve">1.Tecnologia e acesso / </t>
    </r>
    <r>
      <rPr>
        <b/>
        <i/>
        <sz val="14"/>
        <color rgb="FF002060"/>
        <rFont val="Calibri"/>
        <family val="2"/>
      </rPr>
      <t>Technology and access</t>
    </r>
  </si>
  <si>
    <r>
      <t xml:space="preserve">¹ Instrumentos de captação bancária incluem RDB, LC, DPGE, Cédula de debentures, LFSN, LFSC, IECE. / </t>
    </r>
    <r>
      <rPr>
        <i/>
        <sz val="8"/>
        <rFont val="Calibri"/>
        <family val="2"/>
      </rPr>
      <t>Other Bank funding instruments includes RDB - Bank Deposit Receipt, LC - Bill of Exchange, DPGE - Time, debentures certificates, LFSN, LFSC, IECE.</t>
    </r>
  </si>
  <si>
    <r>
      <t xml:space="preserve">³ Instrumentos do agronegócio incluem CRA, LCA, CDCA, CLCA e CTRA. / </t>
    </r>
    <r>
      <rPr>
        <i/>
        <sz val="8"/>
        <rFont val="Calibri"/>
        <family val="2"/>
      </rPr>
      <t>Agribusiness instruments includes CRA - Agribusiness Receivables Certificate, LCA - Agribusiness Credit Bill, CDCA - Agribusiness Credit Rights Certificate, CLCA and CTRA.</t>
    </r>
  </si>
  <si>
    <r>
      <rPr>
        <b/>
        <sz val="12"/>
        <color theme="5"/>
        <rFont val="Calibri"/>
        <family val="2"/>
      </rPr>
      <t xml:space="preserve">ADTV do mercado à vista negociado via Blocos </t>
    </r>
    <r>
      <rPr>
        <b/>
        <i/>
        <sz val="12"/>
        <color theme="5"/>
        <rFont val="Calibri"/>
        <family val="2"/>
      </rPr>
      <t>/ Cash equities Block Trade ADTV</t>
    </r>
  </si>
  <si>
    <r>
      <t xml:space="preserve">Blocos / </t>
    </r>
    <r>
      <rPr>
        <i/>
        <sz val="10"/>
        <rFont val="Calibri"/>
        <family val="2"/>
      </rPr>
      <t>Blocks</t>
    </r>
  </si>
  <si>
    <t/>
  </si>
  <si>
    <r>
      <t xml:space="preserve">Tradicional / </t>
    </r>
    <r>
      <rPr>
        <i/>
        <sz val="10"/>
        <rFont val="Calibri"/>
        <family val="2"/>
      </rPr>
      <t>Traditional market</t>
    </r>
  </si>
  <si>
    <r>
      <t>Futuro de Criptoativos/</t>
    </r>
    <r>
      <rPr>
        <i/>
        <sz val="10"/>
        <rFont val="Calibri"/>
        <family val="2"/>
      </rPr>
      <t xml:space="preserve">  Future of cryptoassets</t>
    </r>
  </si>
  <si>
    <r>
      <t>Futuro de Criptoativos/</t>
    </r>
    <r>
      <rPr>
        <i/>
        <sz val="10"/>
        <rFont val="Calibri"/>
        <family val="2"/>
      </rPr>
      <t xml:space="preserve">  Future of cryptoassets ³</t>
    </r>
  </si>
  <si>
    <t>³ Futuro de Bitcoin foi lançado em 17/04. ADV considerando DU apenas após o lançamento foi de 10.216 / Future of Bitcoin was launched on 04/17. ADV considering only business days after launch was 10,216</t>
  </si>
  <si>
    <t xml:space="preserve">Futuro de Criptoativos/  Future of cryptoassets </t>
  </si>
  <si>
    <t>ADV no Co-location / ADV in Co-location</t>
  </si>
  <si>
    <r>
      <t>Emissores /</t>
    </r>
    <r>
      <rPr>
        <b/>
        <i/>
        <sz val="12"/>
        <color theme="5"/>
        <rFont val="Calibri"/>
        <family val="2"/>
      </rPr>
      <t xml:space="preserve"> Issuers</t>
    </r>
  </si>
  <si>
    <t>Fale com RI / Contact us: +55 (11) 2565-7976/4129/7739/5308 | ri@b3.com.br</t>
  </si>
  <si>
    <t>Mês Atual</t>
  </si>
  <si>
    <t>nov/24*</t>
  </si>
  <si>
    <t>*números reapresentados</t>
  </si>
  <si>
    <r>
      <t xml:space="preserve">Exercício de Opções - Índices / </t>
    </r>
    <r>
      <rPr>
        <i/>
        <sz val="10"/>
        <rFont val="Calibri"/>
        <family val="2"/>
      </rPr>
      <t>Options Exercise - Indices</t>
    </r>
  </si>
  <si>
    <t>Exercícios de Opções de Índices (parcialmente tarifado) / Indices Options Exercise (with partial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</si>
</sst>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6" formatCode="&quot;R$&quot;\ #,##0;[Red]\-&quot;R$&quot;\ #,##0"/>
    <numFmt numFmtId="8" formatCode="&quot;R$&quot;\ #,##0.00;[Red]\-&quot;R$&quot;\ #,##0.00"/>
    <numFmt numFmtId="41" formatCode="_-* #,##0_-;\-* #,##0_-;_-* &quot;-&quot;_-;_-@_-"/>
    <numFmt numFmtId="43" formatCode="_-* #,##0.00_-;\-* #,##0.00_-;_-* &quot;-&quot;??_-;_-@_-"/>
    <numFmt numFmtId="164" formatCode="_(* #,##0_);_(* \(#,##0\);_(* &quot;-&quot;_);_(@_)"/>
    <numFmt numFmtId="165" formatCode="_(* #,##0.00_);_(* \(#,##0.00\);_(* &quot;-&quot;??_);_(@_)"/>
    <numFmt numFmtId="166" formatCode="_(&quot;R$ &quot;* #,##0.00_);_(&quot;R$ &quot;* \(#,##0.00\);_(&quot;R$ &quot;* &quot;-&quot;??_);_(@_)"/>
    <numFmt numFmtId="167" formatCode="_(* #,##0.0_);_(* \(#,##0.0\);_(* &quot;-&quot;??_);_(@_)"/>
    <numFmt numFmtId="168" formatCode="_(* #,##0_);_(* \(#,##0\);_(* &quot;-&quot;??_);_(@_)"/>
    <numFmt numFmtId="169" formatCode="0.0%"/>
    <numFmt numFmtId="170" formatCode="General_)"/>
    <numFmt numFmtId="171" formatCode="#,##0.000"/>
    <numFmt numFmtId="172" formatCode="_(* #,##0.000_);_(* \(#,##0.000\);_(* &quot;-&quot;??_);_(@_)"/>
    <numFmt numFmtId="173" formatCode="_([$€-2]* #,##0.00_);_([$€-2]* \(#,##0.00\);_([$€-2]* &quot;-&quot;??_)"/>
    <numFmt numFmtId="174" formatCode="_([$€-2]* #,##0.000_);_([$€-2]* \(#,##0.000\);_([$€-2]* &quot;-&quot;??_)"/>
    <numFmt numFmtId="175" formatCode="#,##0.0"/>
    <numFmt numFmtId="176" formatCode="_(* #,##0.0_);_(* \(#,##0.0\);_(* &quot;-&quot;?_);_(@_)"/>
    <numFmt numFmtId="177" formatCode="_(* #,##0_);_(* \(#,##0\);_(* &quot;0.0&quot;_);_(@_)"/>
    <numFmt numFmtId="178" formatCode="&quot;R$ &quot;#,##0.00_);[Red]\(&quot;R$ &quot;#,##0.00\)"/>
    <numFmt numFmtId="179" formatCode="&quot;R$ &quot;#,##0_);[Red]\(&quot;R$ &quot;#,##0\)"/>
    <numFmt numFmtId="180" formatCode="_([$€]* #,##0.00_);_([$€]* \(#,##0.00\);_([$€]* &quot;-&quot;??_);_(@_)"/>
    <numFmt numFmtId="181" formatCode="_-* #,##0.0_-;\-* #,##0.0_-;_-* &quot;-&quot;??_-;_-@_-"/>
    <numFmt numFmtId="182" formatCode="#,#00"/>
    <numFmt numFmtId="183" formatCode="0.0000000000"/>
    <numFmt numFmtId="184" formatCode="#,##0.00&quot; $&quot;;\-#,##0.00&quot; $&quot;"/>
    <numFmt numFmtId="185" formatCode="_-* #,##0\ _D_M_-;\-* #,##0\ _D_M_-;_-* &quot;-&quot;\ _D_M_-;_-@_-"/>
    <numFmt numFmtId="186" formatCode="_-* #,##0.00\ _D_M_-;\-* #,##0.00\ _D_M_-;_-* &quot;-&quot;??\ _D_M_-;_-@_-"/>
    <numFmt numFmtId="187" formatCode="_-* #,##0\ &quot;DM&quot;_-;\-* #,##0\ &quot;DM&quot;_-;_-* &quot;-&quot;\ &quot;DM&quot;_-;_-@_-"/>
    <numFmt numFmtId="188" formatCode="_-* #,##0.00\ &quot;DM&quot;_-;\-* #,##0.00\ &quot;DM&quot;_-;_-* &quot;-&quot;??\ &quot;DM&quot;_-;_-@_-"/>
    <numFmt numFmtId="189" formatCode="0.00_);\(0.00\)"/>
    <numFmt numFmtId="190" formatCode="0%_);\(0%\)"/>
    <numFmt numFmtId="191" formatCode="%#,#00"/>
    <numFmt numFmtId="192" formatCode="#.##000"/>
    <numFmt numFmtId="193" formatCode="#\ ###\ ###\ ##0\ "/>
    <numFmt numFmtId="194" formatCode="#,##0.0%;[Red]\(#,##0.0%\)"/>
    <numFmt numFmtId="195" formatCode="d/m/yy"/>
    <numFmt numFmtId="196" formatCode="#,"/>
    <numFmt numFmtId="197" formatCode="_-&quot;£&quot;* #,##0_-;\-&quot;£&quot;* #,##0_-;_-&quot;£&quot;* &quot;-&quot;_-;_-@_-"/>
    <numFmt numFmtId="198" formatCode="_-&quot;£&quot;* #,##0.00_-;\-&quot;£&quot;* #,##0.00_-;_-&quot;£&quot;* &quot;-&quot;??_-;_-@_-"/>
    <numFmt numFmtId="199" formatCode="#,##0\ &quot;DM&quot;;[Red]\-#,##0\ &quot;DM&quot;"/>
    <numFmt numFmtId="200" formatCode="#,##0.00\ &quot;DM&quot;;[Red]\-#,##0.00\ &quot;DM&quot;"/>
    <numFmt numFmtId="201" formatCode="0.000"/>
    <numFmt numFmtId="202" formatCode="_-* #,##0_-;\-* #,##0_-;_-* &quot;-&quot;??_-;_-@_-"/>
    <numFmt numFmtId="203" formatCode="_-* #,##0.000_-;\-* #,##0.000_-;_-* &quot;-&quot;???_-;_-@_-"/>
    <numFmt numFmtId="204" formatCode="0.000%"/>
  </numFmts>
  <fonts count="200">
    <font>
      <sz val="1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indexed="8"/>
      <name val="Calibri"/>
      <family val="2"/>
    </font>
    <font>
      <sz val="10"/>
      <name val="Arial"/>
      <family val="2"/>
    </font>
    <font>
      <sz val="8"/>
      <name val="Arial"/>
      <family val="2"/>
    </font>
    <font>
      <sz val="10"/>
      <name val="MS Sans Serif"/>
      <family val="2"/>
    </font>
    <font>
      <sz val="10"/>
      <name val="Courier"/>
      <family val="3"/>
    </font>
    <font>
      <u/>
      <sz val="10"/>
      <color indexed="12"/>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0"/>
      <name val="Verdana"/>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sz val="10"/>
      <name val="Arial"/>
      <family val="2"/>
    </font>
    <font>
      <sz val="11"/>
      <color indexed="8"/>
      <name val="Calibri"/>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Arial"/>
      <family val="2"/>
      <scheme val="minor"/>
    </font>
    <font>
      <sz val="10"/>
      <name val="Arial"/>
      <family val="2"/>
    </font>
    <font>
      <u/>
      <sz val="11"/>
      <color theme="10"/>
      <name val="Calibri"/>
      <family val="2"/>
    </font>
    <font>
      <b/>
      <sz val="11"/>
      <color theme="3"/>
      <name val="Arial"/>
      <family val="2"/>
      <scheme val="minor"/>
    </font>
    <font>
      <sz val="10"/>
      <name val="Arial"/>
      <family val="2"/>
    </font>
    <font>
      <u/>
      <sz val="10"/>
      <color theme="10"/>
      <name val="Arial"/>
      <family val="2"/>
    </font>
    <font>
      <sz val="10"/>
      <name val="Calibri"/>
      <family val="2"/>
    </font>
    <font>
      <b/>
      <sz val="10"/>
      <name val="Calibri"/>
      <family val="2"/>
    </font>
    <font>
      <sz val="10"/>
      <name val="Arial"/>
      <family val="2"/>
    </font>
    <font>
      <sz val="10"/>
      <color theme="1"/>
      <name val="Arial"/>
      <family val="2"/>
    </font>
    <font>
      <sz val="10"/>
      <color theme="1"/>
      <name val="Arial"/>
      <family val="2"/>
      <scheme val="minor"/>
    </font>
    <font>
      <sz val="11"/>
      <color theme="1"/>
      <name val="Calibri"/>
      <family val="2"/>
    </font>
    <font>
      <sz val="18"/>
      <color theme="3"/>
      <name val="Arial"/>
      <family val="2"/>
      <scheme val="major"/>
    </font>
    <font>
      <b/>
      <sz val="15"/>
      <color theme="3"/>
      <name val="Arial"/>
      <family val="2"/>
      <scheme val="minor"/>
    </font>
    <font>
      <b/>
      <sz val="13"/>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b/>
      <sz val="11"/>
      <color theme="3"/>
      <name val="Calibri"/>
      <family val="2"/>
    </font>
    <font>
      <b/>
      <sz val="12"/>
      <color theme="5"/>
      <name val="Calibri"/>
      <family val="2"/>
    </font>
    <font>
      <b/>
      <i/>
      <u/>
      <sz val="12"/>
      <color indexed="56"/>
      <name val="Calibri"/>
      <family val="2"/>
    </font>
    <font>
      <sz val="16"/>
      <color indexed="9"/>
      <name val="Calibri"/>
      <family val="2"/>
    </font>
    <font>
      <b/>
      <sz val="16"/>
      <color indexed="56"/>
      <name val="Calibri"/>
      <family val="2"/>
    </font>
    <font>
      <sz val="16"/>
      <color indexed="56"/>
      <name val="Calibri"/>
      <family val="2"/>
    </font>
    <font>
      <u/>
      <sz val="16"/>
      <color indexed="56"/>
      <name val="Calibri"/>
      <family val="2"/>
    </font>
    <font>
      <sz val="8"/>
      <name val="Calibri"/>
      <family val="2"/>
    </font>
    <font>
      <i/>
      <sz val="10"/>
      <name val="Calibri"/>
      <family val="2"/>
    </font>
    <font>
      <b/>
      <i/>
      <sz val="12"/>
      <color theme="5"/>
      <name val="Calibri"/>
      <family val="2"/>
    </font>
    <font>
      <b/>
      <i/>
      <sz val="10"/>
      <name val="Calibri"/>
      <family val="2"/>
    </font>
    <font>
      <b/>
      <i/>
      <u/>
      <sz val="11"/>
      <color indexed="12"/>
      <name val="Calibri"/>
      <family val="2"/>
    </font>
    <font>
      <b/>
      <i/>
      <sz val="8"/>
      <color indexed="8"/>
      <name val="Calibri"/>
      <family val="2"/>
    </font>
    <font>
      <sz val="8"/>
      <color indexed="9"/>
      <name val="Calibri"/>
      <family val="2"/>
    </font>
    <font>
      <u/>
      <sz val="16"/>
      <color indexed="13"/>
      <name val="Calibri"/>
      <family val="2"/>
    </font>
    <font>
      <b/>
      <i/>
      <sz val="10"/>
      <color indexed="8"/>
      <name val="Calibri"/>
      <family val="2"/>
    </font>
    <font>
      <b/>
      <sz val="10"/>
      <color indexed="8"/>
      <name val="Calibri"/>
      <family val="2"/>
    </font>
    <font>
      <b/>
      <sz val="8"/>
      <name val="Calibri"/>
      <family val="2"/>
    </font>
    <font>
      <b/>
      <sz val="8"/>
      <color indexed="8"/>
      <name val="Calibri"/>
      <family val="2"/>
    </font>
    <font>
      <i/>
      <sz val="8"/>
      <color indexed="8"/>
      <name val="Calibri"/>
      <family val="2"/>
    </font>
    <font>
      <b/>
      <sz val="10"/>
      <color theme="5"/>
      <name val="Calibri"/>
      <family val="2"/>
    </font>
    <font>
      <b/>
      <i/>
      <vertAlign val="superscript"/>
      <sz val="10"/>
      <name val="Calibri"/>
      <family val="2"/>
    </font>
    <font>
      <sz val="8"/>
      <color theme="1"/>
      <name val="Calibri"/>
      <family val="2"/>
    </font>
    <font>
      <b/>
      <vertAlign val="superscript"/>
      <sz val="10"/>
      <name val="Calibri"/>
      <family val="2"/>
    </font>
    <font>
      <sz val="11"/>
      <name val="Verdana"/>
      <family val="2"/>
    </font>
    <font>
      <sz val="10"/>
      <color indexed="8"/>
      <name val="Arial"/>
      <family val="2"/>
    </font>
    <font>
      <sz val="9"/>
      <name val="Tahoma"/>
      <family val="2"/>
    </font>
    <font>
      <sz val="8"/>
      <name val="Arial"/>
      <family val="2"/>
      <scheme val="minor"/>
    </font>
    <font>
      <sz val="8"/>
      <name val="Tahoma"/>
      <family val="2"/>
    </font>
    <font>
      <b/>
      <sz val="18"/>
      <color theme="3"/>
      <name val="Arial"/>
      <family val="2"/>
      <scheme val="major"/>
    </font>
    <font>
      <sz val="10"/>
      <name val="Tahoma"/>
      <family val="2"/>
    </font>
    <font>
      <b/>
      <sz val="10"/>
      <name val="Tahoma"/>
      <family val="2"/>
    </font>
    <font>
      <sz val="10"/>
      <color rgb="FF9C0006"/>
      <name val="Arial"/>
      <family val="2"/>
    </font>
    <font>
      <sz val="11"/>
      <color theme="1"/>
      <name val="Times New Roman"/>
      <family val="2"/>
    </font>
    <font>
      <b/>
      <sz val="10"/>
      <name val="Arial"/>
      <family val="2"/>
    </font>
    <font>
      <sz val="12"/>
      <name val="Arial"/>
      <family val="2"/>
    </font>
    <font>
      <b/>
      <sz val="10"/>
      <color indexed="10"/>
      <name val="Arial"/>
      <family val="2"/>
    </font>
    <font>
      <u/>
      <sz val="10"/>
      <color indexed="36"/>
      <name val="Arial"/>
      <family val="2"/>
    </font>
    <font>
      <sz val="8"/>
      <name val="SwitzerlandLight"/>
    </font>
    <font>
      <sz val="7"/>
      <name val="Times New Roman"/>
      <family val="1"/>
    </font>
    <font>
      <sz val="11"/>
      <name val="Tms Rmn"/>
    </font>
    <font>
      <sz val="9"/>
      <name val="Times New Roman"/>
      <family val="1"/>
    </font>
    <font>
      <sz val="1"/>
      <color indexed="8"/>
      <name val="Courier"/>
      <family val="3"/>
    </font>
    <font>
      <sz val="11"/>
      <name val="??"/>
      <family val="3"/>
      <charset val="129"/>
    </font>
    <font>
      <sz val="11"/>
      <name val="Arial (WE)"/>
      <family val="2"/>
      <charset val="238"/>
    </font>
    <font>
      <b/>
      <u/>
      <sz val="11"/>
      <color indexed="37"/>
      <name val="Arial"/>
      <family val="2"/>
    </font>
    <font>
      <b/>
      <sz val="12"/>
      <name val="Arial"/>
      <family val="2"/>
    </font>
    <font>
      <sz val="10"/>
      <color indexed="12"/>
      <name val="Arial"/>
      <family val="2"/>
    </font>
    <font>
      <sz val="10"/>
      <color indexed="8"/>
      <name val="MS Sans Serif"/>
      <family val="2"/>
    </font>
    <font>
      <sz val="7"/>
      <name val="Small Fonts"/>
      <family val="2"/>
    </font>
    <font>
      <sz val="10"/>
      <name val="Times New Roman"/>
      <family val="1"/>
    </font>
    <font>
      <sz val="10"/>
      <name val="Book Antiqua"/>
      <family val="1"/>
    </font>
    <font>
      <b/>
      <sz val="10"/>
      <name val="MS Sans Serif"/>
      <family val="2"/>
    </font>
    <font>
      <b/>
      <sz val="16"/>
      <color indexed="16"/>
      <name val="Arial"/>
      <family val="2"/>
    </font>
    <font>
      <b/>
      <sz val="14"/>
      <name val="Times New Roman"/>
      <family val="1"/>
    </font>
    <font>
      <b/>
      <sz val="1"/>
      <color indexed="8"/>
      <name val="Courier"/>
      <family val="3"/>
    </font>
    <font>
      <sz val="8"/>
      <color indexed="12"/>
      <name val="Arial"/>
      <family val="2"/>
    </font>
    <font>
      <sz val="10"/>
      <name val="Arial"/>
      <family val="2"/>
    </font>
    <font>
      <b/>
      <sz val="14"/>
      <color theme="3"/>
      <name val="Calibri"/>
      <family val="2"/>
    </font>
    <font>
      <b/>
      <i/>
      <vertAlign val="superscript"/>
      <sz val="8"/>
      <color rgb="FF000000"/>
      <name val="Calibri"/>
      <family val="2"/>
    </font>
    <font>
      <i/>
      <vertAlign val="superscript"/>
      <sz val="10"/>
      <name val="Calibri"/>
      <family val="2"/>
    </font>
    <font>
      <b/>
      <i/>
      <u/>
      <sz val="12"/>
      <color theme="9"/>
      <name val="Calibri"/>
      <family val="2"/>
    </font>
    <font>
      <sz val="16"/>
      <color theme="5"/>
      <name val="Calibri"/>
      <family val="2"/>
    </font>
    <font>
      <b/>
      <sz val="16"/>
      <color theme="5"/>
      <name val="Calibri"/>
      <family val="2"/>
    </font>
    <font>
      <b/>
      <i/>
      <sz val="16"/>
      <color theme="5"/>
      <name val="Calibri"/>
      <family val="2"/>
    </font>
    <font>
      <b/>
      <i/>
      <vertAlign val="superscript"/>
      <sz val="10"/>
      <color rgb="FF000000"/>
      <name val="Calibri"/>
      <family val="2"/>
    </font>
    <font>
      <b/>
      <sz val="10"/>
      <color rgb="FF000000"/>
      <name val="Calibri"/>
      <family val="2"/>
    </font>
    <font>
      <sz val="8"/>
      <color rgb="FF00B050"/>
      <name val="Calibri"/>
      <family val="2"/>
    </font>
    <font>
      <i/>
      <sz val="8"/>
      <name val="Calibri"/>
      <family val="2"/>
    </font>
    <font>
      <b/>
      <i/>
      <sz val="8"/>
      <name val="Calibri"/>
      <family val="2"/>
    </font>
    <font>
      <vertAlign val="superscript"/>
      <sz val="10"/>
      <name val="Calibri"/>
      <family val="2"/>
    </font>
    <font>
      <vertAlign val="superscript"/>
      <sz val="8"/>
      <name val="Calibri"/>
      <family val="2"/>
    </font>
    <font>
      <sz val="12"/>
      <name val="Segoe UI"/>
      <family val="2"/>
    </font>
    <font>
      <sz val="6"/>
      <name val="Calibri"/>
      <family val="2"/>
    </font>
    <font>
      <sz val="8"/>
      <name val="Arial"/>
      <family val="2"/>
    </font>
    <font>
      <sz val="8"/>
      <color theme="1"/>
      <name val="Arial"/>
      <family val="2"/>
      <scheme val="minor"/>
    </font>
    <font>
      <sz val="11"/>
      <color rgb="FF9C5700"/>
      <name val="Arial"/>
      <family val="2"/>
      <scheme val="minor"/>
    </font>
    <font>
      <i/>
      <u/>
      <sz val="10"/>
      <color indexed="12"/>
      <name val="Arial"/>
      <family val="2"/>
    </font>
    <font>
      <b/>
      <sz val="10"/>
      <name val="Arial"/>
      <family val="2"/>
      <scheme val="minor"/>
    </font>
    <font>
      <b/>
      <sz val="11"/>
      <name val="Calibri"/>
      <family val="2"/>
    </font>
    <font>
      <sz val="10"/>
      <name val="Arial"/>
      <family val="2"/>
    </font>
    <font>
      <b/>
      <sz val="22"/>
      <color theme="1" tint="0.499984740745262"/>
      <name val="Segoe UI"/>
      <family val="2"/>
    </font>
    <font>
      <b/>
      <sz val="18"/>
      <color theme="1" tint="0.499984740745262"/>
      <name val="Segoe UI"/>
      <family val="2"/>
    </font>
    <font>
      <sz val="16"/>
      <color theme="3"/>
      <name val="Segoe UI"/>
      <family val="2"/>
    </font>
    <font>
      <b/>
      <sz val="20"/>
      <color theme="5"/>
      <name val="Segoe UI"/>
      <family val="2"/>
    </font>
    <font>
      <b/>
      <sz val="14"/>
      <color rgb="FF00B050"/>
      <name val="Segoe UI"/>
      <family val="2"/>
    </font>
    <font>
      <b/>
      <sz val="10"/>
      <color theme="1" tint="0.499984740745262"/>
      <name val="Segoe UI"/>
      <family val="2"/>
    </font>
    <font>
      <b/>
      <sz val="11"/>
      <color rgb="FF00468C"/>
      <name val="Segoe UI"/>
      <family val="2"/>
    </font>
    <font>
      <b/>
      <sz val="11"/>
      <color theme="3"/>
      <name val="Segoe UI"/>
      <family val="2"/>
    </font>
    <font>
      <u/>
      <sz val="10"/>
      <color theme="1" tint="0.499984740745262"/>
      <name val="Segoe UI"/>
      <family val="2"/>
    </font>
    <font>
      <b/>
      <sz val="12"/>
      <color theme="5"/>
      <name val="Segoe UI"/>
      <family val="2"/>
    </font>
    <font>
      <b/>
      <sz val="12"/>
      <color rgb="FF00468C"/>
      <name val="Segoe UI"/>
      <family val="2"/>
    </font>
    <font>
      <u/>
      <sz val="11"/>
      <color theme="3"/>
      <name val="Segoe UI"/>
      <family val="2"/>
    </font>
    <font>
      <u/>
      <sz val="10"/>
      <color theme="5"/>
      <name val="Segoe UI"/>
      <family val="2"/>
    </font>
    <font>
      <b/>
      <sz val="10"/>
      <color theme="3"/>
      <name val="Segoe UI"/>
      <family val="2"/>
    </font>
    <font>
      <b/>
      <sz val="12"/>
      <color rgb="FF002060"/>
      <name val="Segoe UI"/>
      <family val="2"/>
    </font>
    <font>
      <b/>
      <sz val="14"/>
      <color rgb="FF002060"/>
      <name val="Segoe UI"/>
      <family val="2"/>
    </font>
    <font>
      <b/>
      <i/>
      <sz val="14"/>
      <color rgb="FF002060"/>
      <name val="Segoe UI"/>
      <family val="2"/>
    </font>
    <font>
      <u/>
      <sz val="11"/>
      <color rgb="FF002060"/>
      <name val="Segoe UI"/>
      <family val="2"/>
    </font>
    <font>
      <b/>
      <u/>
      <sz val="12"/>
      <color rgb="FF002060"/>
      <name val="Segoe UI"/>
      <family val="2"/>
    </font>
    <font>
      <b/>
      <sz val="10"/>
      <color rgb="FF002060"/>
      <name val="Segoe UI"/>
      <family val="2"/>
    </font>
    <font>
      <b/>
      <sz val="24"/>
      <color rgb="FF002060"/>
      <name val="Segoe UI"/>
      <family val="2"/>
    </font>
    <font>
      <b/>
      <sz val="16"/>
      <color rgb="FF002060"/>
      <name val="Calibri"/>
      <family val="2"/>
    </font>
    <font>
      <sz val="16"/>
      <color rgb="FF002060"/>
      <name val="Calibri"/>
      <family val="2"/>
    </font>
    <font>
      <i/>
      <sz val="16"/>
      <color rgb="FF002060"/>
      <name val="Calibri"/>
      <family val="2"/>
    </font>
    <font>
      <b/>
      <sz val="14"/>
      <color rgb="FF002060"/>
      <name val="Calibri"/>
      <family val="2"/>
    </font>
    <font>
      <b/>
      <i/>
      <sz val="14"/>
      <color rgb="FF002060"/>
      <name val="Calibri"/>
      <family val="2"/>
    </font>
    <font>
      <i/>
      <sz val="10"/>
      <name val="Arial"/>
      <family val="2"/>
    </font>
    <font>
      <sz val="8"/>
      <name val="Segoe UI"/>
      <family val="2"/>
    </font>
  </fonts>
  <fills count="69">
    <fill>
      <patternFill patternType="none"/>
    </fill>
    <fill>
      <patternFill patternType="gray125"/>
    </fill>
    <fill>
      <patternFill patternType="solid">
        <fgColor indexed="22"/>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55"/>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bgColor indexed="64"/>
      </patternFill>
    </fill>
    <fill>
      <patternFill patternType="solid">
        <fgColor theme="7" tint="0.79998168889431442"/>
        <bgColor indexed="64"/>
      </patternFill>
    </fill>
    <fill>
      <patternFill patternType="solid">
        <fgColor theme="0" tint="0.79998168889431442"/>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mediumGray">
        <fgColor indexed="22"/>
      </patternFill>
    </fill>
    <fill>
      <patternFill patternType="solid">
        <fgColor indexed="43"/>
        <bgColor indexed="64"/>
      </patternFill>
    </fill>
    <fill>
      <patternFill patternType="solid">
        <fgColor rgb="FFFFFFFF"/>
        <bgColor indexed="64"/>
      </patternFill>
    </fill>
    <fill>
      <patternFill patternType="solid">
        <fgColor theme="0" tint="0.59999389629810485"/>
        <bgColor indexed="64"/>
      </patternFill>
    </fill>
    <fill>
      <patternFill patternType="solid">
        <fgColor rgb="FFFFFF00"/>
        <bgColor indexed="64"/>
      </patternFill>
    </fill>
    <fill>
      <patternFill patternType="solid">
        <fgColor rgb="FF92D050"/>
        <bgColor indexed="64"/>
      </patternFill>
    </fill>
  </fills>
  <borders count="1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style="thin">
        <color indexed="49"/>
      </top>
      <bottom style="double">
        <color indexed="49"/>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right style="hair">
        <color auto="1"/>
      </right>
      <top style="thin">
        <color auto="1"/>
      </top>
      <bottom style="hair">
        <color auto="1"/>
      </bottom>
      <diagonal/>
    </border>
    <border>
      <left style="thin">
        <color indexed="64"/>
      </left>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right/>
      <top/>
      <bottom style="thick">
        <color theme="5"/>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style="hair">
        <color theme="0" tint="-0.499984740745262"/>
      </top>
      <bottom style="hair">
        <color indexed="64"/>
      </bottom>
      <diagonal/>
    </border>
    <border>
      <left style="hair">
        <color theme="0" tint="-0.499984740745262"/>
      </left>
      <right style="hair">
        <color theme="0" tint="-0.499984740745262"/>
      </right>
      <top style="hair">
        <color indexed="64"/>
      </top>
      <bottom style="hair">
        <color indexed="64"/>
      </bottom>
      <diagonal/>
    </border>
    <border>
      <left/>
      <right style="hair">
        <color indexed="64"/>
      </right>
      <top/>
      <bottom/>
      <diagonal/>
    </border>
    <border>
      <left/>
      <right style="hair">
        <color indexed="64"/>
      </right>
      <top/>
      <bottom style="thin">
        <color indexed="64"/>
      </bottom>
      <diagonal/>
    </border>
    <border>
      <left style="double">
        <color indexed="64"/>
      </left>
      <right/>
      <top/>
      <bottom style="hair">
        <color indexed="64"/>
      </bottom>
      <diagonal/>
    </border>
    <border>
      <left/>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right/>
      <top style="medium">
        <color indexed="64"/>
      </top>
      <bottom/>
      <diagonal/>
    </border>
    <border>
      <left/>
      <right/>
      <top/>
      <bottom style="medium">
        <color indexed="64"/>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hair">
        <color theme="0" tint="-0.499984740745262"/>
      </left>
      <right style="hair">
        <color theme="0" tint="-0.499984740745262"/>
      </right>
      <top style="hair">
        <color theme="0" tint="-0.499984740745262"/>
      </top>
      <bottom style="thin">
        <color indexed="64"/>
      </bottom>
      <diagonal/>
    </border>
    <border>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bottom style="hair">
        <color indexed="64"/>
      </bottom>
      <diagonal/>
    </border>
    <border>
      <left style="hair">
        <color theme="0" tint="-0.499984740745262"/>
      </left>
      <right style="hair">
        <color theme="0" tint="-0.499984740745262"/>
      </right>
      <top/>
      <bottom style="thin">
        <color indexed="64"/>
      </bottom>
      <diagonal/>
    </border>
    <border>
      <left style="hair">
        <color theme="0" tint="-0.499984740745262"/>
      </left>
      <right style="hair">
        <color theme="0" tint="-0.499984740745262"/>
      </right>
      <top style="hair">
        <color indexed="64"/>
      </top>
      <bottom style="thin">
        <color indexed="64"/>
      </bottom>
      <diagonal/>
    </border>
    <border>
      <left/>
      <right style="hair">
        <color theme="0" tint="-0.499984740745262"/>
      </right>
      <top/>
      <bottom style="thin">
        <color indexed="64"/>
      </bottom>
      <diagonal/>
    </border>
    <border>
      <left/>
      <right/>
      <top/>
      <bottom style="thin">
        <color theme="5"/>
      </bottom>
      <diagonal/>
    </border>
    <border>
      <left style="medium">
        <color rgb="FF003273"/>
      </left>
      <right style="medium">
        <color rgb="FF003273"/>
      </right>
      <top style="medium">
        <color rgb="FF003273"/>
      </top>
      <bottom/>
      <diagonal/>
    </border>
    <border>
      <left style="medium">
        <color rgb="FF003273"/>
      </left>
      <right style="medium">
        <color rgb="FF003273"/>
      </right>
      <top/>
      <bottom/>
      <diagonal/>
    </border>
    <border>
      <left style="medium">
        <color rgb="FF003273"/>
      </left>
      <right style="medium">
        <color rgb="FF003273"/>
      </right>
      <top/>
      <bottom style="medium">
        <color rgb="FF003273"/>
      </bottom>
      <diagonal/>
    </border>
    <border>
      <left/>
      <right style="thin">
        <color indexed="64"/>
      </right>
      <top/>
      <bottom/>
      <diagonal/>
    </border>
    <border>
      <left/>
      <right/>
      <top/>
      <bottom style="thin">
        <color rgb="FF00B0F0"/>
      </bottom>
      <diagonal/>
    </border>
    <border>
      <left style="hair">
        <color theme="0" tint="-0.499984740745262"/>
      </left>
      <right style="thin">
        <color indexed="64"/>
      </right>
      <top style="hair">
        <color indexed="64"/>
      </top>
      <bottom style="thin">
        <color indexed="64"/>
      </bottom>
      <diagonal/>
    </border>
    <border>
      <left style="hair">
        <color theme="0" tint="-0.499984740745262"/>
      </left>
      <right style="thin">
        <color indexed="64"/>
      </right>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right style="thin">
        <color indexed="9"/>
      </right>
      <top style="thin">
        <color indexed="9"/>
      </top>
      <bottom style="thin">
        <color indexed="9"/>
      </bottom>
      <diagonal/>
    </border>
  </borders>
  <cellStyleXfs count="16955">
    <xf numFmtId="0" fontId="0" fillId="0" borderId="0"/>
    <xf numFmtId="0" fontId="33" fillId="2" borderId="0" applyNumberFormat="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2"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4" borderId="0" applyNumberFormat="0" applyBorder="0" applyAlignment="0" applyProtection="0"/>
    <xf numFmtId="0" fontId="33" fillId="2"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2" borderId="0" applyNumberFormat="0" applyBorder="0" applyAlignment="0" applyProtection="0"/>
    <xf numFmtId="0" fontId="33" fillId="8" borderId="0" applyNumberFormat="0" applyBorder="0" applyAlignment="0" applyProtection="0"/>
    <xf numFmtId="0" fontId="33" fillId="10" borderId="0" applyNumberFormat="0" applyBorder="0" applyAlignment="0" applyProtection="0"/>
    <xf numFmtId="0" fontId="33" fillId="4" borderId="0" applyNumberFormat="0" applyBorder="0" applyAlignment="0" applyProtection="0"/>
    <xf numFmtId="0" fontId="33"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13"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5" borderId="0" applyNumberFormat="0" applyBorder="0" applyAlignment="0" applyProtection="0"/>
    <xf numFmtId="0" fontId="40" fillId="4" borderId="0" applyNumberFormat="0" applyBorder="0" applyAlignment="0" applyProtection="0"/>
    <xf numFmtId="0" fontId="40" fillId="19" borderId="0" applyNumberFormat="0" applyBorder="0" applyAlignment="0" applyProtection="0"/>
    <xf numFmtId="0" fontId="41" fillId="7" borderId="0" applyNumberFormat="0" applyBorder="0" applyAlignment="0" applyProtection="0"/>
    <xf numFmtId="0" fontId="42" fillId="2" borderId="1" applyNumberFormat="0" applyAlignment="0" applyProtection="0"/>
    <xf numFmtId="0" fontId="43" fillId="17" borderId="2" applyNumberFormat="0" applyAlignment="0" applyProtection="0"/>
    <xf numFmtId="0" fontId="44" fillId="0" borderId="3" applyNumberFormat="0" applyFill="0" applyAlignment="0" applyProtection="0"/>
    <xf numFmtId="0" fontId="40" fillId="15"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18" borderId="0" applyNumberFormat="0" applyBorder="0" applyAlignment="0" applyProtection="0"/>
    <xf numFmtId="0" fontId="40" fillId="15" borderId="0" applyNumberFormat="0" applyBorder="0" applyAlignment="0" applyProtection="0"/>
    <xf numFmtId="0" fontId="40" fillId="24" borderId="0" applyNumberFormat="0" applyBorder="0" applyAlignment="0" applyProtection="0"/>
    <xf numFmtId="0" fontId="45" fillId="4" borderId="1" applyNumberFormat="0" applyAlignment="0" applyProtection="0"/>
    <xf numFmtId="0" fontId="38" fillId="0" borderId="0" applyNumberFormat="0" applyFill="0" applyBorder="0" applyAlignment="0" applyProtection="0">
      <alignment vertical="top"/>
      <protection locked="0"/>
    </xf>
    <xf numFmtId="0" fontId="46" fillId="5" borderId="0" applyNumberFormat="0" applyBorder="0" applyAlignment="0" applyProtection="0"/>
    <xf numFmtId="0" fontId="48" fillId="12" borderId="0" applyNumberFormat="0" applyBorder="0" applyAlignment="0" applyProtection="0"/>
    <xf numFmtId="0" fontId="64" fillId="0" borderId="0"/>
    <xf numFmtId="0" fontId="64" fillId="0" borderId="0"/>
    <xf numFmtId="0" fontId="57" fillId="0" borderId="0"/>
    <xf numFmtId="0" fontId="34" fillId="0" borderId="0"/>
    <xf numFmtId="0" fontId="59" fillId="0" borderId="0"/>
    <xf numFmtId="0" fontId="34" fillId="0" borderId="0"/>
    <xf numFmtId="0" fontId="34" fillId="0" borderId="0"/>
    <xf numFmtId="170" fontId="37" fillId="0" borderId="0"/>
    <xf numFmtId="0" fontId="47" fillId="0" borderId="0"/>
    <xf numFmtId="0" fontId="47" fillId="6" borderId="4" applyNumberFormat="0" applyFont="0" applyAlignment="0" applyProtection="0"/>
    <xf numFmtId="0" fontId="34" fillId="6" borderId="5" applyNumberFormat="0" applyFont="0" applyAlignment="0" applyProtection="0"/>
    <xf numFmtId="9" fontId="34" fillId="0" borderId="0" applyFont="0" applyFill="0" applyBorder="0" applyAlignment="0" applyProtection="0"/>
    <xf numFmtId="9" fontId="57" fillId="0" borderId="0" applyFont="0" applyFill="0" applyBorder="0" applyAlignment="0" applyProtection="0"/>
    <xf numFmtId="9" fontId="34" fillId="0" borderId="0" applyFont="0" applyFill="0" applyBorder="0" applyAlignment="0" applyProtection="0"/>
    <xf numFmtId="9" fontId="64" fillId="0" borderId="0" applyFont="0" applyFill="0" applyBorder="0" applyAlignment="0" applyProtection="0"/>
    <xf numFmtId="9" fontId="34" fillId="0" borderId="0" applyFont="0" applyFill="0" applyBorder="0" applyAlignment="0" applyProtection="0"/>
    <xf numFmtId="0" fontId="49" fillId="2" borderId="6" applyNumberFormat="0" applyAlignment="0" applyProtection="0"/>
    <xf numFmtId="38" fontId="36" fillId="0" borderId="0" applyFont="0" applyFill="0" applyBorder="0" applyAlignment="0" applyProtection="0"/>
    <xf numFmtId="165" fontId="34" fillId="0" borderId="0" applyFont="0" applyFill="0" applyBorder="0" applyAlignment="0" applyProtection="0"/>
    <xf numFmtId="165" fontId="58" fillId="0" borderId="0" applyFont="0" applyFill="0" applyBorder="0" applyAlignment="0" applyProtection="0"/>
    <xf numFmtId="165" fontId="39" fillId="0" borderId="0" applyFont="0" applyFill="0" applyBorder="0" applyAlignment="0" applyProtection="0"/>
    <xf numFmtId="165" fontId="33" fillId="0" borderId="0" applyFont="0" applyFill="0" applyBorder="0" applyAlignment="0" applyProtection="0"/>
    <xf numFmtId="165" fontId="33" fillId="0" borderId="0" applyFont="0" applyFill="0" applyBorder="0" applyAlignment="0" applyProtection="0"/>
    <xf numFmtId="165" fontId="64" fillId="0" borderId="0" applyFont="0" applyFill="0" applyBorder="0" applyAlignment="0" applyProtection="0"/>
    <xf numFmtId="165" fontId="34" fillId="0" borderId="0" applyFon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3" fillId="0" borderId="7" applyNumberFormat="0" applyFill="0" applyAlignment="0" applyProtection="0"/>
    <xf numFmtId="0" fontId="61" fillId="0" borderId="8" applyNumberFormat="0" applyFill="0" applyAlignment="0" applyProtection="0"/>
    <xf numFmtId="0" fontId="54" fillId="0" borderId="7" applyNumberFormat="0" applyFill="0" applyAlignment="0" applyProtection="0"/>
    <xf numFmtId="0" fontId="62" fillId="0" borderId="9" applyNumberFormat="0" applyFill="0" applyAlignment="0" applyProtection="0"/>
    <xf numFmtId="0" fontId="55" fillId="0" borderId="10" applyNumberFormat="0" applyFill="0" applyAlignment="0" applyProtection="0"/>
    <xf numFmtId="0" fontId="63" fillId="0" borderId="11" applyNumberFormat="0" applyFill="0" applyAlignment="0" applyProtection="0"/>
    <xf numFmtId="0" fontId="55" fillId="0" borderId="0" applyNumberFormat="0" applyFill="0" applyBorder="0" applyAlignment="0" applyProtection="0"/>
    <xf numFmtId="0" fontId="63" fillId="0" borderId="0" applyNumberFormat="0" applyFill="0" applyBorder="0" applyAlignment="0" applyProtection="0"/>
    <xf numFmtId="0" fontId="52" fillId="0" borderId="0" applyNumberFormat="0" applyFill="0" applyBorder="0" applyAlignment="0" applyProtection="0"/>
    <xf numFmtId="0" fontId="60" fillId="0" borderId="0" applyNumberFormat="0" applyFill="0" applyBorder="0" applyAlignment="0" applyProtection="0"/>
    <xf numFmtId="0" fontId="56" fillId="0" borderId="12" applyNumberFormat="0" applyFill="0" applyAlignment="0" applyProtection="0"/>
    <xf numFmtId="0" fontId="56" fillId="0" borderId="12" applyNumberFormat="0" applyFill="0" applyAlignment="0" applyProtection="0"/>
    <xf numFmtId="0" fontId="56" fillId="0" borderId="13" applyNumberFormat="0" applyFill="0" applyAlignment="0" applyProtection="0"/>
    <xf numFmtId="0" fontId="32" fillId="0" borderId="0"/>
    <xf numFmtId="0" fontId="66" fillId="0" borderId="0" applyNumberFormat="0" applyFill="0" applyBorder="0" applyAlignment="0" applyProtection="0">
      <alignment vertical="top"/>
      <protection locked="0"/>
    </xf>
    <xf numFmtId="0" fontId="65" fillId="0" borderId="0"/>
    <xf numFmtId="0" fontId="33" fillId="2" borderId="0" applyNumberFormat="0" applyBorder="0" applyAlignment="0" applyProtection="0"/>
    <xf numFmtId="0" fontId="33" fillId="4" borderId="0" applyNumberFormat="0" applyBorder="0" applyAlignment="0" applyProtection="0"/>
    <xf numFmtId="0" fontId="33" fillId="6" borderId="0" applyNumberFormat="0" applyBorder="0" applyAlignment="0" applyProtection="0"/>
    <xf numFmtId="0" fontId="33" fillId="2" borderId="0" applyNumberFormat="0" applyBorder="0" applyAlignment="0" applyProtection="0"/>
    <xf numFmtId="0" fontId="33" fillId="9" borderId="0" applyNumberFormat="0" applyBorder="0" applyAlignment="0" applyProtection="0"/>
    <xf numFmtId="0" fontId="33" fillId="4" borderId="0" applyNumberFormat="0" applyBorder="0" applyAlignment="0" applyProtection="0"/>
    <xf numFmtId="0" fontId="33" fillId="2"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2" borderId="0" applyNumberFormat="0" applyBorder="0" applyAlignment="0" applyProtection="0"/>
    <xf numFmtId="0" fontId="33" fillId="10" borderId="0" applyNumberFormat="0" applyBorder="0" applyAlignment="0" applyProtection="0"/>
    <xf numFmtId="0" fontId="33" fillId="4" borderId="0" applyNumberFormat="0" applyBorder="0" applyAlignment="0" applyProtection="0"/>
    <xf numFmtId="0" fontId="40" fillId="15"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17" borderId="0" applyNumberFormat="0" applyBorder="0" applyAlignment="0" applyProtection="0"/>
    <xf numFmtId="0" fontId="40" fillId="15" borderId="0" applyNumberFormat="0" applyBorder="0" applyAlignment="0" applyProtection="0"/>
    <xf numFmtId="0" fontId="40" fillId="4" borderId="0" applyNumberFormat="0" applyBorder="0" applyAlignment="0" applyProtection="0"/>
    <xf numFmtId="0" fontId="41" fillId="7" borderId="0" applyNumberFormat="0" applyBorder="0" applyAlignment="0" applyProtection="0"/>
    <xf numFmtId="0" fontId="42" fillId="2" borderId="1" applyNumberFormat="0" applyAlignment="0" applyProtection="0"/>
    <xf numFmtId="0" fontId="43" fillId="17" borderId="2" applyNumberFormat="0" applyAlignment="0" applyProtection="0"/>
    <xf numFmtId="0" fontId="44" fillId="0" borderId="3" applyNumberFormat="0" applyFill="0" applyAlignment="0" applyProtection="0"/>
    <xf numFmtId="0" fontId="40" fillId="15"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15" borderId="0" applyNumberFormat="0" applyBorder="0" applyAlignment="0" applyProtection="0"/>
    <xf numFmtId="0" fontId="40" fillId="24" borderId="0" applyNumberFormat="0" applyBorder="0" applyAlignment="0" applyProtection="0"/>
    <xf numFmtId="0" fontId="45" fillId="4" borderId="1" applyNumberFormat="0" applyAlignment="0" applyProtection="0"/>
    <xf numFmtId="0" fontId="38" fillId="0" borderId="0" applyNumberFormat="0" applyFill="0" applyBorder="0" applyAlignment="0" applyProtection="0">
      <alignment vertical="top"/>
      <protection locked="0"/>
    </xf>
    <xf numFmtId="0" fontId="46" fillId="5" borderId="0" applyNumberFormat="0" applyBorder="0" applyAlignment="0" applyProtection="0"/>
    <xf numFmtId="0" fontId="48" fillId="12" borderId="0" applyNumberFormat="0" applyBorder="0" applyAlignment="0" applyProtection="0"/>
    <xf numFmtId="0" fontId="32" fillId="0" borderId="0"/>
    <xf numFmtId="0" fontId="32" fillId="0" borderId="0"/>
    <xf numFmtId="0" fontId="34" fillId="0" borderId="0"/>
    <xf numFmtId="0" fontId="47" fillId="6" borderId="4" applyNumberFormat="0" applyFont="0" applyAlignment="0" applyProtection="0"/>
    <xf numFmtId="9" fontId="34" fillId="0" borderId="0" applyFont="0" applyFill="0" applyBorder="0" applyAlignment="0" applyProtection="0"/>
    <xf numFmtId="9" fontId="32" fillId="0" borderId="0" applyFont="0" applyFill="0" applyBorder="0" applyAlignment="0" applyProtection="0"/>
    <xf numFmtId="0" fontId="49" fillId="2" borderId="6" applyNumberFormat="0" applyAlignment="0" applyProtection="0"/>
    <xf numFmtId="165" fontId="34" fillId="0" borderId="0" applyFont="0" applyFill="0" applyBorder="0" applyAlignment="0" applyProtection="0"/>
    <xf numFmtId="165" fontId="32" fillId="0" borderId="0" applyFon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7" applyNumberFormat="0" applyFill="0" applyAlignment="0" applyProtection="0"/>
    <xf numFmtId="0" fontId="54" fillId="0" borderId="7" applyNumberFormat="0" applyFill="0" applyAlignment="0" applyProtection="0"/>
    <xf numFmtId="0" fontId="55" fillId="0" borderId="10" applyNumberFormat="0" applyFill="0" applyAlignment="0" applyProtection="0"/>
    <xf numFmtId="0" fontId="55" fillId="0" borderId="0" applyNumberFormat="0" applyFill="0" applyBorder="0" applyAlignment="0" applyProtection="0"/>
    <xf numFmtId="0" fontId="56" fillId="0" borderId="12" applyNumberFormat="0" applyFill="0" applyAlignment="0" applyProtection="0"/>
    <xf numFmtId="0" fontId="38" fillId="0" borderId="0" applyNumberFormat="0" applyFill="0" applyBorder="0" applyAlignment="0" applyProtection="0">
      <alignment vertical="top"/>
      <protection locked="0"/>
    </xf>
    <xf numFmtId="0" fontId="3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4" fillId="0" borderId="0"/>
    <xf numFmtId="0" fontId="31" fillId="0" borderId="0"/>
    <xf numFmtId="0" fontId="31" fillId="0" borderId="0"/>
    <xf numFmtId="0" fontId="31" fillId="0" borderId="0"/>
    <xf numFmtId="0" fontId="31" fillId="0" borderId="0"/>
    <xf numFmtId="0" fontId="34" fillId="0" borderId="0"/>
    <xf numFmtId="0" fontId="34" fillId="0" borderId="0"/>
    <xf numFmtId="0" fontId="31" fillId="0" borderId="0"/>
    <xf numFmtId="0" fontId="31" fillId="0" borderId="0"/>
    <xf numFmtId="0" fontId="31" fillId="0" borderId="0"/>
    <xf numFmtId="0" fontId="31" fillId="0" borderId="0"/>
    <xf numFmtId="9" fontId="34"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4" fillId="0" borderId="0" applyFont="0" applyFill="0" applyBorder="0" applyAlignment="0" applyProtection="0"/>
    <xf numFmtId="165" fontId="34"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0" fontId="30" fillId="0" borderId="0"/>
    <xf numFmtId="0" fontId="34" fillId="0" borderId="0"/>
    <xf numFmtId="0" fontId="30" fillId="0" borderId="0"/>
    <xf numFmtId="0" fontId="30" fillId="0" borderId="0"/>
    <xf numFmtId="0" fontId="30" fillId="0" borderId="0"/>
    <xf numFmtId="0" fontId="30" fillId="0" borderId="0"/>
    <xf numFmtId="0" fontId="30" fillId="0" borderId="0"/>
    <xf numFmtId="0" fontId="69" fillId="0" borderId="0" applyNumberFormat="0" applyFill="0" applyBorder="0" applyAlignment="0" applyProtection="0"/>
    <xf numFmtId="0" fontId="29" fillId="0" borderId="0"/>
    <xf numFmtId="165" fontId="68" fillId="0" borderId="0" applyFont="0" applyFill="0" applyBorder="0" applyAlignment="0" applyProtection="0"/>
    <xf numFmtId="0" fontId="28" fillId="0" borderId="0"/>
    <xf numFmtId="0" fontId="27" fillId="0" borderId="0"/>
    <xf numFmtId="43" fontId="27" fillId="0" borderId="0" applyFont="0" applyFill="0" applyBorder="0" applyAlignment="0" applyProtection="0"/>
    <xf numFmtId="9" fontId="27" fillId="0" borderId="0" applyFont="0" applyFill="0" applyBorder="0" applyAlignment="0" applyProtection="0"/>
    <xf numFmtId="0" fontId="26" fillId="0" borderId="0"/>
    <xf numFmtId="165" fontId="72" fillId="0" borderId="0" applyFont="0" applyFill="0" applyBorder="0" applyAlignment="0" applyProtection="0"/>
    <xf numFmtId="0" fontId="25" fillId="0" borderId="0"/>
    <xf numFmtId="0" fontId="24" fillId="0" borderId="0"/>
    <xf numFmtId="0" fontId="23" fillId="0" borderId="0"/>
    <xf numFmtId="43" fontId="23" fillId="0" borderId="0" applyFont="0" applyFill="0" applyBorder="0" applyAlignment="0" applyProtection="0"/>
    <xf numFmtId="9" fontId="23" fillId="0" borderId="0" applyFont="0" applyFill="0" applyBorder="0" applyAlignment="0" applyProtection="0"/>
    <xf numFmtId="173" fontId="34" fillId="0" borderId="0" applyFont="0" applyFill="0" applyBorder="0" applyAlignment="0" applyProtection="0"/>
    <xf numFmtId="0" fontId="73" fillId="0" borderId="0"/>
    <xf numFmtId="0" fontId="73" fillId="0" borderId="0"/>
    <xf numFmtId="0" fontId="73" fillId="0" borderId="0"/>
    <xf numFmtId="43" fontId="34" fillId="0" borderId="0" applyFont="0" applyFill="0" applyBorder="0" applyAlignment="0" applyProtection="0"/>
    <xf numFmtId="41" fontId="34"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0" fontId="75" fillId="0" borderId="0"/>
    <xf numFmtId="9" fontId="34" fillId="0" borderId="0" applyFont="0" applyFill="0" applyBorder="0" applyAlignment="0" applyProtection="0"/>
    <xf numFmtId="9" fontId="34"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0" fontId="74" fillId="0" borderId="0"/>
    <xf numFmtId="43" fontId="74" fillId="0" borderId="0" applyFont="0" applyFill="0" applyBorder="0" applyAlignment="0" applyProtection="0"/>
    <xf numFmtId="0" fontId="22" fillId="0" borderId="0"/>
    <xf numFmtId="0" fontId="22" fillId="0" borderId="0"/>
    <xf numFmtId="0" fontId="76" fillId="0" borderId="0" applyNumberFormat="0" applyFill="0" applyBorder="0" applyAlignment="0" applyProtection="0"/>
    <xf numFmtId="0" fontId="77" fillId="0" borderId="77" applyNumberFormat="0" applyFill="0" applyAlignment="0" applyProtection="0"/>
    <xf numFmtId="0" fontId="78" fillId="0" borderId="78" applyNumberFormat="0" applyFill="0" applyAlignment="0" applyProtection="0"/>
    <xf numFmtId="0" fontId="67" fillId="0" borderId="79" applyNumberFormat="0" applyFill="0" applyAlignment="0" applyProtection="0"/>
    <xf numFmtId="0" fontId="67" fillId="0" borderId="0" applyNumberFormat="0" applyFill="0" applyBorder="0" applyAlignment="0" applyProtection="0"/>
    <xf numFmtId="0" fontId="79" fillId="26" borderId="0" applyNumberFormat="0" applyBorder="0" applyAlignment="0" applyProtection="0"/>
    <xf numFmtId="0" fontId="80" fillId="27" borderId="0" applyNumberFormat="0" applyBorder="0" applyAlignment="0" applyProtection="0"/>
    <xf numFmtId="0" fontId="81" fillId="28" borderId="0" applyNumberFormat="0" applyBorder="0" applyAlignment="0" applyProtection="0"/>
    <xf numFmtId="0" fontId="82" fillId="29" borderId="80" applyNumberFormat="0" applyAlignment="0" applyProtection="0"/>
    <xf numFmtId="0" fontId="83" fillId="30" borderId="81" applyNumberFormat="0" applyAlignment="0" applyProtection="0"/>
    <xf numFmtId="0" fontId="84" fillId="30" borderId="80" applyNumberFormat="0" applyAlignment="0" applyProtection="0"/>
    <xf numFmtId="0" fontId="85" fillId="0" borderId="82" applyNumberFormat="0" applyFill="0" applyAlignment="0" applyProtection="0"/>
    <xf numFmtId="0" fontId="86" fillId="31" borderId="83" applyNumberFormat="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9" fillId="0" borderId="85" applyNumberFormat="0" applyFill="0" applyAlignment="0" applyProtection="0"/>
    <xf numFmtId="0" fontId="90"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90" fillId="44" borderId="0" applyNumberFormat="0" applyBorder="0" applyAlignment="0" applyProtection="0"/>
    <xf numFmtId="0" fontId="90" fillId="45"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90" fillId="48" borderId="0" applyNumberFormat="0" applyBorder="0" applyAlignment="0" applyProtection="0"/>
    <xf numFmtId="0" fontId="90" fillId="49"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90" fillId="52" borderId="0" applyNumberFormat="0" applyBorder="0" applyAlignment="0" applyProtection="0"/>
    <xf numFmtId="0" fontId="90" fillId="5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90" fillId="56" borderId="0" applyNumberFormat="0" applyBorder="0" applyAlignment="0" applyProtection="0"/>
    <xf numFmtId="0" fontId="22" fillId="0" borderId="0"/>
    <xf numFmtId="0" fontId="22" fillId="32" borderId="84" applyNumberFormat="0" applyFont="0" applyAlignment="0" applyProtection="0"/>
    <xf numFmtId="0" fontId="22" fillId="0" borderId="0"/>
    <xf numFmtId="0" fontId="22" fillId="0" borderId="0"/>
    <xf numFmtId="9" fontId="22" fillId="0" borderId="0" applyFont="0" applyFill="0" applyBorder="0" applyAlignment="0" applyProtection="0"/>
    <xf numFmtId="0" fontId="22" fillId="0" borderId="0"/>
    <xf numFmtId="0" fontId="22" fillId="32" borderId="84" applyNumberFormat="0" applyFont="0" applyAlignment="0" applyProtection="0"/>
    <xf numFmtId="0" fontId="22" fillId="34" borderId="0" applyNumberFormat="0" applyBorder="0" applyAlignment="0" applyProtection="0"/>
    <xf numFmtId="0" fontId="22" fillId="35"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0" borderId="0"/>
    <xf numFmtId="0" fontId="22" fillId="32" borderId="84" applyNumberFormat="0" applyFont="0" applyAlignment="0" applyProtection="0"/>
    <xf numFmtId="0" fontId="22" fillId="34" borderId="0" applyNumberFormat="0" applyBorder="0" applyAlignment="0" applyProtection="0"/>
    <xf numFmtId="0" fontId="22" fillId="35"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0" borderId="0"/>
    <xf numFmtId="0" fontId="22" fillId="0" borderId="0"/>
    <xf numFmtId="0" fontId="22" fillId="0" borderId="0"/>
    <xf numFmtId="0" fontId="21" fillId="0" borderId="0"/>
    <xf numFmtId="0" fontId="20" fillId="0" borderId="0"/>
    <xf numFmtId="0" fontId="20" fillId="0" borderId="0"/>
    <xf numFmtId="9" fontId="2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34" fillId="0" borderId="0" applyFont="0" applyFill="0" applyBorder="0" applyAlignment="0" applyProtection="0"/>
    <xf numFmtId="0" fontId="20" fillId="0" borderId="0"/>
    <xf numFmtId="0" fontId="34" fillId="0" borderId="0"/>
    <xf numFmtId="0" fontId="20" fillId="0" borderId="0"/>
    <xf numFmtId="0" fontId="20" fillId="0" borderId="0"/>
    <xf numFmtId="9" fontId="20"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34"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0" fontId="20" fillId="0" borderId="0"/>
    <xf numFmtId="43" fontId="34"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9" fontId="20"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43" fontId="20" fillId="0" borderId="0" applyFont="0" applyFill="0" applyBorder="0" applyAlignment="0" applyProtection="0"/>
    <xf numFmtId="43" fontId="74" fillId="0" borderId="0" applyFont="0" applyFill="0" applyBorder="0" applyAlignment="0" applyProtection="0"/>
    <xf numFmtId="0" fontId="20" fillId="0" borderId="0"/>
    <xf numFmtId="0" fontId="20" fillId="0" borderId="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20" fillId="46" borderId="0" applyNumberFormat="0" applyBorder="0" applyAlignment="0" applyProtection="0"/>
    <xf numFmtId="0" fontId="20" fillId="47"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0" borderId="0"/>
    <xf numFmtId="0" fontId="20" fillId="32" borderId="84" applyNumberFormat="0" applyFont="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32" borderId="84" applyNumberFormat="0" applyFont="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20" fillId="46" borderId="0" applyNumberFormat="0" applyBorder="0" applyAlignment="0" applyProtection="0"/>
    <xf numFmtId="0" fontId="20" fillId="47"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0" borderId="0"/>
    <xf numFmtId="0" fontId="20" fillId="32" borderId="84" applyNumberFormat="0" applyFont="0" applyAlignment="0" applyProtection="0"/>
    <xf numFmtId="0" fontId="20" fillId="34" borderId="0" applyNumberFormat="0" applyBorder="0" applyAlignment="0" applyProtection="0"/>
    <xf numFmtId="0" fontId="20" fillId="35"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20" fillId="46" borderId="0" applyNumberFormat="0" applyBorder="0" applyAlignment="0" applyProtection="0"/>
    <xf numFmtId="0" fontId="20" fillId="47" borderId="0" applyNumberFormat="0" applyBorder="0" applyAlignment="0" applyProtection="0"/>
    <xf numFmtId="0" fontId="20" fillId="50" borderId="0" applyNumberFormat="0" applyBorder="0" applyAlignment="0" applyProtection="0"/>
    <xf numFmtId="0" fontId="20" fillId="51" borderId="0" applyNumberFormat="0" applyBorder="0" applyAlignment="0" applyProtection="0"/>
    <xf numFmtId="0" fontId="20" fillId="54" borderId="0" applyNumberFormat="0" applyBorder="0" applyAlignment="0" applyProtection="0"/>
    <xf numFmtId="0" fontId="20" fillId="55" borderId="0" applyNumberFormat="0" applyBorder="0" applyAlignment="0" applyProtection="0"/>
    <xf numFmtId="0" fontId="20" fillId="0" borderId="0"/>
    <xf numFmtId="0" fontId="20" fillId="0" borderId="0"/>
    <xf numFmtId="0" fontId="20" fillId="0" borderId="0"/>
    <xf numFmtId="0" fontId="20" fillId="0" borderId="0"/>
    <xf numFmtId="174" fontId="19" fillId="0" borderId="0"/>
    <xf numFmtId="43" fontId="19" fillId="0" borderId="0" applyFont="0" applyFill="0" applyBorder="0" applyAlignment="0" applyProtection="0"/>
    <xf numFmtId="9" fontId="19" fillId="0" borderId="0" applyFont="0" applyFill="0" applyBorder="0" applyAlignment="0" applyProtection="0"/>
    <xf numFmtId="174" fontId="115" fillId="0" borderId="0"/>
    <xf numFmtId="43" fontId="115" fillId="0" borderId="0" applyFont="0" applyFill="0" applyBorder="0" applyAlignment="0" applyProtection="0"/>
    <xf numFmtId="174" fontId="115" fillId="0" borderId="0"/>
    <xf numFmtId="174" fontId="115" fillId="0" borderId="0"/>
    <xf numFmtId="174" fontId="115" fillId="0" borderId="0"/>
    <xf numFmtId="174" fontId="34" fillId="0" borderId="0"/>
    <xf numFmtId="174" fontId="19" fillId="0" borderId="0"/>
    <xf numFmtId="174" fontId="33" fillId="0" borderId="0"/>
    <xf numFmtId="174" fontId="115" fillId="0" borderId="0"/>
    <xf numFmtId="9" fontId="115" fillId="0" borderId="0" applyFont="0" applyFill="0" applyBorder="0" applyAlignment="0" applyProtection="0"/>
    <xf numFmtId="9"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174"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174" fontId="113" fillId="0" borderId="0"/>
    <xf numFmtId="9" fontId="113" fillId="0" borderId="0" applyFont="0" applyFill="0" applyBorder="0" applyAlignment="0" applyProtection="0"/>
    <xf numFmtId="43" fontId="113" fillId="0" borderId="0" applyFont="0" applyFill="0" applyBorder="0" applyAlignment="0" applyProtection="0"/>
    <xf numFmtId="174" fontId="36" fillId="0" borderId="0"/>
    <xf numFmtId="174" fontId="116" fillId="0" borderId="0"/>
    <xf numFmtId="43" fontId="116" fillId="0" borderId="0" applyFont="0" applyFill="0" applyBorder="0" applyAlignment="0" applyProtection="0"/>
    <xf numFmtId="174" fontId="117" fillId="0" borderId="0" applyFont="0" applyFill="0" applyBorder="0" applyAlignment="0" applyProtection="0">
      <alignment vertical="center"/>
    </xf>
    <xf numFmtId="43" fontId="116" fillId="0" borderId="0" applyFont="0" applyFill="0" applyBorder="0" applyAlignment="0" applyProtection="0"/>
    <xf numFmtId="174" fontId="35" fillId="0" borderId="0">
      <alignment vertical="center"/>
    </xf>
    <xf numFmtId="43" fontId="35" fillId="0" borderId="0" applyFont="0" applyFill="0" applyBorder="0" applyAlignment="0" applyProtection="0"/>
    <xf numFmtId="9" fontId="35" fillId="0" borderId="0" applyFont="0" applyFill="0" applyBorder="0" applyAlignment="0" applyProtection="0"/>
    <xf numFmtId="174" fontId="19" fillId="0" borderId="0"/>
    <xf numFmtId="43" fontId="19" fillId="0" borderId="0" applyFont="0" applyFill="0" applyBorder="0" applyAlignment="0" applyProtection="0"/>
    <xf numFmtId="174" fontId="119" fillId="0" borderId="0">
      <alignment vertical="center"/>
    </xf>
    <xf numFmtId="0" fontId="34" fillId="0" borderId="0"/>
    <xf numFmtId="0" fontId="98" fillId="0" borderId="0">
      <alignment vertical="center"/>
    </xf>
    <xf numFmtId="43" fontId="35" fillId="0" borderId="0" applyFont="0" applyFill="0" applyBorder="0" applyAlignment="0" applyProtection="0"/>
    <xf numFmtId="0" fontId="19" fillId="0" borderId="0"/>
    <xf numFmtId="43" fontId="19" fillId="0" borderId="0" applyFont="0" applyFill="0" applyBorder="0" applyAlignment="0" applyProtection="0"/>
    <xf numFmtId="174" fontId="19" fillId="0" borderId="0"/>
    <xf numFmtId="43" fontId="19" fillId="0" borderId="0" applyFont="0" applyFill="0" applyBorder="0" applyAlignment="0" applyProtection="0"/>
    <xf numFmtId="174" fontId="19" fillId="0" borderId="0"/>
    <xf numFmtId="0" fontId="19" fillId="0" borderId="0"/>
    <xf numFmtId="43" fontId="116"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39" fontId="118" fillId="0" borderId="0">
      <alignment vertical="center"/>
    </xf>
    <xf numFmtId="0" fontId="19"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20" fillId="0" borderId="0" applyNumberFormat="0" applyFill="0" applyBorder="0" applyAlignment="0" applyProtection="0"/>
    <xf numFmtId="0" fontId="77" fillId="0" borderId="77" applyNumberFormat="0" applyFill="0" applyAlignment="0" applyProtection="0"/>
    <xf numFmtId="0" fontId="78" fillId="0" borderId="78" applyNumberFormat="0" applyFill="0" applyAlignment="0" applyProtection="0"/>
    <xf numFmtId="0" fontId="67" fillId="0" borderId="79" applyNumberFormat="0" applyFill="0" applyAlignment="0" applyProtection="0"/>
    <xf numFmtId="0" fontId="67" fillId="0" borderId="0" applyNumberFormat="0" applyFill="0" applyBorder="0" applyAlignment="0" applyProtection="0"/>
    <xf numFmtId="0" fontId="79" fillId="26" borderId="0" applyNumberFormat="0" applyBorder="0" applyAlignment="0" applyProtection="0"/>
    <xf numFmtId="0" fontId="80" fillId="27" borderId="0" applyNumberFormat="0" applyBorder="0" applyAlignment="0" applyProtection="0"/>
    <xf numFmtId="0" fontId="81" fillId="28" borderId="0" applyNumberFormat="0" applyBorder="0" applyAlignment="0" applyProtection="0"/>
    <xf numFmtId="0" fontId="85" fillId="0" borderId="82" applyNumberFormat="0" applyFill="0" applyAlignment="0" applyProtection="0"/>
    <xf numFmtId="0" fontId="86" fillId="31" borderId="83" applyNumberFormat="0" applyAlignment="0" applyProtection="0"/>
    <xf numFmtId="0" fontId="87" fillId="0" borderId="0" applyNumberFormat="0" applyFill="0" applyBorder="0" applyAlignment="0" applyProtection="0"/>
    <xf numFmtId="0" fontId="18" fillId="32" borderId="84" applyNumberFormat="0" applyFont="0" applyAlignment="0" applyProtection="0"/>
    <xf numFmtId="0" fontId="88" fillId="0" borderId="0" applyNumberFormat="0" applyFill="0" applyBorder="0" applyAlignment="0" applyProtection="0"/>
    <xf numFmtId="0" fontId="90"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90" fillId="44" borderId="0" applyNumberFormat="0" applyBorder="0" applyAlignment="0" applyProtection="0"/>
    <xf numFmtId="0" fontId="90" fillId="45" borderId="0" applyNumberFormat="0" applyBorder="0" applyAlignment="0" applyProtection="0"/>
    <xf numFmtId="0" fontId="18" fillId="46" borderId="0" applyNumberFormat="0" applyBorder="0" applyAlignment="0" applyProtection="0"/>
    <xf numFmtId="0" fontId="18" fillId="47" borderId="0" applyNumberFormat="0" applyBorder="0" applyAlignment="0" applyProtection="0"/>
    <xf numFmtId="0" fontId="90" fillId="48" borderId="0" applyNumberFormat="0" applyBorder="0" applyAlignment="0" applyProtection="0"/>
    <xf numFmtId="0" fontId="90" fillId="49" borderId="0" applyNumberFormat="0" applyBorder="0" applyAlignment="0" applyProtection="0"/>
    <xf numFmtId="0" fontId="18" fillId="50" borderId="0" applyNumberFormat="0" applyBorder="0" applyAlignment="0" applyProtection="0"/>
    <xf numFmtId="0" fontId="18" fillId="51" borderId="0" applyNumberFormat="0" applyBorder="0" applyAlignment="0" applyProtection="0"/>
    <xf numFmtId="0" fontId="90" fillId="52" borderId="0" applyNumberFormat="0" applyBorder="0" applyAlignment="0" applyProtection="0"/>
    <xf numFmtId="0" fontId="90" fillId="53" borderId="0" applyNumberFormat="0" applyBorder="0" applyAlignment="0" applyProtection="0"/>
    <xf numFmtId="0" fontId="18" fillId="54" borderId="0" applyNumberFormat="0" applyBorder="0" applyAlignment="0" applyProtection="0"/>
    <xf numFmtId="0" fontId="18" fillId="55" borderId="0" applyNumberFormat="0" applyBorder="0" applyAlignment="0" applyProtection="0"/>
    <xf numFmtId="0" fontId="90" fillId="56" borderId="0" applyNumberFormat="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34" fillId="6" borderId="5" applyNumberFormat="0" applyFont="0" applyAlignment="0" applyProtection="0"/>
    <xf numFmtId="0" fontId="56" fillId="0" borderId="13" applyNumberFormat="0" applyFill="0" applyAlignment="0" applyProtection="0"/>
    <xf numFmtId="0" fontId="45" fillId="4" borderId="1" applyNumberFormat="0" applyAlignment="0" applyProtection="0"/>
    <xf numFmtId="0" fontId="56" fillId="0" borderId="13" applyNumberFormat="0" applyFill="0" applyAlignment="0" applyProtection="0"/>
    <xf numFmtId="0" fontId="49" fillId="2" borderId="6" applyNumberFormat="0" applyAlignment="0" applyProtection="0"/>
    <xf numFmtId="0" fontId="34" fillId="6" borderId="5" applyNumberFormat="0" applyFont="0" applyAlignment="0" applyProtection="0"/>
    <xf numFmtId="0" fontId="42" fillId="2" borderId="1" applyNumberFormat="0" applyAlignment="0" applyProtection="0"/>
    <xf numFmtId="0" fontId="49" fillId="2" borderId="6" applyNumberFormat="0" applyAlignment="0" applyProtection="0"/>
    <xf numFmtId="0" fontId="45" fillId="4" borderId="1" applyNumberFormat="0" applyAlignment="0" applyProtection="0"/>
    <xf numFmtId="0" fontId="42" fillId="2" borderId="1" applyNumberFormat="0" applyAlignment="0" applyProtection="0"/>
    <xf numFmtId="0" fontId="42" fillId="2" borderId="1" applyNumberFormat="0" applyAlignment="0" applyProtection="0"/>
    <xf numFmtId="0" fontId="45" fillId="4" borderId="1" applyNumberFormat="0" applyAlignment="0" applyProtection="0"/>
    <xf numFmtId="0" fontId="34" fillId="6" borderId="5" applyNumberFormat="0" applyFont="0" applyAlignment="0" applyProtection="0"/>
    <xf numFmtId="0" fontId="49" fillId="2" borderId="6" applyNumberFormat="0" applyAlignment="0" applyProtection="0"/>
    <xf numFmtId="0" fontId="56" fillId="0" borderId="13" applyNumberFormat="0" applyFill="0" applyAlignment="0" applyProtection="0"/>
    <xf numFmtId="0" fontId="42" fillId="2" borderId="1" applyNumberFormat="0" applyAlignment="0" applyProtection="0"/>
    <xf numFmtId="0" fontId="45" fillId="4" borderId="1" applyNumberFormat="0" applyAlignment="0" applyProtection="0"/>
    <xf numFmtId="0" fontId="34" fillId="6" borderId="5" applyNumberFormat="0" applyFont="0" applyAlignment="0" applyProtection="0"/>
    <xf numFmtId="0" fontId="49" fillId="2" borderId="6" applyNumberFormat="0" applyAlignment="0" applyProtection="0"/>
    <xf numFmtId="0" fontId="56" fillId="0" borderId="13" applyNumberFormat="0" applyFill="0" applyAlignment="0" applyProtection="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74" fillId="0" borderId="0" applyFont="0" applyFill="0" applyBorder="0" applyAlignment="0" applyProtection="0"/>
    <xf numFmtId="0" fontId="17" fillId="0" borderId="0"/>
    <xf numFmtId="0" fontId="17" fillId="0" borderId="0"/>
    <xf numFmtId="0" fontId="17" fillId="34"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6" borderId="0" applyNumberFormat="0" applyBorder="0" applyAlignment="0" applyProtection="0"/>
    <xf numFmtId="0" fontId="17" fillId="47"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7" fillId="0" borderId="0"/>
    <xf numFmtId="0" fontId="17" fillId="32" borderId="84" applyNumberFormat="0" applyFont="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32" borderId="84" applyNumberFormat="0" applyFont="0" applyAlignment="0" applyProtection="0"/>
    <xf numFmtId="0" fontId="17" fillId="34"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6" borderId="0" applyNumberFormat="0" applyBorder="0" applyAlignment="0" applyProtection="0"/>
    <xf numFmtId="0" fontId="17" fillId="47"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7" fillId="0" borderId="0"/>
    <xf numFmtId="0" fontId="17" fillId="32" borderId="84" applyNumberFormat="0" applyFont="0" applyAlignment="0" applyProtection="0"/>
    <xf numFmtId="0" fontId="17" fillId="34"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6" borderId="0" applyNumberFormat="0" applyBorder="0" applyAlignment="0" applyProtection="0"/>
    <xf numFmtId="0" fontId="17" fillId="47"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7" fillId="0" borderId="0" applyFont="0" applyFill="0" applyBorder="0" applyAlignment="0" applyProtection="0"/>
    <xf numFmtId="43" fontId="34" fillId="0" borderId="0" applyFont="0" applyFill="0" applyBorder="0" applyAlignment="0" applyProtection="0"/>
    <xf numFmtId="0" fontId="17" fillId="0" borderId="0"/>
    <xf numFmtId="0" fontId="17" fillId="0" borderId="0"/>
    <xf numFmtId="0" fontId="17" fillId="0" borderId="0"/>
    <xf numFmtId="9" fontId="17" fillId="0" borderId="0" applyFont="0" applyFill="0" applyBorder="0" applyAlignment="0" applyProtection="0"/>
    <xf numFmtId="43" fontId="34"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43" fontId="3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34"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34"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43" fontId="74" fillId="0" borderId="0" applyFont="0" applyFill="0" applyBorder="0" applyAlignment="0" applyProtection="0"/>
    <xf numFmtId="0" fontId="17" fillId="0" borderId="0"/>
    <xf numFmtId="0" fontId="17" fillId="0" borderId="0"/>
    <xf numFmtId="0" fontId="17" fillId="34"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6" borderId="0" applyNumberFormat="0" applyBorder="0" applyAlignment="0" applyProtection="0"/>
    <xf numFmtId="0" fontId="17" fillId="47"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7" fillId="0" borderId="0"/>
    <xf numFmtId="0" fontId="17" fillId="32" borderId="84" applyNumberFormat="0" applyFont="0" applyAlignment="0" applyProtection="0"/>
    <xf numFmtId="0" fontId="17" fillId="0" borderId="0"/>
    <xf numFmtId="0" fontId="17" fillId="0" borderId="0"/>
    <xf numFmtId="9" fontId="17" fillId="0" borderId="0" applyFont="0" applyFill="0" applyBorder="0" applyAlignment="0" applyProtection="0"/>
    <xf numFmtId="0" fontId="17" fillId="0" borderId="0"/>
    <xf numFmtId="0" fontId="17" fillId="32" borderId="84" applyNumberFormat="0" applyFont="0" applyAlignment="0" applyProtection="0"/>
    <xf numFmtId="0" fontId="17" fillId="34"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6" borderId="0" applyNumberFormat="0" applyBorder="0" applyAlignment="0" applyProtection="0"/>
    <xf numFmtId="0" fontId="17" fillId="47"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7" fillId="0" borderId="0"/>
    <xf numFmtId="0" fontId="17" fillId="32" borderId="84" applyNumberFormat="0" applyFont="0" applyAlignment="0" applyProtection="0"/>
    <xf numFmtId="0" fontId="17" fillId="34"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6" borderId="0" applyNumberFormat="0" applyBorder="0" applyAlignment="0" applyProtection="0"/>
    <xf numFmtId="0" fontId="17" fillId="47"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7" fillId="0" borderId="0"/>
    <xf numFmtId="0" fontId="17" fillId="0" borderId="0"/>
    <xf numFmtId="0" fontId="17" fillId="0" borderId="0"/>
    <xf numFmtId="0" fontId="17" fillId="0" borderId="0"/>
    <xf numFmtId="174" fontId="17" fillId="0" borderId="0"/>
    <xf numFmtId="43" fontId="17" fillId="0" borderId="0" applyFont="0" applyFill="0" applyBorder="0" applyAlignment="0" applyProtection="0"/>
    <xf numFmtId="9" fontId="17" fillId="0" borderId="0" applyFont="0" applyFill="0" applyBorder="0" applyAlignment="0" applyProtection="0"/>
    <xf numFmtId="43" fontId="115" fillId="0" borderId="0" applyFont="0" applyFill="0" applyBorder="0" applyAlignment="0" applyProtection="0"/>
    <xf numFmtId="174" fontId="17"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17" fillId="0" borderId="0"/>
    <xf numFmtId="43" fontId="17" fillId="0" borderId="0" applyFont="0" applyFill="0" applyBorder="0" applyAlignment="0" applyProtection="0"/>
    <xf numFmtId="43" fontId="35" fillId="0" borderId="0" applyFont="0" applyFill="0" applyBorder="0" applyAlignment="0" applyProtection="0"/>
    <xf numFmtId="0" fontId="17" fillId="0" borderId="0"/>
    <xf numFmtId="43" fontId="17" fillId="0" borderId="0" applyFont="0" applyFill="0" applyBorder="0" applyAlignment="0" applyProtection="0"/>
    <xf numFmtId="174" fontId="17" fillId="0" borderId="0"/>
    <xf numFmtId="43" fontId="17" fillId="0" borderId="0" applyFont="0" applyFill="0" applyBorder="0" applyAlignment="0" applyProtection="0"/>
    <xf numFmtId="174" fontId="17" fillId="0" borderId="0"/>
    <xf numFmtId="0" fontId="17" fillId="0" borderId="0"/>
    <xf numFmtId="43" fontId="116"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43" fontId="17" fillId="0" borderId="0" applyFont="0" applyFill="0" applyBorder="0" applyAlignment="0" applyProtection="0"/>
    <xf numFmtId="0" fontId="17" fillId="32" borderId="84" applyNumberFormat="0" applyFont="0" applyAlignment="0" applyProtection="0"/>
    <xf numFmtId="0" fontId="17" fillId="34" borderId="0" applyNumberFormat="0" applyBorder="0" applyAlignment="0" applyProtection="0"/>
    <xf numFmtId="0" fontId="17" fillId="35"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6" borderId="0" applyNumberFormat="0" applyBorder="0" applyAlignment="0" applyProtection="0"/>
    <xf numFmtId="0" fontId="17" fillId="47" borderId="0" applyNumberFormat="0" applyBorder="0" applyAlignment="0" applyProtection="0"/>
    <xf numFmtId="0" fontId="17" fillId="50" borderId="0" applyNumberFormat="0" applyBorder="0" applyAlignment="0" applyProtection="0"/>
    <xf numFmtId="0" fontId="17" fillId="51"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6" fillId="0" borderId="0"/>
    <xf numFmtId="43" fontId="34" fillId="0" borderId="0" applyFont="0" applyFill="0" applyBorder="0" applyAlignment="0" applyProtection="0"/>
    <xf numFmtId="0" fontId="15" fillId="0" borderId="0"/>
    <xf numFmtId="0" fontId="124" fillId="0" borderId="0"/>
    <xf numFmtId="174" fontId="15" fillId="0" borderId="0"/>
    <xf numFmtId="43" fontId="15" fillId="0" borderId="0" applyFont="0" applyFill="0" applyBorder="0" applyAlignment="0" applyProtection="0"/>
    <xf numFmtId="9" fontId="15" fillId="0" borderId="0" applyFont="0" applyFill="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174" fontId="15" fillId="0" borderId="0"/>
    <xf numFmtId="0" fontId="34" fillId="0" borderId="0"/>
    <xf numFmtId="0" fontId="15" fillId="34" borderId="0" applyNumberFormat="0" applyBorder="0" applyAlignment="0" applyProtection="0"/>
    <xf numFmtId="0" fontId="33" fillId="5" borderId="0" applyNumberFormat="0" applyBorder="0" applyAlignment="0" applyProtection="0"/>
    <xf numFmtId="0" fontId="33" fillId="3" borderId="0" applyNumberFormat="0" applyBorder="0" applyAlignment="0" applyProtection="0"/>
    <xf numFmtId="0" fontId="15" fillId="34" borderId="0" applyNumberFormat="0" applyBorder="0" applyAlignment="0" applyProtection="0"/>
    <xf numFmtId="0" fontId="38" fillId="0" borderId="0" applyNumberFormat="0" applyFill="0" applyBorder="0" applyAlignment="0" applyProtection="0">
      <alignment vertical="top"/>
      <protection locked="0"/>
    </xf>
    <xf numFmtId="0" fontId="15" fillId="38"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33" fillId="5"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0" fontId="33" fillId="3" borderId="0" applyNumberFormat="0" applyBorder="0" applyAlignment="0" applyProtection="0"/>
    <xf numFmtId="0" fontId="15" fillId="34" borderId="0" applyNumberFormat="0" applyBorder="0" applyAlignment="0" applyProtection="0"/>
    <xf numFmtId="0" fontId="15" fillId="38" borderId="0" applyNumberFormat="0" applyBorder="0" applyAlignment="0" applyProtection="0"/>
    <xf numFmtId="174" fontId="15" fillId="0" borderId="0"/>
    <xf numFmtId="43" fontId="15" fillId="0" borderId="0" applyFont="0" applyFill="0" applyBorder="0" applyAlignment="0" applyProtection="0"/>
    <xf numFmtId="0" fontId="15" fillId="38" borderId="0" applyNumberFormat="0" applyBorder="0" applyAlignment="0" applyProtection="0"/>
    <xf numFmtId="0" fontId="15" fillId="34" borderId="0" applyNumberFormat="0" applyBorder="0" applyAlignment="0" applyProtection="0"/>
    <xf numFmtId="0" fontId="15" fillId="0" borderId="0"/>
    <xf numFmtId="43" fontId="15" fillId="0" borderId="0" applyFont="0" applyFill="0" applyBorder="0" applyAlignment="0" applyProtection="0"/>
    <xf numFmtId="174" fontId="15" fillId="0" borderId="0"/>
    <xf numFmtId="43" fontId="15" fillId="0" borderId="0" applyFont="0" applyFill="0" applyBorder="0" applyAlignment="0" applyProtection="0"/>
    <xf numFmtId="174"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33" fillId="3" borderId="0" applyNumberFormat="0" applyBorder="0" applyAlignment="0" applyProtection="0"/>
    <xf numFmtId="0" fontId="15" fillId="0" borderId="0"/>
    <xf numFmtId="0" fontId="33" fillId="3" borderId="0" applyNumberFormat="0" applyBorder="0" applyAlignment="0" applyProtection="0"/>
    <xf numFmtId="0" fontId="15" fillId="34" borderId="0" applyNumberFormat="0" applyBorder="0" applyAlignment="0" applyProtection="0"/>
    <xf numFmtId="0" fontId="33" fillId="3" borderId="0" applyNumberFormat="0" applyBorder="0" applyAlignment="0" applyProtection="0"/>
    <xf numFmtId="0" fontId="15" fillId="34"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15" fillId="34" borderId="0" applyNumberFormat="0" applyBorder="0" applyAlignment="0" applyProtection="0"/>
    <xf numFmtId="0" fontId="33" fillId="5" borderId="0" applyNumberFormat="0" applyBorder="0" applyAlignment="0" applyProtection="0"/>
    <xf numFmtId="0" fontId="15" fillId="38" borderId="0" applyNumberFormat="0" applyBorder="0" applyAlignment="0" applyProtection="0"/>
    <xf numFmtId="0" fontId="15" fillId="0" borderId="0"/>
    <xf numFmtId="0" fontId="15" fillId="38" borderId="0" applyNumberFormat="0" applyBorder="0" applyAlignment="0" applyProtection="0"/>
    <xf numFmtId="0" fontId="33" fillId="5"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33" fillId="3" borderId="0" applyNumberFormat="0" applyBorder="0" applyAlignment="0" applyProtection="0"/>
    <xf numFmtId="0" fontId="33" fillId="5"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33" fillId="3"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28" fillId="0" borderId="0" applyNumberFormat="0" applyFill="0" applyBorder="0" applyAlignment="0" applyProtection="0">
      <alignment vertical="top"/>
      <protection locked="0"/>
    </xf>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33" fillId="7"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33" fillId="7"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33" fillId="8"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15" fillId="46" borderId="0" applyNumberFormat="0" applyBorder="0" applyAlignment="0" applyProtection="0"/>
    <xf numFmtId="0" fontId="15" fillId="50" borderId="0" applyNumberFormat="0" applyBorder="0" applyAlignment="0" applyProtection="0"/>
    <xf numFmtId="0" fontId="33" fillId="9"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33" fillId="9"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33" fillId="9" borderId="0" applyNumberFormat="0" applyBorder="0" applyAlignment="0" applyProtection="0"/>
    <xf numFmtId="0" fontId="15" fillId="50" borderId="0" applyNumberFormat="0" applyBorder="0" applyAlignment="0" applyProtection="0"/>
    <xf numFmtId="0" fontId="15" fillId="54" borderId="0" applyNumberFormat="0" applyBorder="0" applyAlignment="0" applyProtection="0"/>
    <xf numFmtId="0" fontId="33" fillId="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33" fillId="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15" fillId="5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5" fillId="54"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33" fillId="10"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5" fillId="35" borderId="0" applyNumberFormat="0" applyBorder="0" applyAlignment="0" applyProtection="0"/>
    <xf numFmtId="0" fontId="15" fillId="39" borderId="0" applyNumberFormat="0" applyBorder="0" applyAlignment="0" applyProtection="0"/>
    <xf numFmtId="0" fontId="33" fillId="11"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33" fillId="11"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33" fillId="1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33" fillId="13" borderId="0" applyNumberFormat="0" applyBorder="0" applyAlignment="0" applyProtection="0"/>
    <xf numFmtId="0" fontId="15" fillId="43"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33" fillId="8"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15" fillId="4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15" fillId="47" borderId="0" applyNumberFormat="0" applyBorder="0" applyAlignment="0" applyProtection="0"/>
    <xf numFmtId="0" fontId="15" fillId="51" borderId="0" applyNumberFormat="0" applyBorder="0" applyAlignment="0" applyProtection="0"/>
    <xf numFmtId="0" fontId="33" fillId="10"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33" fillId="10"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5" fillId="51"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33" fillId="14"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15" fillId="55"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5" fillId="5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40" fillId="16" borderId="0" applyNumberFormat="0" applyBorder="0" applyAlignment="0" applyProtection="0"/>
    <xf numFmtId="0" fontId="90" fillId="3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90" fillId="36" borderId="0" applyNumberFormat="0" applyBorder="0" applyAlignment="0" applyProtection="0"/>
    <xf numFmtId="0" fontId="90" fillId="40" borderId="0" applyNumberFormat="0" applyBorder="0" applyAlignment="0" applyProtection="0"/>
    <xf numFmtId="0" fontId="40" fillId="11" borderId="0" applyNumberFormat="0" applyBorder="0" applyAlignment="0" applyProtection="0"/>
    <xf numFmtId="0" fontId="90" fillId="40" borderId="0" applyNumberFormat="0" applyBorder="0" applyAlignment="0" applyProtection="0"/>
    <xf numFmtId="0" fontId="90" fillId="40" borderId="0" applyNumberFormat="0" applyBorder="0" applyAlignment="0" applyProtection="0"/>
    <xf numFmtId="0" fontId="90" fillId="40" borderId="0" applyNumberFormat="0" applyBorder="0" applyAlignment="0" applyProtection="0"/>
    <xf numFmtId="0" fontId="90" fillId="40" borderId="0" applyNumberFormat="0" applyBorder="0" applyAlignment="0" applyProtection="0"/>
    <xf numFmtId="0" fontId="90" fillId="40" borderId="0" applyNumberFormat="0" applyBorder="0" applyAlignment="0" applyProtection="0"/>
    <xf numFmtId="0" fontId="90" fillId="40" borderId="0" applyNumberFormat="0" applyBorder="0" applyAlignment="0" applyProtection="0"/>
    <xf numFmtId="0" fontId="90" fillId="40" borderId="0" applyNumberFormat="0" applyBorder="0" applyAlignment="0" applyProtection="0"/>
    <xf numFmtId="0" fontId="40" fillId="11" borderId="0" applyNumberFormat="0" applyBorder="0" applyAlignment="0" applyProtection="0"/>
    <xf numFmtId="0" fontId="90" fillId="40"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90" fillId="40"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90" fillId="44" borderId="0" applyNumberFormat="0" applyBorder="0" applyAlignment="0" applyProtection="0"/>
    <xf numFmtId="0" fontId="40" fillId="13" borderId="0" applyNumberFormat="0" applyBorder="0" applyAlignment="0" applyProtection="0"/>
    <xf numFmtId="0" fontId="90" fillId="44"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90" fillId="44"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40" fillId="18" borderId="0" applyNumberFormat="0" applyBorder="0" applyAlignment="0" applyProtection="0"/>
    <xf numFmtId="0" fontId="90" fillId="4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90" fillId="48" borderId="0" applyNumberFormat="0" applyBorder="0" applyAlignment="0" applyProtection="0"/>
    <xf numFmtId="0" fontId="90" fillId="52" borderId="0" applyNumberFormat="0" applyBorder="0" applyAlignment="0" applyProtection="0"/>
    <xf numFmtId="0" fontId="40" fillId="15"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40" fillId="15" borderId="0" applyNumberFormat="0" applyBorder="0" applyAlignment="0" applyProtection="0"/>
    <xf numFmtId="0" fontId="90" fillId="52"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90" fillId="52"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40" fillId="19" borderId="0" applyNumberFormat="0" applyBorder="0" applyAlignment="0" applyProtection="0"/>
    <xf numFmtId="0" fontId="90" fillId="56"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90" fillId="56" borderId="0" applyNumberFormat="0" applyBorder="0" applyAlignment="0" applyProtection="0"/>
    <xf numFmtId="177" fontId="34" fillId="60" borderId="97">
      <alignment horizontal="center" vertical="center"/>
    </xf>
    <xf numFmtId="170" fontId="129" fillId="0" borderId="0">
      <alignment vertical="top"/>
    </xf>
    <xf numFmtId="170" fontId="130" fillId="0" borderId="0">
      <alignment horizontal="right"/>
    </xf>
    <xf numFmtId="0" fontId="79" fillId="26" borderId="0" applyNumberFormat="0" applyBorder="0" applyAlignment="0" applyProtection="0"/>
    <xf numFmtId="0" fontId="41" fillId="7"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41" fillId="7" borderId="0" applyNumberFormat="0" applyBorder="0" applyAlignment="0" applyProtection="0"/>
    <xf numFmtId="0" fontId="79" fillId="26"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41" fillId="7" borderId="0" applyNumberFormat="0" applyBorder="0" applyAlignment="0" applyProtection="0"/>
    <xf numFmtId="0" fontId="79" fillId="26" borderId="0" applyNumberFormat="0" applyBorder="0" applyAlignment="0" applyProtection="0"/>
    <xf numFmtId="0" fontId="84" fillId="30" borderId="80" applyNumberFormat="0" applyAlignment="0" applyProtection="0"/>
    <xf numFmtId="0" fontId="84" fillId="30" borderId="80" applyNumberFormat="0" applyAlignment="0" applyProtection="0"/>
    <xf numFmtId="0" fontId="84" fillId="30" borderId="80" applyNumberFormat="0" applyAlignment="0" applyProtection="0"/>
    <xf numFmtId="0" fontId="84" fillId="30" borderId="80" applyNumberFormat="0" applyAlignment="0" applyProtection="0"/>
    <xf numFmtId="0" fontId="84" fillId="30" borderId="80" applyNumberFormat="0" applyAlignment="0" applyProtection="0"/>
    <xf numFmtId="0" fontId="84" fillId="30" borderId="80" applyNumberFormat="0" applyAlignment="0" applyProtection="0"/>
    <xf numFmtId="0" fontId="84" fillId="30" borderId="80" applyNumberFormat="0" applyAlignment="0" applyProtection="0"/>
    <xf numFmtId="0" fontId="84" fillId="30" borderId="80" applyNumberFormat="0" applyAlignment="0" applyProtection="0"/>
    <xf numFmtId="0" fontId="42" fillId="2" borderId="1" applyNumberFormat="0" applyAlignment="0" applyProtection="0"/>
    <xf numFmtId="0" fontId="84" fillId="30" borderId="80" applyNumberFormat="0" applyAlignment="0" applyProtection="0"/>
    <xf numFmtId="0" fontId="84" fillId="30" borderId="80" applyNumberFormat="0" applyAlignment="0" applyProtection="0"/>
    <xf numFmtId="0" fontId="84" fillId="30" borderId="80" applyNumberFormat="0" applyAlignment="0" applyProtection="0"/>
    <xf numFmtId="0" fontId="42" fillId="2" borderId="1" applyNumberFormat="0" applyAlignment="0" applyProtection="0"/>
    <xf numFmtId="0" fontId="42" fillId="2" borderId="1" applyNumberFormat="0" applyAlignment="0" applyProtection="0"/>
    <xf numFmtId="0" fontId="42" fillId="2" borderId="1" applyNumberFormat="0" applyAlignment="0" applyProtection="0"/>
    <xf numFmtId="0" fontId="42" fillId="2" borderId="1" applyNumberFormat="0" applyAlignment="0" applyProtection="0"/>
    <xf numFmtId="0" fontId="42" fillId="2" borderId="1" applyNumberFormat="0" applyAlignment="0" applyProtection="0"/>
    <xf numFmtId="0" fontId="42" fillId="2" borderId="1" applyNumberFormat="0" applyAlignment="0" applyProtection="0"/>
    <xf numFmtId="0" fontId="84" fillId="30" borderId="80" applyNumberFormat="0" applyAlignment="0" applyProtection="0"/>
    <xf numFmtId="0" fontId="86" fillId="31" borderId="83" applyNumberFormat="0" applyAlignment="0" applyProtection="0"/>
    <xf numFmtId="0" fontId="43" fillId="17" borderId="2" applyNumberFormat="0" applyAlignment="0" applyProtection="0"/>
    <xf numFmtId="0" fontId="86" fillId="31" borderId="83" applyNumberFormat="0" applyAlignment="0" applyProtection="0"/>
    <xf numFmtId="0" fontId="86" fillId="31" borderId="83" applyNumberFormat="0" applyAlignment="0" applyProtection="0"/>
    <xf numFmtId="0" fontId="86" fillId="31" borderId="83" applyNumberFormat="0" applyAlignment="0" applyProtection="0"/>
    <xf numFmtId="0" fontId="86" fillId="31" borderId="83" applyNumberFormat="0" applyAlignment="0" applyProtection="0"/>
    <xf numFmtId="0" fontId="86" fillId="31" borderId="83" applyNumberFormat="0" applyAlignment="0" applyProtection="0"/>
    <xf numFmtId="0" fontId="86" fillId="31" borderId="83" applyNumberFormat="0" applyAlignment="0" applyProtection="0"/>
    <xf numFmtId="0" fontId="86" fillId="31" borderId="83" applyNumberFormat="0" applyAlignment="0" applyProtection="0"/>
    <xf numFmtId="0" fontId="43" fillId="17" borderId="2" applyNumberFormat="0" applyAlignment="0" applyProtection="0"/>
    <xf numFmtId="0" fontId="86" fillId="31" borderId="83" applyNumberFormat="0" applyAlignment="0" applyProtection="0"/>
    <xf numFmtId="0" fontId="43" fillId="17" borderId="2" applyNumberFormat="0" applyAlignment="0" applyProtection="0"/>
    <xf numFmtId="0" fontId="43" fillId="17" borderId="2" applyNumberFormat="0" applyAlignment="0" applyProtection="0"/>
    <xf numFmtId="0" fontId="43" fillId="17" borderId="2" applyNumberFormat="0" applyAlignment="0" applyProtection="0"/>
    <xf numFmtId="0" fontId="43" fillId="17" borderId="2" applyNumberFormat="0" applyAlignment="0" applyProtection="0"/>
    <xf numFmtId="0" fontId="43" fillId="17" borderId="2" applyNumberFormat="0" applyAlignment="0" applyProtection="0"/>
    <xf numFmtId="0" fontId="43" fillId="17" borderId="2" applyNumberFormat="0" applyAlignment="0" applyProtection="0"/>
    <xf numFmtId="0" fontId="86" fillId="31" borderId="83" applyNumberFormat="0" applyAlignment="0" applyProtection="0"/>
    <xf numFmtId="0" fontId="85" fillId="0" borderId="82" applyNumberFormat="0" applyFill="0" applyAlignment="0" applyProtection="0"/>
    <xf numFmtId="0" fontId="44" fillId="0" borderId="3" applyNumberFormat="0" applyFill="0" applyAlignment="0" applyProtection="0"/>
    <xf numFmtId="0" fontId="85" fillId="0" borderId="82" applyNumberFormat="0" applyFill="0" applyAlignment="0" applyProtection="0"/>
    <xf numFmtId="0" fontId="85" fillId="0" borderId="82" applyNumberFormat="0" applyFill="0" applyAlignment="0" applyProtection="0"/>
    <xf numFmtId="0" fontId="85" fillId="0" borderId="82" applyNumberFormat="0" applyFill="0" applyAlignment="0" applyProtection="0"/>
    <xf numFmtId="0" fontId="85" fillId="0" borderId="82" applyNumberFormat="0" applyFill="0" applyAlignment="0" applyProtection="0"/>
    <xf numFmtId="0" fontId="85" fillId="0" borderId="82" applyNumberFormat="0" applyFill="0" applyAlignment="0" applyProtection="0"/>
    <xf numFmtId="0" fontId="85" fillId="0" borderId="82" applyNumberFormat="0" applyFill="0" applyAlignment="0" applyProtection="0"/>
    <xf numFmtId="0" fontId="85" fillId="0" borderId="82" applyNumberFormat="0" applyFill="0" applyAlignment="0" applyProtection="0"/>
    <xf numFmtId="0" fontId="44" fillId="0" borderId="3" applyNumberFormat="0" applyFill="0" applyAlignment="0" applyProtection="0"/>
    <xf numFmtId="0" fontId="85" fillId="0" borderId="82"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44" fillId="0" borderId="3" applyNumberFormat="0" applyFill="0" applyAlignment="0" applyProtection="0"/>
    <xf numFmtId="0" fontId="85" fillId="0" borderId="82" applyNumberFormat="0" applyFill="0" applyAlignment="0" applyProtection="0"/>
    <xf numFmtId="0" fontId="43" fillId="17" borderId="2" applyNumberForma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40" fontId="1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78" fontId="132" fillId="0" borderId="0" applyFont="0" applyFill="0" applyBorder="0" applyAlignment="0" applyProtection="0"/>
    <xf numFmtId="0" fontId="125" fillId="61" borderId="0" applyNumberFormat="0" applyFont="0" applyFill="0" applyBorder="0" applyProtection="0">
      <alignment horizontal="left"/>
    </xf>
    <xf numFmtId="0" fontId="133" fillId="0" borderId="0">
      <protection locked="0"/>
    </xf>
    <xf numFmtId="179" fontId="134" fillId="0" borderId="0">
      <protection locked="0"/>
    </xf>
    <xf numFmtId="38" fontId="36" fillId="0" borderId="0" applyFont="0" applyFill="0" applyBorder="0" applyAlignment="0" applyProtection="0"/>
    <xf numFmtId="40" fontId="36" fillId="0" borderId="0" applyFont="0" applyFill="0" applyBorder="0" applyAlignment="0" applyProtection="0"/>
    <xf numFmtId="176" fontId="135" fillId="0" borderId="0">
      <protection locked="0"/>
    </xf>
    <xf numFmtId="176" fontId="135" fillId="0" borderId="0">
      <protection locked="0"/>
    </xf>
    <xf numFmtId="176" fontId="135" fillId="0" borderId="0">
      <protection locked="0"/>
    </xf>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40" fillId="20" borderId="0" applyNumberFormat="0" applyBorder="0" applyAlignment="0" applyProtection="0"/>
    <xf numFmtId="0" fontId="90" fillId="33"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90" fillId="33" borderId="0" applyNumberFormat="0" applyBorder="0" applyAlignment="0" applyProtection="0"/>
    <xf numFmtId="0" fontId="90" fillId="37" borderId="0" applyNumberFormat="0" applyBorder="0" applyAlignment="0" applyProtection="0"/>
    <xf numFmtId="0" fontId="40" fillId="21"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0" fontId="40" fillId="21" borderId="0" applyNumberFormat="0" applyBorder="0" applyAlignment="0" applyProtection="0"/>
    <xf numFmtId="0" fontId="90" fillId="37"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90" fillId="37" borderId="0" applyNumberFormat="0" applyBorder="0" applyAlignment="0" applyProtection="0"/>
    <xf numFmtId="0" fontId="90" fillId="41" borderId="0" applyNumberFormat="0" applyBorder="0" applyAlignment="0" applyProtection="0"/>
    <xf numFmtId="0" fontId="40" fillId="22"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90" fillId="41" borderId="0" applyNumberFormat="0" applyBorder="0" applyAlignment="0" applyProtection="0"/>
    <xf numFmtId="0" fontId="40" fillId="22" borderId="0" applyNumberFormat="0" applyBorder="0" applyAlignment="0" applyProtection="0"/>
    <xf numFmtId="0" fontId="90" fillId="41"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90" fillId="41"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90" fillId="45" borderId="0" applyNumberFormat="0" applyBorder="0" applyAlignment="0" applyProtection="0"/>
    <xf numFmtId="0" fontId="40" fillId="18" borderId="0" applyNumberFormat="0" applyBorder="0" applyAlignment="0" applyProtection="0"/>
    <xf numFmtId="0" fontId="90" fillId="45"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90" fillId="45" borderId="0" applyNumberFormat="0" applyBorder="0" applyAlignment="0" applyProtection="0"/>
    <xf numFmtId="0" fontId="90" fillId="49" borderId="0" applyNumberFormat="0" applyBorder="0" applyAlignment="0" applyProtection="0"/>
    <xf numFmtId="0" fontId="40" fillId="15"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90" fillId="49" borderId="0" applyNumberFormat="0" applyBorder="0" applyAlignment="0" applyProtection="0"/>
    <xf numFmtId="0" fontId="40" fillId="15" borderId="0" applyNumberFormat="0" applyBorder="0" applyAlignment="0" applyProtection="0"/>
    <xf numFmtId="0" fontId="90" fillId="49"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90" fillId="49" borderId="0" applyNumberFormat="0" applyBorder="0" applyAlignment="0" applyProtection="0"/>
    <xf numFmtId="0" fontId="90" fillId="53" borderId="0" applyNumberFormat="0" applyBorder="0" applyAlignment="0" applyProtection="0"/>
    <xf numFmtId="0" fontId="40" fillId="24"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40" fillId="24" borderId="0" applyNumberFormat="0" applyBorder="0" applyAlignment="0" applyProtection="0"/>
    <xf numFmtId="0" fontId="90" fillId="53"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90" fillId="53" borderId="0" applyNumberFormat="0" applyBorder="0" applyAlignment="0" applyProtection="0"/>
    <xf numFmtId="0" fontId="82" fillId="29" borderId="80" applyNumberFormat="0" applyAlignment="0" applyProtection="0"/>
    <xf numFmtId="0" fontId="82" fillId="29" borderId="80" applyNumberFormat="0" applyAlignment="0" applyProtection="0"/>
    <xf numFmtId="0" fontId="82" fillId="29" borderId="80" applyNumberFormat="0" applyAlignment="0" applyProtection="0"/>
    <xf numFmtId="0" fontId="82" fillId="29" borderId="80" applyNumberFormat="0" applyAlignment="0" applyProtection="0"/>
    <xf numFmtId="0" fontId="82" fillId="29" borderId="80" applyNumberFormat="0" applyAlignment="0" applyProtection="0"/>
    <xf numFmtId="0" fontId="82" fillId="29" borderId="80" applyNumberFormat="0" applyAlignment="0" applyProtection="0"/>
    <xf numFmtId="0" fontId="82" fillId="29" borderId="80" applyNumberFormat="0" applyAlignment="0" applyProtection="0"/>
    <xf numFmtId="0" fontId="82" fillId="29" borderId="80" applyNumberFormat="0" applyAlignment="0" applyProtection="0"/>
    <xf numFmtId="0" fontId="45" fillId="4" borderId="1" applyNumberFormat="0" applyAlignment="0" applyProtection="0"/>
    <xf numFmtId="0" fontId="82" fillId="29" borderId="80" applyNumberFormat="0" applyAlignment="0" applyProtection="0"/>
    <xf numFmtId="0" fontId="82" fillId="29" borderId="80" applyNumberFormat="0" applyAlignment="0" applyProtection="0"/>
    <xf numFmtId="0" fontId="82" fillId="29" borderId="80" applyNumberFormat="0" applyAlignment="0" applyProtection="0"/>
    <xf numFmtId="0" fontId="45" fillId="4" borderId="1" applyNumberFormat="0" applyAlignment="0" applyProtection="0"/>
    <xf numFmtId="0" fontId="45" fillId="4" borderId="1" applyNumberFormat="0" applyAlignment="0" applyProtection="0"/>
    <xf numFmtId="0" fontId="45" fillId="4" borderId="1" applyNumberFormat="0" applyAlignment="0" applyProtection="0"/>
    <xf numFmtId="0" fontId="45" fillId="4" borderId="1" applyNumberFormat="0" applyAlignment="0" applyProtection="0"/>
    <xf numFmtId="0" fontId="45" fillId="4" borderId="1" applyNumberFormat="0" applyAlignment="0" applyProtection="0"/>
    <xf numFmtId="0" fontId="45" fillId="4" borderId="1" applyNumberFormat="0" applyAlignment="0" applyProtection="0"/>
    <xf numFmtId="0" fontId="82" fillId="29" borderId="80" applyNumberFormat="0" applyAlignment="0" applyProtection="0"/>
    <xf numFmtId="0" fontId="116" fillId="0" borderId="0">
      <alignment vertical="top"/>
    </xf>
    <xf numFmtId="180" fontId="34" fillId="0" borderId="0" applyFont="0" applyFill="0" applyBorder="0" applyAlignment="0" applyProtection="0"/>
    <xf numFmtId="176" fontId="135" fillId="0" borderId="0">
      <protection locked="0"/>
    </xf>
    <xf numFmtId="176" fontId="135" fillId="0" borderId="0">
      <protection locked="0"/>
    </xf>
    <xf numFmtId="181" fontId="34" fillId="0" borderId="0">
      <protection locked="0"/>
    </xf>
    <xf numFmtId="182" fontId="133" fillId="0" borderId="0">
      <protection locked="0"/>
    </xf>
    <xf numFmtId="0" fontId="41" fillId="7" borderId="0" applyNumberFormat="0" applyBorder="0" applyAlignment="0" applyProtection="0"/>
    <xf numFmtId="38" fontId="35" fillId="61" borderId="0" applyNumberFormat="0" applyBorder="0" applyAlignment="0" applyProtection="0"/>
    <xf numFmtId="0" fontId="136" fillId="0" borderId="0" applyNumberFormat="0" applyFill="0" applyBorder="0" applyAlignment="0" applyProtection="0"/>
    <xf numFmtId="0" fontId="137" fillId="0" borderId="98" applyNumberFormat="0" applyAlignment="0" applyProtection="0">
      <alignment horizontal="left" vertical="center"/>
    </xf>
    <xf numFmtId="0" fontId="137" fillId="0" borderId="23">
      <alignment horizontal="left" vertical="center"/>
    </xf>
    <xf numFmtId="183" fontId="135" fillId="62" borderId="0">
      <alignment horizontal="left" vertical="top"/>
    </xf>
    <xf numFmtId="184" fontId="34" fillId="0" borderId="0">
      <protection locked="0"/>
    </xf>
    <xf numFmtId="184" fontId="34" fillId="0" borderId="0">
      <protection locked="0"/>
    </xf>
    <xf numFmtId="43" fontId="34" fillId="0" borderId="0" applyFill="0" applyBorder="0" applyAlignment="0" applyProtection="0"/>
    <xf numFmtId="0" fontId="138" fillId="0" borderId="99" applyNumberFormat="0" applyFill="0" applyAlignment="0" applyProtection="0"/>
    <xf numFmtId="0" fontId="80" fillId="27" borderId="0" applyNumberFormat="0" applyBorder="0" applyAlignment="0" applyProtection="0"/>
    <xf numFmtId="0" fontId="123" fillId="27" borderId="0" applyNumberFormat="0" applyBorder="0" applyAlignment="0" applyProtection="0"/>
    <xf numFmtId="0" fontId="46" fillId="5"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123" fillId="27" borderId="0" applyNumberFormat="0" applyBorder="0" applyAlignment="0" applyProtection="0"/>
    <xf numFmtId="0" fontId="46" fillId="5"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121" fillId="62" borderId="0">
      <alignment horizontal="left" wrapText="1" indent="2"/>
    </xf>
    <xf numFmtId="0" fontId="45" fillId="4" borderId="1" applyNumberFormat="0" applyAlignment="0" applyProtection="0"/>
    <xf numFmtId="10" fontId="35" fillId="62" borderId="24" applyNumberFormat="0" applyBorder="0" applyAlignment="0" applyProtection="0"/>
    <xf numFmtId="0" fontId="44" fillId="0" borderId="3" applyNumberFormat="0" applyFill="0" applyAlignment="0" applyProtection="0"/>
    <xf numFmtId="41" fontId="139" fillId="0" borderId="0" applyFont="0" applyFill="0" applyBorder="0" applyAlignment="0" applyProtection="0"/>
    <xf numFmtId="43" fontId="139" fillId="0" borderId="0" applyFont="0" applyFill="0" applyBorder="0" applyAlignment="0" applyProtection="0"/>
    <xf numFmtId="185" fontId="34" fillId="0" borderId="0" applyFont="0" applyFill="0" applyBorder="0" applyAlignment="0" applyProtection="0"/>
    <xf numFmtId="186" fontId="34" fillId="0" borderId="0" applyFont="0" applyFill="0" applyBorder="0" applyAlignment="0" applyProtection="0"/>
    <xf numFmtId="38" fontId="36" fillId="0" borderId="0" applyFont="0" applyFill="0" applyBorder="0" applyAlignment="0" applyProtection="0"/>
    <xf numFmtId="40" fontId="36"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8" fontId="34" fillId="0" borderId="0" applyFont="0" applyFill="0" applyBorder="0" applyAlignment="0" applyProtection="0"/>
    <xf numFmtId="166" fontId="15" fillId="0" borderId="0" applyFont="0" applyFill="0" applyBorder="0" applyAlignment="0" applyProtection="0"/>
    <xf numFmtId="187" fontId="34" fillId="0" borderId="0" applyFont="0" applyFill="0" applyBorder="0" applyAlignment="0" applyProtection="0"/>
    <xf numFmtId="188" fontId="34" fillId="0" borderId="0" applyFont="0" applyFill="0" applyBorder="0" applyAlignment="0" applyProtection="0"/>
    <xf numFmtId="179" fontId="36" fillId="0" borderId="0" applyFont="0" applyFill="0" applyBorder="0" applyAlignment="0" applyProtection="0"/>
    <xf numFmtId="178" fontId="36" fillId="0" borderId="0" applyFont="0" applyFill="0" applyBorder="0" applyAlignment="0" applyProtection="0"/>
    <xf numFmtId="176" fontId="135" fillId="0" borderId="0">
      <protection locked="0"/>
    </xf>
    <xf numFmtId="0" fontId="81" fillId="28" borderId="0" applyNumberFormat="0" applyBorder="0" applyAlignment="0" applyProtection="0"/>
    <xf numFmtId="0" fontId="48" fillId="12"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8" fillId="12" borderId="0" applyNumberFormat="0" applyBorder="0" applyAlignment="0" applyProtection="0"/>
    <xf numFmtId="0" fontId="81" fillId="28"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48" fillId="12" borderId="0" applyNumberFormat="0" applyBorder="0" applyAlignment="0" applyProtection="0"/>
    <xf numFmtId="0" fontId="81" fillId="28" borderId="0" applyNumberFormat="0" applyBorder="0" applyAlignment="0" applyProtection="0"/>
    <xf numFmtId="37" fontId="140" fillId="0" borderId="0"/>
    <xf numFmtId="189" fontId="34" fillId="0" borderId="0"/>
    <xf numFmtId="0" fontId="116" fillId="0" borderId="0">
      <alignment vertical="top"/>
    </xf>
    <xf numFmtId="0" fontId="15" fillId="0" borderId="0"/>
    <xf numFmtId="0" fontId="15" fillId="0" borderId="0"/>
    <xf numFmtId="0" fontId="15" fillId="0" borderId="0"/>
    <xf numFmtId="0" fontId="116" fillId="0" borderId="0">
      <alignment vertical="top"/>
    </xf>
    <xf numFmtId="0" fontId="15" fillId="0" borderId="0"/>
    <xf numFmtId="0" fontId="15" fillId="0" borderId="0"/>
    <xf numFmtId="0" fontId="34" fillId="0" borderId="0"/>
    <xf numFmtId="0" fontId="34" fillId="0" borderId="0"/>
    <xf numFmtId="0" fontId="34" fillId="0" borderId="0"/>
    <xf numFmtId="0" fontId="34" fillId="0" borderId="0"/>
    <xf numFmtId="37" fontId="141" fillId="0" borderId="0"/>
    <xf numFmtId="37" fontId="141" fillId="0" borderId="0"/>
    <xf numFmtId="37" fontId="141" fillId="0" borderId="0"/>
    <xf numFmtId="37" fontId="141" fillId="0" borderId="0"/>
    <xf numFmtId="37" fontId="141" fillId="0" borderId="0"/>
    <xf numFmtId="37" fontId="141" fillId="0" borderId="0"/>
    <xf numFmtId="37" fontId="141" fillId="0" borderId="0"/>
    <xf numFmtId="0" fontId="34" fillId="0" borderId="0"/>
    <xf numFmtId="0" fontId="73" fillId="0" borderId="0"/>
    <xf numFmtId="0" fontId="34" fillId="0" borderId="0"/>
    <xf numFmtId="0" fontId="34" fillId="0" borderId="0"/>
    <xf numFmtId="0" fontId="34" fillId="0" borderId="0"/>
    <xf numFmtId="0" fontId="34" fillId="0" borderId="0"/>
    <xf numFmtId="0" fontId="34" fillId="0" borderId="0"/>
    <xf numFmtId="0" fontId="15" fillId="0" borderId="0"/>
    <xf numFmtId="170" fontId="34" fillId="0" borderId="0"/>
    <xf numFmtId="0" fontId="73" fillId="0" borderId="0"/>
    <xf numFmtId="0" fontId="73" fillId="0" borderId="0"/>
    <xf numFmtId="0" fontId="73" fillId="0" borderId="0"/>
    <xf numFmtId="0" fontId="73" fillId="0" borderId="0"/>
    <xf numFmtId="170" fontId="34" fillId="0" borderId="0"/>
    <xf numFmtId="170" fontId="34" fillId="0" borderId="0"/>
    <xf numFmtId="0" fontId="15" fillId="0" borderId="0"/>
    <xf numFmtId="0" fontId="3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2" fillId="0" borderId="0"/>
    <xf numFmtId="0" fontId="139" fillId="0" borderId="0"/>
    <xf numFmtId="0" fontId="15" fillId="32" borderId="84" applyNumberFormat="0" applyFont="0" applyAlignment="0" applyProtection="0"/>
    <xf numFmtId="0" fontId="33" fillId="6" borderId="5" applyNumberFormat="0" applyFont="0" applyAlignment="0" applyProtection="0"/>
    <xf numFmtId="0" fontId="15" fillId="32" borderId="84" applyNumberFormat="0" applyFont="0" applyAlignment="0" applyProtection="0"/>
    <xf numFmtId="0" fontId="15" fillId="32" borderId="84" applyNumberFormat="0" applyFont="0" applyAlignment="0" applyProtection="0"/>
    <xf numFmtId="0" fontId="15" fillId="32" borderId="84" applyNumberFormat="0" applyFont="0" applyAlignment="0" applyProtection="0"/>
    <xf numFmtId="0" fontId="15" fillId="32" borderId="84" applyNumberFormat="0" applyFont="0" applyAlignment="0" applyProtection="0"/>
    <xf numFmtId="0" fontId="15" fillId="32" borderId="84" applyNumberFormat="0" applyFont="0" applyAlignment="0" applyProtection="0"/>
    <xf numFmtId="0" fontId="15" fillId="32" borderId="84" applyNumberFormat="0" applyFont="0" applyAlignment="0" applyProtection="0"/>
    <xf numFmtId="0" fontId="15" fillId="32" borderId="84" applyNumberFormat="0" applyFont="0" applyAlignment="0" applyProtection="0"/>
    <xf numFmtId="0" fontId="33" fillId="6" borderId="5" applyNumberFormat="0" applyFont="0" applyAlignment="0" applyProtection="0"/>
    <xf numFmtId="0" fontId="15" fillId="32" borderId="84" applyNumberFormat="0" applyFont="0" applyAlignment="0" applyProtection="0"/>
    <xf numFmtId="0" fontId="15" fillId="32" borderId="84" applyNumberFormat="0" applyFont="0" applyAlignment="0" applyProtection="0"/>
    <xf numFmtId="0" fontId="15" fillId="32" borderId="84" applyNumberFormat="0" applyFont="0" applyAlignment="0" applyProtection="0"/>
    <xf numFmtId="0" fontId="15" fillId="32" borderId="84" applyNumberFormat="0" applyFont="0" applyAlignment="0" applyProtection="0"/>
    <xf numFmtId="0" fontId="33" fillId="6" borderId="5" applyNumberFormat="0" applyFont="0" applyAlignment="0" applyProtection="0"/>
    <xf numFmtId="0" fontId="33" fillId="6" borderId="5" applyNumberFormat="0" applyFont="0" applyAlignment="0" applyProtection="0"/>
    <xf numFmtId="0" fontId="33" fillId="6" borderId="5" applyNumberFormat="0" applyFont="0" applyAlignment="0" applyProtection="0"/>
    <xf numFmtId="0" fontId="33" fillId="6" borderId="5" applyNumberFormat="0" applyFont="0" applyAlignment="0" applyProtection="0"/>
    <xf numFmtId="0" fontId="33" fillId="6" borderId="5" applyNumberFormat="0" applyFont="0" applyAlignment="0" applyProtection="0"/>
    <xf numFmtId="0" fontId="33" fillId="6" borderId="5" applyNumberFormat="0" applyFont="0" applyAlignment="0" applyProtection="0"/>
    <xf numFmtId="0" fontId="15" fillId="32" borderId="84" applyNumberFormat="0" applyFont="0" applyAlignment="0" applyProtection="0"/>
    <xf numFmtId="0" fontId="33" fillId="6" borderId="5" applyNumberFormat="0" applyFont="0" applyAlignment="0" applyProtection="0"/>
    <xf numFmtId="43" fontId="34" fillId="0" borderId="0" applyFont="0" applyFill="0" applyBorder="0" applyAlignment="0" applyProtection="0"/>
    <xf numFmtId="41" fontId="34" fillId="0" borderId="0" applyFont="0" applyFill="0" applyBorder="0" applyAlignment="0" applyProtection="0"/>
    <xf numFmtId="190" fontId="34" fillId="0" borderId="0" applyFont="0" applyFill="0" applyBorder="0" applyAlignment="0" applyProtection="0"/>
    <xf numFmtId="10" fontId="34" fillId="0" borderId="0" applyFont="0" applyFill="0" applyBorder="0" applyAlignment="0" applyProtection="0"/>
    <xf numFmtId="9" fontId="34" fillId="0" borderId="0" applyFont="0" applyFill="0" applyBorder="0" applyAlignment="0" applyProtection="0"/>
    <xf numFmtId="9" fontId="36" fillId="0" borderId="100" applyNumberFormat="0" applyBorder="0"/>
    <xf numFmtId="191" fontId="133" fillId="0" borderId="0">
      <protection locked="0"/>
    </xf>
    <xf numFmtId="192" fontId="133" fillId="0" borderId="0">
      <protection locked="0"/>
    </xf>
    <xf numFmtId="9" fontId="33"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alignment vertical="top"/>
    </xf>
    <xf numFmtId="9" fontId="33" fillId="0" borderId="0" applyFont="0" applyFill="0" applyBorder="0" applyAlignment="0" applyProtection="0"/>
    <xf numFmtId="9" fontId="15" fillId="0" borderId="0" applyFont="0" applyFill="0" applyBorder="0" applyAlignment="0" applyProtection="0"/>
    <xf numFmtId="9" fontId="33" fillId="0" borderId="0" applyFont="0" applyFill="0" applyBorder="0" applyAlignment="0" applyProtection="0"/>
    <xf numFmtId="9" fontId="15" fillId="0" borderId="0" applyFont="0" applyFill="0" applyBorder="0" applyAlignment="0" applyProtection="0"/>
    <xf numFmtId="9" fontId="116" fillId="0" borderId="0" applyFont="0" applyFill="0" applyBorder="0" applyAlignment="0" applyProtection="0">
      <alignment vertical="top"/>
    </xf>
    <xf numFmtId="9" fontId="15" fillId="0" borderId="0" applyFont="0" applyFill="0" applyBorder="0" applyAlignment="0" applyProtection="0"/>
    <xf numFmtId="176" fontId="135" fillId="0" borderId="0">
      <protection locked="0"/>
    </xf>
    <xf numFmtId="0" fontId="36" fillId="0" borderId="0" applyNumberFormat="0" applyFont="0" applyFill="0" applyBorder="0" applyAlignment="0" applyProtection="0">
      <alignment horizontal="left"/>
    </xf>
    <xf numFmtId="15" fontId="36" fillId="0" borderId="0" applyFont="0" applyFill="0" applyBorder="0" applyAlignment="0" applyProtection="0"/>
    <xf numFmtId="4" fontId="36" fillId="0" borderId="0" applyFont="0" applyFill="0" applyBorder="0" applyAlignment="0" applyProtection="0"/>
    <xf numFmtId="0" fontId="143" fillId="0" borderId="101">
      <alignment horizontal="center"/>
    </xf>
    <xf numFmtId="3" fontId="36" fillId="0" borderId="0" applyFont="0" applyFill="0" applyBorder="0" applyAlignment="0" applyProtection="0"/>
    <xf numFmtId="0" fontId="36" fillId="63" borderId="0" applyNumberFormat="0" applyFont="0" applyBorder="0" applyAlignment="0" applyProtection="0"/>
    <xf numFmtId="193" fontId="130" fillId="0" borderId="0"/>
    <xf numFmtId="0" fontId="83" fillId="30" borderId="81" applyNumberFormat="0" applyAlignment="0" applyProtection="0"/>
    <xf numFmtId="0" fontId="83" fillId="30" borderId="81" applyNumberFormat="0" applyAlignment="0" applyProtection="0"/>
    <xf numFmtId="0" fontId="83" fillId="30" borderId="81" applyNumberFormat="0" applyAlignment="0" applyProtection="0"/>
    <xf numFmtId="0" fontId="83" fillId="30" borderId="81" applyNumberFormat="0" applyAlignment="0" applyProtection="0"/>
    <xf numFmtId="0" fontId="83" fillId="30" borderId="81" applyNumberFormat="0" applyAlignment="0" applyProtection="0"/>
    <xf numFmtId="0" fontId="83" fillId="30" borderId="81" applyNumberFormat="0" applyAlignment="0" applyProtection="0"/>
    <xf numFmtId="0" fontId="83" fillId="30" borderId="81" applyNumberFormat="0" applyAlignment="0" applyProtection="0"/>
    <xf numFmtId="0" fontId="83" fillId="30" borderId="81" applyNumberFormat="0" applyAlignment="0" applyProtection="0"/>
    <xf numFmtId="0" fontId="49" fillId="2" borderId="6" applyNumberFormat="0" applyAlignment="0" applyProtection="0"/>
    <xf numFmtId="0" fontId="83" fillId="30" borderId="81" applyNumberFormat="0" applyAlignment="0" applyProtection="0"/>
    <xf numFmtId="0" fontId="83" fillId="30" borderId="81" applyNumberFormat="0" applyAlignment="0" applyProtection="0"/>
    <xf numFmtId="0" fontId="83" fillId="30" borderId="81" applyNumberFormat="0" applyAlignment="0" applyProtection="0"/>
    <xf numFmtId="0" fontId="49" fillId="2" borderId="6" applyNumberFormat="0" applyAlignment="0" applyProtection="0"/>
    <xf numFmtId="0" fontId="49" fillId="2" borderId="6" applyNumberFormat="0" applyAlignment="0" applyProtection="0"/>
    <xf numFmtId="0" fontId="49" fillId="2" borderId="6" applyNumberFormat="0" applyAlignment="0" applyProtection="0"/>
    <xf numFmtId="0" fontId="49" fillId="2" borderId="6" applyNumberFormat="0" applyAlignment="0" applyProtection="0"/>
    <xf numFmtId="0" fontId="49" fillId="2" borderId="6" applyNumberFormat="0" applyAlignment="0" applyProtection="0"/>
    <xf numFmtId="0" fontId="49" fillId="2" borderId="6" applyNumberFormat="0" applyAlignment="0" applyProtection="0"/>
    <xf numFmtId="0" fontId="83" fillId="30" borderId="81" applyNumberFormat="0" applyAlignment="0" applyProtection="0"/>
    <xf numFmtId="41" fontId="34"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5" fillId="0" borderId="0" applyFont="0" applyFill="0" applyBorder="0" applyAlignment="0" applyProtection="0"/>
    <xf numFmtId="43" fontId="34" fillId="0" borderId="0" applyFont="0" applyFill="0" applyBorder="0" applyAlignment="0" applyProtection="0"/>
    <xf numFmtId="43" fontId="15" fillId="0" borderId="0" applyFont="0" applyFill="0" applyBorder="0" applyAlignment="0" applyProtection="0"/>
    <xf numFmtId="194" fontId="33" fillId="0" borderId="0" applyFont="0" applyFill="0" applyBorder="0" applyAlignment="0" applyProtection="0"/>
    <xf numFmtId="194" fontId="33" fillId="0" borderId="0" applyFont="0" applyFill="0" applyBorder="0" applyAlignment="0" applyProtection="0"/>
    <xf numFmtId="195" fontId="33" fillId="0" borderId="0" applyFont="0" applyFill="0" applyBorder="0" applyAlignment="0" applyProtection="0"/>
    <xf numFmtId="43" fontId="15" fillId="0" borderId="0" applyFont="0" applyFill="0" applyBorder="0" applyAlignment="0" applyProtection="0"/>
    <xf numFmtId="195" fontId="33" fillId="0" borderId="0" applyFont="0" applyFill="0" applyBorder="0" applyAlignment="0" applyProtection="0"/>
    <xf numFmtId="0" fontId="144" fillId="0" borderId="0" applyNumberFormat="0">
      <alignment horizontal="left"/>
    </xf>
    <xf numFmtId="0" fontId="36" fillId="0" borderId="0"/>
    <xf numFmtId="0" fontId="141" fillId="0" borderId="102"/>
    <xf numFmtId="0" fontId="122" fillId="62" borderId="0">
      <alignment wrapText="1"/>
    </xf>
    <xf numFmtId="0" fontId="126" fillId="0" borderId="0"/>
    <xf numFmtId="0" fontId="87" fillId="0" borderId="0" applyNumberFormat="0" applyFill="0" applyBorder="0" applyAlignment="0" applyProtection="0"/>
    <xf numFmtId="0" fontId="50"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0" fillId="0" borderId="0" applyNumberFormat="0" applyFill="0" applyBorder="0" applyAlignment="0" applyProtection="0"/>
    <xf numFmtId="0" fontId="15" fillId="0" borderId="0"/>
    <xf numFmtId="0" fontId="87"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51"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1" fillId="0" borderId="0" applyNumberFormat="0" applyFill="0" applyBorder="0" applyAlignment="0" applyProtection="0"/>
    <xf numFmtId="0" fontId="8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88" fillId="0" borderId="0" applyNumberFormat="0" applyFill="0" applyBorder="0" applyAlignment="0" applyProtection="0"/>
    <xf numFmtId="0" fontId="127" fillId="0" borderId="0" applyFill="0" applyBorder="0" applyProtection="0">
      <alignment horizontal="left" vertical="top"/>
    </xf>
    <xf numFmtId="170" fontId="145" fillId="0" borderId="17"/>
    <xf numFmtId="0" fontId="61" fillId="0" borderId="8" applyNumberFormat="0" applyFill="0" applyAlignment="0" applyProtection="0"/>
    <xf numFmtId="0" fontId="77" fillId="0" borderId="77" applyNumberFormat="0" applyFill="0" applyAlignment="0" applyProtection="0"/>
    <xf numFmtId="0" fontId="77" fillId="0" borderId="77" applyNumberFormat="0" applyFill="0" applyAlignment="0" applyProtection="0"/>
    <xf numFmtId="0" fontId="77" fillId="0" borderId="77" applyNumberFormat="0" applyFill="0" applyAlignment="0" applyProtection="0"/>
    <xf numFmtId="0" fontId="77" fillId="0" borderId="77" applyNumberFormat="0" applyFill="0" applyAlignment="0" applyProtection="0"/>
    <xf numFmtId="0" fontId="77" fillId="0" borderId="77" applyNumberFormat="0" applyFill="0" applyAlignment="0" applyProtection="0"/>
    <xf numFmtId="0" fontId="77" fillId="0" borderId="77" applyNumberFormat="0" applyFill="0" applyAlignment="0" applyProtection="0"/>
    <xf numFmtId="0" fontId="77" fillId="0" borderId="77" applyNumberFormat="0" applyFill="0" applyAlignment="0" applyProtection="0"/>
    <xf numFmtId="0" fontId="77" fillId="0" borderId="77" applyNumberFormat="0" applyFill="0" applyAlignment="0" applyProtection="0"/>
    <xf numFmtId="0" fontId="61" fillId="0" borderId="8" applyNumberFormat="0" applyFill="0" applyAlignment="0" applyProtection="0"/>
    <xf numFmtId="0" fontId="77" fillId="0" borderId="77" applyNumberFormat="0" applyFill="0" applyAlignment="0" applyProtection="0"/>
    <xf numFmtId="0" fontId="15" fillId="0" borderId="0"/>
    <xf numFmtId="0" fontId="61" fillId="0" borderId="8" applyNumberFormat="0" applyFill="0" applyAlignment="0" applyProtection="0"/>
    <xf numFmtId="0" fontId="61" fillId="0" borderId="8" applyNumberFormat="0" applyFill="0" applyAlignment="0" applyProtection="0"/>
    <xf numFmtId="0" fontId="61" fillId="0" borderId="8" applyNumberFormat="0" applyFill="0" applyAlignment="0" applyProtection="0"/>
    <xf numFmtId="0" fontId="61" fillId="0" borderId="8" applyNumberFormat="0" applyFill="0" applyAlignment="0" applyProtection="0"/>
    <xf numFmtId="0" fontId="61" fillId="0" borderId="8" applyNumberFormat="0" applyFill="0" applyAlignment="0" applyProtection="0"/>
    <xf numFmtId="0" fontId="61" fillId="0" borderId="8" applyNumberFormat="0" applyFill="0" applyAlignment="0" applyProtection="0"/>
    <xf numFmtId="0" fontId="77" fillId="0" borderId="77"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20" fillId="0" borderId="0" applyNumberFormat="0" applyFill="0" applyBorder="0" applyAlignment="0" applyProtection="0"/>
    <xf numFmtId="0" fontId="78" fillId="0" borderId="78" applyNumberFormat="0" applyFill="0" applyAlignment="0" applyProtection="0"/>
    <xf numFmtId="0" fontId="78" fillId="0" borderId="78" applyNumberFormat="0" applyFill="0" applyAlignment="0" applyProtection="0"/>
    <xf numFmtId="0" fontId="78" fillId="0" borderId="78" applyNumberFormat="0" applyFill="0" applyAlignment="0" applyProtection="0"/>
    <xf numFmtId="0" fontId="78" fillId="0" borderId="78" applyNumberFormat="0" applyFill="0" applyAlignment="0" applyProtection="0"/>
    <xf numFmtId="0" fontId="78" fillId="0" borderId="78" applyNumberFormat="0" applyFill="0" applyAlignment="0" applyProtection="0"/>
    <xf numFmtId="0" fontId="78" fillId="0" borderId="78" applyNumberFormat="0" applyFill="0" applyAlignment="0" applyProtection="0"/>
    <xf numFmtId="0" fontId="78" fillId="0" borderId="78" applyNumberFormat="0" applyFill="0" applyAlignment="0" applyProtection="0"/>
    <xf numFmtId="0" fontId="78" fillId="0" borderId="78" applyNumberFormat="0" applyFill="0" applyAlignment="0" applyProtection="0"/>
    <xf numFmtId="0" fontId="62" fillId="0" borderId="9" applyNumberFormat="0" applyFill="0" applyAlignment="0" applyProtection="0"/>
    <xf numFmtId="0" fontId="78" fillId="0" borderId="78" applyNumberFormat="0" applyFill="0" applyAlignment="0" applyProtection="0"/>
    <xf numFmtId="0" fontId="62" fillId="0" borderId="9" applyNumberFormat="0" applyFill="0" applyAlignment="0" applyProtection="0"/>
    <xf numFmtId="0" fontId="62" fillId="0" borderId="9" applyNumberFormat="0" applyFill="0" applyAlignment="0" applyProtection="0"/>
    <xf numFmtId="0" fontId="62" fillId="0" borderId="9" applyNumberFormat="0" applyFill="0" applyAlignment="0" applyProtection="0"/>
    <xf numFmtId="0" fontId="62" fillId="0" borderId="9" applyNumberFormat="0" applyFill="0" applyAlignment="0" applyProtection="0"/>
    <xf numFmtId="0" fontId="62" fillId="0" borderId="9" applyNumberFormat="0" applyFill="0" applyAlignment="0" applyProtection="0"/>
    <xf numFmtId="0" fontId="62" fillId="0" borderId="9" applyNumberFormat="0" applyFill="0" applyAlignment="0" applyProtection="0"/>
    <xf numFmtId="0" fontId="78" fillId="0" borderId="78" applyNumberFormat="0" applyFill="0" applyAlignment="0" applyProtection="0"/>
    <xf numFmtId="0" fontId="67" fillId="0" borderId="79" applyNumberFormat="0" applyFill="0" applyAlignment="0" applyProtection="0"/>
    <xf numFmtId="0" fontId="67" fillId="0" borderId="79" applyNumberFormat="0" applyFill="0" applyAlignment="0" applyProtection="0"/>
    <xf numFmtId="0" fontId="67" fillId="0" borderId="79" applyNumberFormat="0" applyFill="0" applyAlignment="0" applyProtection="0"/>
    <xf numFmtId="0" fontId="67" fillId="0" borderId="79" applyNumberFormat="0" applyFill="0" applyAlignment="0" applyProtection="0"/>
    <xf numFmtId="0" fontId="67" fillId="0" borderId="79" applyNumberFormat="0" applyFill="0" applyAlignment="0" applyProtection="0"/>
    <xf numFmtId="0" fontId="67" fillId="0" borderId="79" applyNumberFormat="0" applyFill="0" applyAlignment="0" applyProtection="0"/>
    <xf numFmtId="0" fontId="67" fillId="0" borderId="79" applyNumberFormat="0" applyFill="0" applyAlignment="0" applyProtection="0"/>
    <xf numFmtId="0" fontId="67" fillId="0" borderId="79" applyNumberFormat="0" applyFill="0" applyAlignment="0" applyProtection="0"/>
    <xf numFmtId="0" fontId="63" fillId="0" borderId="11" applyNumberFormat="0" applyFill="0" applyAlignment="0" applyProtection="0"/>
    <xf numFmtId="0" fontId="67" fillId="0" borderId="79" applyNumberFormat="0" applyFill="0" applyAlignment="0" applyProtection="0"/>
    <xf numFmtId="0" fontId="15" fillId="0" borderId="0"/>
    <xf numFmtId="0" fontId="63" fillId="0" borderId="11" applyNumberFormat="0" applyFill="0" applyAlignment="0" applyProtection="0"/>
    <xf numFmtId="0" fontId="63" fillId="0" borderId="11" applyNumberFormat="0" applyFill="0" applyAlignment="0" applyProtection="0"/>
    <xf numFmtId="0" fontId="63" fillId="0" borderId="11" applyNumberFormat="0" applyFill="0" applyAlignment="0" applyProtection="0"/>
    <xf numFmtId="0" fontId="63" fillId="0" borderId="11" applyNumberFormat="0" applyFill="0" applyAlignment="0" applyProtection="0"/>
    <xf numFmtId="0" fontId="63" fillId="0" borderId="11" applyNumberFormat="0" applyFill="0" applyAlignment="0" applyProtection="0"/>
    <xf numFmtId="0" fontId="63" fillId="0" borderId="11" applyNumberFormat="0" applyFill="0" applyAlignment="0" applyProtection="0"/>
    <xf numFmtId="0" fontId="67" fillId="0" borderId="79"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3" fillId="0" borderId="0" applyNumberFormat="0" applyFill="0" applyBorder="0" applyAlignment="0" applyProtection="0"/>
    <xf numFmtId="0" fontId="6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7"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70" fontId="145" fillId="0" borderId="17"/>
    <xf numFmtId="196" fontId="146" fillId="0" borderId="0">
      <protection locked="0"/>
    </xf>
    <xf numFmtId="196" fontId="146" fillId="0" borderId="0">
      <protection locked="0"/>
    </xf>
    <xf numFmtId="0" fontId="89" fillId="0" borderId="85" applyNumberFormat="0" applyFill="0" applyAlignment="0" applyProtection="0"/>
    <xf numFmtId="0" fontId="89" fillId="0" borderId="85" applyNumberFormat="0" applyFill="0" applyAlignment="0" applyProtection="0"/>
    <xf numFmtId="0" fontId="89" fillId="0" borderId="85" applyNumberFormat="0" applyFill="0" applyAlignment="0" applyProtection="0"/>
    <xf numFmtId="0" fontId="89" fillId="0" borderId="85" applyNumberFormat="0" applyFill="0" applyAlignment="0" applyProtection="0"/>
    <xf numFmtId="0" fontId="89" fillId="0" borderId="85" applyNumberFormat="0" applyFill="0" applyAlignment="0" applyProtection="0"/>
    <xf numFmtId="0" fontId="89" fillId="0" borderId="85" applyNumberFormat="0" applyFill="0" applyAlignment="0" applyProtection="0"/>
    <xf numFmtId="0" fontId="89" fillId="0" borderId="85" applyNumberFormat="0" applyFill="0" applyAlignment="0" applyProtection="0"/>
    <xf numFmtId="0" fontId="89" fillId="0" borderId="85" applyNumberFormat="0" applyFill="0" applyAlignment="0" applyProtection="0"/>
    <xf numFmtId="0" fontId="56" fillId="0" borderId="13" applyNumberFormat="0" applyFill="0" applyAlignment="0" applyProtection="0"/>
    <xf numFmtId="0" fontId="89" fillId="0" borderId="85" applyNumberFormat="0" applyFill="0" applyAlignment="0" applyProtection="0"/>
    <xf numFmtId="0" fontId="89" fillId="0" borderId="85" applyNumberFormat="0" applyFill="0" applyAlignment="0" applyProtection="0"/>
    <xf numFmtId="0" fontId="89" fillId="0" borderId="85" applyNumberFormat="0" applyFill="0" applyAlignment="0" applyProtection="0"/>
    <xf numFmtId="0" fontId="56" fillId="0" borderId="13" applyNumberFormat="0" applyFill="0" applyAlignment="0" applyProtection="0"/>
    <xf numFmtId="0" fontId="56" fillId="0" borderId="13" applyNumberFormat="0" applyFill="0" applyAlignment="0" applyProtection="0"/>
    <xf numFmtId="0" fontId="56" fillId="0" borderId="13" applyNumberFormat="0" applyFill="0" applyAlignment="0" applyProtection="0"/>
    <xf numFmtId="0" fontId="56" fillId="0" borderId="13" applyNumberFormat="0" applyFill="0" applyAlignment="0" applyProtection="0"/>
    <xf numFmtId="0" fontId="56" fillId="0" borderId="13" applyNumberFormat="0" applyFill="0" applyAlignment="0" applyProtection="0"/>
    <xf numFmtId="0" fontId="56" fillId="0" borderId="13" applyNumberFormat="0" applyFill="0" applyAlignment="0" applyProtection="0"/>
    <xf numFmtId="0" fontId="89" fillId="0" borderId="85" applyNumberFormat="0" applyFill="0" applyAlignment="0" applyProtection="0"/>
    <xf numFmtId="37" fontId="35" fillId="64" borderId="0" applyNumberFormat="0" applyBorder="0" applyAlignment="0" applyProtection="0"/>
    <xf numFmtId="37" fontId="35" fillId="0" borderId="0"/>
    <xf numFmtId="37" fontId="35" fillId="64" borderId="0" applyNumberFormat="0" applyBorder="0" applyAlignment="0" applyProtection="0"/>
    <xf numFmtId="3" fontId="147" fillId="0" borderId="99" applyProtection="0"/>
    <xf numFmtId="197" fontId="34" fillId="0" borderId="0" applyFont="0" applyFill="0" applyBorder="0" applyAlignment="0" applyProtection="0"/>
    <xf numFmtId="198" fontId="34" fillId="0" borderId="0" applyFont="0" applyFill="0" applyBorder="0" applyAlignment="0" applyProtection="0"/>
    <xf numFmtId="43" fontId="15" fillId="0" borderId="0" applyFont="0" applyFill="0" applyBorder="0" applyAlignment="0" applyProtection="0"/>
    <xf numFmtId="199" fontId="36" fillId="0" borderId="0" applyFont="0" applyFill="0" applyBorder="0" applyAlignment="0" applyProtection="0"/>
    <xf numFmtId="200" fontId="36" fillId="0" borderId="0" applyFont="0" applyFill="0" applyBorder="0" applyAlignment="0" applyProtection="0"/>
    <xf numFmtId="0" fontId="50" fillId="0" borderId="0" applyNumberForma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5" fillId="0" borderId="0" applyFont="0" applyFill="0" applyBorder="0" applyAlignment="0" applyProtection="0"/>
    <xf numFmtId="0" fontId="15" fillId="0" borderId="0"/>
    <xf numFmtId="0" fontId="15" fillId="0" borderId="0"/>
    <xf numFmtId="0" fontId="15" fillId="0" borderId="0"/>
    <xf numFmtId="0" fontId="14"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32" borderId="84" applyNumberFormat="0" applyFont="0" applyAlignment="0" applyProtection="0"/>
    <xf numFmtId="0" fontId="13" fillId="34" borderId="0" applyNumberFormat="0" applyBorder="0" applyAlignment="0" applyProtection="0"/>
    <xf numFmtId="0" fontId="13" fillId="35"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5" borderId="0" applyNumberFormat="0" applyBorder="0" applyAlignment="0" applyProtection="0"/>
    <xf numFmtId="0" fontId="49" fillId="2" borderId="103" applyNumberForma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56" fillId="0" borderId="104" applyNumberFormat="0" applyFill="0" applyAlignment="0" applyProtection="0"/>
    <xf numFmtId="0" fontId="49" fillId="2" borderId="103" applyNumberFormat="0" applyAlignment="0" applyProtection="0"/>
    <xf numFmtId="0" fontId="13" fillId="0" borderId="0"/>
    <xf numFmtId="43" fontId="13" fillId="0" borderId="0" applyFont="0" applyFill="0" applyBorder="0" applyAlignment="0" applyProtection="0"/>
    <xf numFmtId="0" fontId="56" fillId="0" borderId="104" applyNumberFormat="0" applyFill="0" applyAlignment="0" applyProtection="0"/>
    <xf numFmtId="0" fontId="49" fillId="2" borderId="103" applyNumberFormat="0" applyAlignment="0" applyProtection="0"/>
    <xf numFmtId="0" fontId="56" fillId="0" borderId="104" applyNumberFormat="0" applyFill="0" applyAlignment="0" applyProtection="0"/>
    <xf numFmtId="0" fontId="45" fillId="4" borderId="105" applyNumberFormat="0" applyAlignment="0" applyProtection="0"/>
    <xf numFmtId="0" fontId="56" fillId="0" borderId="104" applyNumberFormat="0" applyFill="0" applyAlignment="0" applyProtection="0"/>
    <xf numFmtId="0" fontId="49" fillId="2" borderId="103" applyNumberFormat="0" applyAlignment="0" applyProtection="0"/>
    <xf numFmtId="0" fontId="34" fillId="6" borderId="106" applyNumberFormat="0" applyFont="0" applyAlignment="0" applyProtection="0"/>
    <xf numFmtId="0" fontId="42" fillId="2" borderId="105" applyNumberFormat="0" applyAlignment="0" applyProtection="0"/>
    <xf numFmtId="0" fontId="49" fillId="2" borderId="103" applyNumberFormat="0" applyAlignment="0" applyProtection="0"/>
    <xf numFmtId="0" fontId="45" fillId="4" borderId="105" applyNumberFormat="0" applyAlignment="0" applyProtection="0"/>
    <xf numFmtId="0" fontId="34" fillId="6" borderId="106" applyNumberFormat="0" applyFont="0" applyAlignment="0" applyProtection="0"/>
    <xf numFmtId="0" fontId="42" fillId="2" borderId="105" applyNumberFormat="0" applyAlignment="0" applyProtection="0"/>
    <xf numFmtId="0" fontId="56" fillId="0" borderId="104" applyNumberFormat="0" applyFill="0" applyAlignment="0" applyProtection="0"/>
    <xf numFmtId="0" fontId="42" fillId="2" borderId="105" applyNumberFormat="0" applyAlignment="0" applyProtection="0"/>
    <xf numFmtId="0" fontId="45" fillId="4" borderId="105" applyNumberFormat="0" applyAlignment="0" applyProtection="0"/>
    <xf numFmtId="0" fontId="34" fillId="6" borderId="106" applyNumberFormat="0" applyFont="0" applyAlignment="0" applyProtection="0"/>
    <xf numFmtId="0" fontId="49" fillId="2" borderId="103" applyNumberFormat="0" applyAlignment="0" applyProtection="0"/>
    <xf numFmtId="0" fontId="56" fillId="0" borderId="104" applyNumberFormat="0" applyFill="0" applyAlignment="0" applyProtection="0"/>
    <xf numFmtId="0" fontId="42" fillId="2" borderId="105" applyNumberFormat="0" applyAlignment="0" applyProtection="0"/>
    <xf numFmtId="0" fontId="45" fillId="4" borderId="105" applyNumberFormat="0" applyAlignment="0" applyProtection="0"/>
    <xf numFmtId="0" fontId="34" fillId="6" borderId="106" applyNumberFormat="0" applyFont="0" applyAlignment="0" applyProtection="0"/>
    <xf numFmtId="0" fontId="49" fillId="2" borderId="103" applyNumberFormat="0" applyAlignment="0" applyProtection="0"/>
    <xf numFmtId="0" fontId="56" fillId="0" borderId="104" applyNumberFormat="0" applyFill="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48" fillId="0" borderId="0"/>
    <xf numFmtId="0" fontId="12" fillId="0" borderId="0"/>
    <xf numFmtId="9" fontId="148"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74"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174" fontId="9" fillId="0" borderId="0"/>
    <xf numFmtId="43" fontId="115" fillId="0" borderId="0" applyFont="0" applyFill="0" applyBorder="0" applyAlignment="0" applyProtection="0"/>
    <xf numFmtId="174" fontId="9"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9" fillId="0" borderId="0"/>
    <xf numFmtId="43" fontId="9"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0" fontId="9" fillId="0" borderId="0"/>
    <xf numFmtId="43" fontId="9" fillId="0" borderId="0" applyFont="0" applyFill="0" applyBorder="0" applyAlignment="0" applyProtection="0"/>
    <xf numFmtId="174" fontId="9" fillId="0" borderId="0"/>
    <xf numFmtId="43" fontId="9" fillId="0" borderId="0" applyFont="0" applyFill="0" applyBorder="0" applyAlignment="0" applyProtection="0"/>
    <xf numFmtId="174" fontId="9" fillId="0" borderId="0"/>
    <xf numFmtId="0" fontId="9" fillId="0" borderId="0"/>
    <xf numFmtId="43" fontId="116"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174" fontId="9" fillId="0" borderId="0"/>
    <xf numFmtId="174" fontId="9" fillId="0" borderId="0"/>
    <xf numFmtId="174" fontId="8" fillId="0" borderId="0"/>
    <xf numFmtId="43" fontId="8" fillId="0" borderId="0" applyFont="0" applyFill="0" applyBorder="0" applyAlignment="0" applyProtection="0"/>
    <xf numFmtId="9" fontId="8" fillId="0" borderId="0" applyFont="0" applyFill="0" applyBorder="0" applyAlignment="0" applyProtection="0"/>
    <xf numFmtId="43" fontId="115" fillId="0" borderId="0" applyFont="0" applyFill="0" applyBorder="0" applyAlignment="0" applyProtection="0"/>
    <xf numFmtId="174" fontId="8"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174" fontId="8" fillId="0" borderId="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8" fillId="0" borderId="0"/>
    <xf numFmtId="43" fontId="8"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0" fontId="8" fillId="0" borderId="0"/>
    <xf numFmtId="43" fontId="8" fillId="0" borderId="0" applyFont="0" applyFill="0" applyBorder="0" applyAlignment="0" applyProtection="0"/>
    <xf numFmtId="174" fontId="8" fillId="0" borderId="0"/>
    <xf numFmtId="43" fontId="8" fillId="0" borderId="0" applyFont="0" applyFill="0" applyBorder="0" applyAlignment="0" applyProtection="0"/>
    <xf numFmtId="174" fontId="8" fillId="0" borderId="0"/>
    <xf numFmtId="0" fontId="8" fillId="0" borderId="0"/>
    <xf numFmtId="43" fontId="116"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7" fillId="0" borderId="0"/>
    <xf numFmtId="43" fontId="7" fillId="0" borderId="0" applyFont="0" applyFill="0" applyBorder="0" applyAlignment="0" applyProtection="0"/>
    <xf numFmtId="0" fontId="34" fillId="0" borderId="0"/>
    <xf numFmtId="0" fontId="6" fillId="0" borderId="0"/>
    <xf numFmtId="43" fontId="34" fillId="0" borderId="0" applyFont="0" applyFill="0" applyBorder="0" applyAlignment="0" applyProtection="0"/>
    <xf numFmtId="43" fontId="34" fillId="0" borderId="0" applyFont="0" applyFill="0" applyBorder="0" applyAlignment="0" applyProtection="0"/>
    <xf numFmtId="0" fontId="33" fillId="2" borderId="0" applyNumberFormat="0" applyBorder="0" applyAlignment="0" applyProtection="0"/>
    <xf numFmtId="0" fontId="33" fillId="4" borderId="0" applyNumberFormat="0" applyBorder="0" applyAlignment="0" applyProtection="0"/>
    <xf numFmtId="0" fontId="33" fillId="6" borderId="0" applyNumberFormat="0" applyBorder="0" applyAlignment="0" applyProtection="0"/>
    <xf numFmtId="0" fontId="33" fillId="2" borderId="0" applyNumberFormat="0" applyBorder="0" applyAlignment="0" applyProtection="0"/>
    <xf numFmtId="0" fontId="33" fillId="9" borderId="0" applyNumberFormat="0" applyBorder="0" applyAlignment="0" applyProtection="0"/>
    <xf numFmtId="0" fontId="33" fillId="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6" fillId="54" borderId="0" applyNumberFormat="0" applyBorder="0" applyAlignment="0" applyProtection="0"/>
    <xf numFmtId="0" fontId="33" fillId="2"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2" borderId="0" applyNumberFormat="0" applyBorder="0" applyAlignment="0" applyProtection="0"/>
    <xf numFmtId="0" fontId="33" fillId="10" borderId="0" applyNumberFormat="0" applyBorder="0" applyAlignment="0" applyProtection="0"/>
    <xf numFmtId="0" fontId="33" fillId="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6" fillId="55" borderId="0" applyNumberFormat="0" applyBorder="0" applyAlignment="0" applyProtection="0"/>
    <xf numFmtId="0" fontId="42" fillId="2" borderId="105" applyNumberFormat="0" applyAlignment="0" applyProtection="0"/>
    <xf numFmtId="0" fontId="42" fillId="2" borderId="105" applyNumberFormat="0" applyAlignment="0" applyProtection="0"/>
    <xf numFmtId="0" fontId="42" fillId="2" borderId="105" applyNumberFormat="0" applyAlignment="0" applyProtection="0"/>
    <xf numFmtId="0" fontId="42" fillId="2" borderId="105" applyNumberFormat="0" applyAlignment="0" applyProtection="0"/>
    <xf numFmtId="0" fontId="42" fillId="2" borderId="105" applyNumberFormat="0" applyAlignment="0" applyProtection="0"/>
    <xf numFmtId="0" fontId="42" fillId="2" borderId="105" applyNumberFormat="0" applyAlignment="0" applyProtection="0"/>
    <xf numFmtId="0" fontId="42" fillId="2" borderId="105" applyNumberFormat="0" applyAlignment="0" applyProtection="0"/>
    <xf numFmtId="0" fontId="42" fillId="2" borderId="105" applyNumberFormat="0" applyAlignment="0" applyProtection="0"/>
    <xf numFmtId="43" fontId="34" fillId="0" borderId="0" applyFont="0" applyFill="0" applyBorder="0" applyAlignment="0" applyProtection="0"/>
    <xf numFmtId="43" fontId="34" fillId="0" borderId="0" applyFont="0" applyFill="0" applyBorder="0" applyAlignment="0" applyProtection="0"/>
    <xf numFmtId="0" fontId="45" fillId="4" borderId="105" applyNumberFormat="0" applyAlignment="0" applyProtection="0"/>
    <xf numFmtId="0" fontId="45" fillId="4" borderId="105" applyNumberFormat="0" applyAlignment="0" applyProtection="0"/>
    <xf numFmtId="0" fontId="45" fillId="4" borderId="105" applyNumberFormat="0" applyAlignment="0" applyProtection="0"/>
    <xf numFmtId="0" fontId="45" fillId="4" borderId="105" applyNumberFormat="0" applyAlignment="0" applyProtection="0"/>
    <xf numFmtId="0" fontId="45" fillId="4" borderId="105" applyNumberFormat="0" applyAlignment="0" applyProtection="0"/>
    <xf numFmtId="0" fontId="45" fillId="4" borderId="105" applyNumberFormat="0" applyAlignment="0" applyProtection="0"/>
    <xf numFmtId="0" fontId="45" fillId="4" borderId="105" applyNumberFormat="0" applyAlignment="0" applyProtection="0"/>
    <xf numFmtId="43" fontId="34" fillId="0" borderId="0" applyFill="0" applyBorder="0" applyAlignment="0" applyProtection="0"/>
    <xf numFmtId="8" fontId="34" fillId="0" borderId="0" applyFont="0" applyFill="0" applyBorder="0" applyAlignment="0" applyProtection="0"/>
    <xf numFmtId="166"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4" fontId="6" fillId="0" borderId="0"/>
    <xf numFmtId="174" fontId="6" fillId="0" borderId="0"/>
    <xf numFmtId="0" fontId="6" fillId="0" borderId="0"/>
    <xf numFmtId="17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4" fontId="6" fillId="0" borderId="0"/>
    <xf numFmtId="174" fontId="6" fillId="0" borderId="0"/>
    <xf numFmtId="0" fontId="6" fillId="0" borderId="0"/>
    <xf numFmtId="17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4" fontId="6" fillId="0" borderId="0"/>
    <xf numFmtId="174" fontId="6" fillId="0" borderId="0"/>
    <xf numFmtId="0" fontId="6" fillId="0" borderId="0"/>
    <xf numFmtId="17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4" fontId="6" fillId="0" borderId="0"/>
    <xf numFmtId="174" fontId="6" fillId="0" borderId="0"/>
    <xf numFmtId="17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4" fontId="6" fillId="0" borderId="0"/>
    <xf numFmtId="174" fontId="6" fillId="0" borderId="0"/>
    <xf numFmtId="17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84" applyNumberFormat="0" applyFont="0" applyAlignment="0" applyProtection="0"/>
    <xf numFmtId="0" fontId="6" fillId="32" borderId="84" applyNumberFormat="0" applyFont="0" applyAlignment="0" applyProtection="0"/>
    <xf numFmtId="0" fontId="33" fillId="6" borderId="106" applyNumberFormat="0" applyFont="0" applyAlignment="0" applyProtection="0"/>
    <xf numFmtId="0" fontId="6" fillId="32" borderId="84" applyNumberFormat="0" applyFont="0" applyAlignment="0" applyProtection="0"/>
    <xf numFmtId="0" fontId="6" fillId="32" borderId="84" applyNumberFormat="0" applyFont="0" applyAlignment="0" applyProtection="0"/>
    <xf numFmtId="0" fontId="6" fillId="32" borderId="84" applyNumberFormat="0" applyFont="0" applyAlignment="0" applyProtection="0"/>
    <xf numFmtId="0" fontId="34" fillId="6" borderId="106" applyNumberFormat="0" applyFont="0" applyAlignment="0" applyProtection="0"/>
    <xf numFmtId="0" fontId="6" fillId="32" borderId="84" applyNumberFormat="0" applyFont="0" applyAlignment="0" applyProtection="0"/>
    <xf numFmtId="0" fontId="6" fillId="32" borderId="84" applyNumberFormat="0" applyFont="0" applyAlignment="0" applyProtection="0"/>
    <xf numFmtId="0" fontId="6" fillId="32" borderId="84" applyNumberFormat="0" applyFont="0" applyAlignment="0" applyProtection="0"/>
    <xf numFmtId="0" fontId="6" fillId="32" borderId="84" applyNumberFormat="0" applyFont="0" applyAlignment="0" applyProtection="0"/>
    <xf numFmtId="0" fontId="6" fillId="32" borderId="84" applyNumberFormat="0" applyFont="0" applyAlignment="0" applyProtection="0"/>
    <xf numFmtId="0" fontId="6" fillId="32" borderId="84" applyNumberFormat="0" applyFont="0" applyAlignment="0" applyProtection="0"/>
    <xf numFmtId="0" fontId="33" fillId="6" borderId="106" applyNumberFormat="0" applyFont="0" applyAlignment="0" applyProtection="0"/>
    <xf numFmtId="0" fontId="6" fillId="32" borderId="84" applyNumberFormat="0" applyFont="0" applyAlignment="0" applyProtection="0"/>
    <xf numFmtId="0" fontId="6" fillId="32" borderId="84" applyNumberFormat="0" applyFont="0" applyAlignment="0" applyProtection="0"/>
    <xf numFmtId="0" fontId="6" fillId="32" borderId="84" applyNumberFormat="0" applyFont="0" applyAlignment="0" applyProtection="0"/>
    <xf numFmtId="0" fontId="6" fillId="32" borderId="84" applyNumberFormat="0" applyFont="0" applyAlignment="0" applyProtection="0"/>
    <xf numFmtId="0" fontId="34" fillId="6" borderId="106" applyNumberFormat="0" applyFont="0" applyAlignment="0" applyProtection="0"/>
    <xf numFmtId="0" fontId="6" fillId="32" borderId="84" applyNumberFormat="0" applyFont="0" applyAlignment="0" applyProtection="0"/>
    <xf numFmtId="0" fontId="6" fillId="32" borderId="84" applyNumberFormat="0" applyFont="0" applyAlignment="0" applyProtection="0"/>
    <xf numFmtId="0" fontId="6" fillId="32" borderId="84" applyNumberFormat="0" applyFont="0" applyAlignment="0" applyProtection="0"/>
    <xf numFmtId="0" fontId="34" fillId="6" borderId="106" applyNumberFormat="0" applyFont="0" applyAlignment="0" applyProtection="0"/>
    <xf numFmtId="0" fontId="6" fillId="32" borderId="84" applyNumberFormat="0" applyFont="0" applyAlignment="0" applyProtection="0"/>
    <xf numFmtId="0" fontId="6" fillId="32" borderId="84" applyNumberFormat="0" applyFont="0" applyAlignment="0" applyProtection="0"/>
    <xf numFmtId="0" fontId="6" fillId="32" borderId="84" applyNumberFormat="0" applyFont="0" applyAlignment="0" applyProtection="0"/>
    <xf numFmtId="0" fontId="6" fillId="32" borderId="84" applyNumberFormat="0" applyFont="0" applyAlignment="0" applyProtection="0"/>
    <xf numFmtId="0" fontId="33" fillId="6" borderId="106" applyNumberFormat="0" applyFont="0" applyAlignment="0" applyProtection="0"/>
    <xf numFmtId="0" fontId="6" fillId="32" borderId="84" applyNumberFormat="0" applyFont="0" applyAlignment="0" applyProtection="0"/>
    <xf numFmtId="0" fontId="6" fillId="32" borderId="84" applyNumberFormat="0" applyFont="0" applyAlignment="0" applyProtection="0"/>
    <xf numFmtId="0" fontId="33" fillId="6" borderId="106" applyNumberFormat="0" applyFont="0" applyAlignment="0" applyProtection="0"/>
    <xf numFmtId="0" fontId="6" fillId="32" borderId="84" applyNumberFormat="0" applyFont="0" applyAlignment="0" applyProtection="0"/>
    <xf numFmtId="0" fontId="6" fillId="32" borderId="84" applyNumberFormat="0" applyFont="0" applyAlignment="0" applyProtection="0"/>
    <xf numFmtId="0" fontId="33" fillId="6" borderId="106" applyNumberFormat="0" applyFont="0" applyAlignment="0" applyProtection="0"/>
    <xf numFmtId="0" fontId="33" fillId="6" borderId="106" applyNumberFormat="0" applyFont="0" applyAlignment="0" applyProtection="0"/>
    <xf numFmtId="0" fontId="33" fillId="6" borderId="106" applyNumberFormat="0" applyFont="0" applyAlignment="0" applyProtection="0"/>
    <xf numFmtId="0" fontId="33" fillId="6" borderId="106" applyNumberFormat="0" applyFont="0" applyAlignment="0" applyProtection="0"/>
    <xf numFmtId="0" fontId="6" fillId="32" borderId="84" applyNumberFormat="0" applyFont="0" applyAlignment="0" applyProtection="0"/>
    <xf numFmtId="0" fontId="49" fillId="2" borderId="10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9" fillId="2" borderId="103" applyNumberFormat="0" applyAlignment="0" applyProtection="0"/>
    <xf numFmtId="0" fontId="49" fillId="2" borderId="103" applyNumberFormat="0" applyAlignment="0" applyProtection="0"/>
    <xf numFmtId="0" fontId="49" fillId="2" borderId="103" applyNumberFormat="0" applyAlignment="0" applyProtection="0"/>
    <xf numFmtId="0" fontId="49" fillId="2" borderId="103" applyNumberFormat="0" applyAlignment="0" applyProtection="0"/>
    <xf numFmtId="0" fontId="49" fillId="2" borderId="103" applyNumberFormat="0" applyAlignment="0" applyProtection="0"/>
    <xf numFmtId="0" fontId="49" fillId="2" borderId="103" applyNumberFormat="0" applyAlignment="0" applyProtection="0"/>
    <xf numFmtId="0" fontId="49" fillId="2" borderId="103" applyNumberFormat="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34" fillId="0" borderId="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34"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6" fillId="0" borderId="0"/>
    <xf numFmtId="43" fontId="166" fillId="0" borderId="0" applyFont="0" applyFill="0" applyBorder="0" applyAlignment="0" applyProtection="0"/>
    <xf numFmtId="0" fontId="5" fillId="0" borderId="0"/>
    <xf numFmtId="43" fontId="5" fillId="0" borderId="0" applyFont="0" applyFill="0" applyBorder="0" applyAlignment="0" applyProtection="0"/>
    <xf numFmtId="43" fontId="34" fillId="0" borderId="0" applyFont="0" applyFill="0" applyBorder="0" applyAlignment="0" applyProtection="0"/>
    <xf numFmtId="0" fontId="166" fillId="0" borderId="0"/>
    <xf numFmtId="9" fontId="166" fillId="0" borderId="0" applyFont="0" applyFill="0" applyBorder="0" applyAlignment="0" applyProtection="0"/>
    <xf numFmtId="0" fontId="76" fillId="0" borderId="0" applyNumberFormat="0" applyFill="0" applyBorder="0" applyAlignment="0" applyProtection="0"/>
    <xf numFmtId="0" fontId="77" fillId="0" borderId="77" applyNumberFormat="0" applyFill="0" applyAlignment="0" applyProtection="0"/>
    <xf numFmtId="0" fontId="78" fillId="0" borderId="78" applyNumberFormat="0" applyFill="0" applyAlignment="0" applyProtection="0"/>
    <xf numFmtId="0" fontId="67" fillId="0" borderId="79" applyNumberFormat="0" applyFill="0" applyAlignment="0" applyProtection="0"/>
    <xf numFmtId="0" fontId="67" fillId="0" borderId="0" applyNumberFormat="0" applyFill="0" applyBorder="0" applyAlignment="0" applyProtection="0"/>
    <xf numFmtId="0" fontId="80" fillId="27" borderId="0" applyNumberFormat="0" applyBorder="0" applyAlignment="0" applyProtection="0"/>
    <xf numFmtId="0" fontId="167" fillId="28" borderId="0" applyNumberFormat="0" applyBorder="0" applyAlignment="0" applyProtection="0"/>
    <xf numFmtId="0" fontId="83" fillId="30" borderId="81" applyNumberFormat="0" applyAlignment="0" applyProtection="0"/>
    <xf numFmtId="0" fontId="84" fillId="30" borderId="80" applyNumberFormat="0" applyAlignment="0" applyProtection="0"/>
    <xf numFmtId="0" fontId="88" fillId="0" borderId="0" applyNumberFormat="0" applyFill="0" applyBorder="0" applyAlignment="0" applyProtection="0"/>
    <xf numFmtId="0" fontId="90"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90"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90"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90"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8" borderId="0" applyNumberFormat="0" applyBorder="0" applyAlignment="0" applyProtection="0"/>
    <xf numFmtId="0" fontId="90"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4" fillId="52" borderId="0" applyNumberFormat="0" applyBorder="0" applyAlignment="0" applyProtection="0"/>
    <xf numFmtId="0" fontId="90"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4" fillId="56" borderId="0" applyNumberFormat="0" applyBorder="0" applyAlignment="0" applyProtection="0"/>
    <xf numFmtId="0" fontId="4" fillId="0" borderId="0"/>
    <xf numFmtId="0" fontId="4" fillId="32" borderId="84" applyNumberFormat="0" applyFont="0" applyAlignment="0" applyProtection="0"/>
    <xf numFmtId="43" fontId="171"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74" fillId="0" borderId="0" applyFont="0" applyFill="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0" borderId="0"/>
    <xf numFmtId="0" fontId="3" fillId="32" borderId="84" applyNumberFormat="0" applyFont="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32" borderId="84" applyNumberFormat="0" applyFont="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0" borderId="0"/>
    <xf numFmtId="0" fontId="3" fillId="32" borderId="84" applyNumberFormat="0" applyFont="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4"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4"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74" fillId="0" borderId="0" applyFont="0" applyFill="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0" borderId="0"/>
    <xf numFmtId="0" fontId="3" fillId="32" borderId="84" applyNumberFormat="0" applyFont="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32" borderId="84" applyNumberFormat="0" applyFont="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0" borderId="0"/>
    <xf numFmtId="0" fontId="3" fillId="32" borderId="84" applyNumberFormat="0" applyFont="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0" borderId="0"/>
    <xf numFmtId="0" fontId="3" fillId="0" borderId="0"/>
    <xf numFmtId="0" fontId="3" fillId="0" borderId="0"/>
    <xf numFmtId="0" fontId="3" fillId="0" borderId="0"/>
    <xf numFmtId="174" fontId="3" fillId="0" borderId="0"/>
    <xf numFmtId="43" fontId="3" fillId="0" borderId="0" applyFont="0" applyFill="0" applyBorder="0" applyAlignment="0" applyProtection="0"/>
    <xf numFmtId="9" fontId="3" fillId="0" borderId="0" applyFont="0" applyFill="0" applyBorder="0" applyAlignment="0" applyProtection="0"/>
    <xf numFmtId="43" fontId="115" fillId="0" borderId="0" applyFont="0" applyFill="0" applyBorder="0" applyAlignment="0" applyProtection="0"/>
    <xf numFmtId="174" fontId="3"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3" fillId="0" borderId="0"/>
    <xf numFmtId="43" fontId="3" fillId="0" borderId="0" applyFont="0" applyFill="0" applyBorder="0" applyAlignment="0" applyProtection="0"/>
    <xf numFmtId="43" fontId="35" fillId="0" borderId="0" applyFont="0" applyFill="0" applyBorder="0" applyAlignment="0" applyProtection="0"/>
    <xf numFmtId="0" fontId="3" fillId="0" borderId="0"/>
    <xf numFmtId="43" fontId="3" fillId="0" borderId="0" applyFont="0" applyFill="0" applyBorder="0" applyAlignment="0" applyProtection="0"/>
    <xf numFmtId="174" fontId="3" fillId="0" borderId="0"/>
    <xf numFmtId="43" fontId="3" fillId="0" borderId="0" applyFont="0" applyFill="0" applyBorder="0" applyAlignment="0" applyProtection="0"/>
    <xf numFmtId="174" fontId="3" fillId="0" borderId="0"/>
    <xf numFmtId="0" fontId="3" fillId="0" borderId="0"/>
    <xf numFmtId="43" fontId="1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32" borderId="84" applyNumberFormat="0" applyFont="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74" fillId="0" borderId="0" applyFont="0" applyFill="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0" borderId="0"/>
    <xf numFmtId="0" fontId="3" fillId="32" borderId="84" applyNumberFormat="0" applyFont="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32" borderId="84" applyNumberFormat="0" applyFont="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0" borderId="0"/>
    <xf numFmtId="0" fontId="3" fillId="32" borderId="84" applyNumberFormat="0" applyFont="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4"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4"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74" fillId="0" borderId="0" applyFont="0" applyFill="0" applyBorder="0" applyAlignment="0" applyProtection="0"/>
    <xf numFmtId="0" fontId="3" fillId="0" borderId="0"/>
    <xf numFmtId="0" fontId="3" fillId="0" borderId="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0" borderId="0"/>
    <xf numFmtId="0" fontId="3" fillId="32" borderId="84" applyNumberFormat="0" applyFont="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32" borderId="84" applyNumberFormat="0" applyFont="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0" borderId="0"/>
    <xf numFmtId="0" fontId="3" fillId="32" borderId="84" applyNumberFormat="0" applyFont="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0" borderId="0"/>
    <xf numFmtId="0" fontId="3" fillId="0" borderId="0"/>
    <xf numFmtId="0" fontId="3" fillId="0" borderId="0"/>
    <xf numFmtId="0" fontId="3" fillId="0" borderId="0"/>
    <xf numFmtId="174" fontId="3" fillId="0" borderId="0"/>
    <xf numFmtId="43" fontId="3" fillId="0" borderId="0" applyFont="0" applyFill="0" applyBorder="0" applyAlignment="0" applyProtection="0"/>
    <xf numFmtId="9" fontId="3" fillId="0" borderId="0" applyFont="0" applyFill="0" applyBorder="0" applyAlignment="0" applyProtection="0"/>
    <xf numFmtId="43" fontId="115" fillId="0" borderId="0" applyFont="0" applyFill="0" applyBorder="0" applyAlignment="0" applyProtection="0"/>
    <xf numFmtId="174" fontId="3"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3" fillId="0" borderId="0"/>
    <xf numFmtId="43" fontId="3" fillId="0" borderId="0" applyFont="0" applyFill="0" applyBorder="0" applyAlignment="0" applyProtection="0"/>
    <xf numFmtId="43" fontId="35" fillId="0" borderId="0" applyFont="0" applyFill="0" applyBorder="0" applyAlignment="0" applyProtection="0"/>
    <xf numFmtId="0" fontId="3" fillId="0" borderId="0"/>
    <xf numFmtId="43" fontId="3" fillId="0" borderId="0" applyFont="0" applyFill="0" applyBorder="0" applyAlignment="0" applyProtection="0"/>
    <xf numFmtId="174" fontId="3" fillId="0" borderId="0"/>
    <xf numFmtId="43" fontId="3" fillId="0" borderId="0" applyFont="0" applyFill="0" applyBorder="0" applyAlignment="0" applyProtection="0"/>
    <xf numFmtId="174" fontId="3" fillId="0" borderId="0"/>
    <xf numFmtId="0" fontId="3" fillId="0" borderId="0"/>
    <xf numFmtId="43" fontId="1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32" borderId="84" applyNumberFormat="0" applyFont="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4" fillId="0" borderId="0" applyFont="0" applyFill="0" applyBorder="0" applyAlignment="0" applyProtection="0"/>
    <xf numFmtId="0" fontId="3" fillId="0" borderId="0"/>
    <xf numFmtId="174" fontId="3" fillId="0" borderId="0"/>
    <xf numFmtId="43" fontId="3" fillId="0" borderId="0" applyFont="0" applyFill="0" applyBorder="0" applyAlignment="0" applyProtection="0"/>
    <xf numFmtId="9" fontId="3" fillId="0" borderId="0" applyFont="0" applyFill="0" applyBorder="0" applyAlignment="0" applyProtection="0"/>
    <xf numFmtId="0" fontId="3" fillId="38"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174" fontId="3" fillId="0" borderId="0"/>
    <xf numFmtId="0" fontId="3" fillId="34"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2"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174" fontId="3" fillId="0" borderId="0"/>
    <xf numFmtId="43" fontId="3" fillId="0" borderId="0" applyFont="0" applyFill="0" applyBorder="0" applyAlignment="0" applyProtection="0"/>
    <xf numFmtId="0" fontId="3" fillId="38" borderId="0" applyNumberFormat="0" applyBorder="0" applyAlignment="0" applyProtection="0"/>
    <xf numFmtId="0" fontId="3" fillId="34" borderId="0" applyNumberFormat="0" applyBorder="0" applyAlignment="0" applyProtection="0"/>
    <xf numFmtId="0" fontId="3" fillId="0" borderId="0"/>
    <xf numFmtId="43" fontId="3" fillId="0" borderId="0" applyFont="0" applyFill="0" applyBorder="0" applyAlignment="0" applyProtection="0"/>
    <xf numFmtId="174" fontId="3" fillId="0" borderId="0"/>
    <xf numFmtId="43" fontId="3" fillId="0" borderId="0" applyFont="0" applyFill="0" applyBorder="0" applyAlignment="0" applyProtection="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0" borderId="0"/>
    <xf numFmtId="0" fontId="3" fillId="38"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ill="0" applyBorder="0" applyAlignment="0" applyProtection="0"/>
    <xf numFmtId="8" fontId="34"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1"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32" borderId="84" applyNumberFormat="0" applyFont="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4" fillId="0" borderId="0"/>
    <xf numFmtId="0" fontId="3" fillId="0" borderId="0"/>
    <xf numFmtId="9" fontId="3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74" fontId="3" fillId="0" borderId="0"/>
    <xf numFmtId="43" fontId="115" fillId="0" borderId="0" applyFont="0" applyFill="0" applyBorder="0" applyAlignment="0" applyProtection="0"/>
    <xf numFmtId="174" fontId="3"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3" fillId="0" borderId="0"/>
    <xf numFmtId="43" fontId="3"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0" fontId="3" fillId="0" borderId="0"/>
    <xf numFmtId="43" fontId="3" fillId="0" borderId="0" applyFont="0" applyFill="0" applyBorder="0" applyAlignment="0" applyProtection="0"/>
    <xf numFmtId="174" fontId="3" fillId="0" borderId="0"/>
    <xf numFmtId="43" fontId="3" fillId="0" borderId="0" applyFont="0" applyFill="0" applyBorder="0" applyAlignment="0" applyProtection="0"/>
    <xf numFmtId="174" fontId="3" fillId="0" borderId="0"/>
    <xf numFmtId="0" fontId="3" fillId="0" borderId="0"/>
    <xf numFmtId="43" fontId="1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174" fontId="3" fillId="0" borderId="0"/>
    <xf numFmtId="174" fontId="3" fillId="0" borderId="0"/>
    <xf numFmtId="174" fontId="3" fillId="0" borderId="0"/>
    <xf numFmtId="43" fontId="3" fillId="0" borderId="0" applyFont="0" applyFill="0" applyBorder="0" applyAlignment="0" applyProtection="0"/>
    <xf numFmtId="9" fontId="3" fillId="0" borderId="0" applyFont="0" applyFill="0" applyBorder="0" applyAlignment="0" applyProtection="0"/>
    <xf numFmtId="43" fontId="115" fillId="0" borderId="0" applyFont="0" applyFill="0" applyBorder="0" applyAlignment="0" applyProtection="0"/>
    <xf numFmtId="174" fontId="3"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174" fontId="3" fillId="0" borderId="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3" fillId="0" borderId="0"/>
    <xf numFmtId="43" fontId="3"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0" fontId="3" fillId="0" borderId="0"/>
    <xf numFmtId="43" fontId="3" fillId="0" borderId="0" applyFont="0" applyFill="0" applyBorder="0" applyAlignment="0" applyProtection="0"/>
    <xf numFmtId="174" fontId="3" fillId="0" borderId="0"/>
    <xf numFmtId="43" fontId="3" fillId="0" borderId="0" applyFont="0" applyFill="0" applyBorder="0" applyAlignment="0" applyProtection="0"/>
    <xf numFmtId="174" fontId="3" fillId="0" borderId="0"/>
    <xf numFmtId="0" fontId="3" fillId="0" borderId="0"/>
    <xf numFmtId="43" fontId="11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4" fillId="0" borderId="0" applyFont="0" applyFill="0" applyBorder="0" applyAlignment="0" applyProtection="0"/>
    <xf numFmtId="43" fontId="34" fillId="0" borderId="0" applyFont="0" applyFill="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2"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46"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ill="0" applyBorder="0" applyAlignment="0" applyProtection="0"/>
    <xf numFmtId="8" fontId="34"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174"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174"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174" fontId="3" fillId="0" borderId="0"/>
    <xf numFmtId="0"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174"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3" fillId="0" borderId="0"/>
    <xf numFmtId="174" fontId="3" fillId="0" borderId="0"/>
    <xf numFmtId="174"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0" fontId="3" fillId="32" borderId="8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166" fillId="0" borderId="0" applyFont="0" applyFill="0" applyBorder="0" applyAlignment="0" applyProtection="0"/>
    <xf numFmtId="0" fontId="3" fillId="0" borderId="0"/>
    <xf numFmtId="43" fontId="3" fillId="0" borderId="0" applyFont="0" applyFill="0" applyBorder="0" applyAlignment="0" applyProtection="0"/>
    <xf numFmtId="43" fontId="34" fillId="0" borderId="0" applyFont="0" applyFill="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0" borderId="0"/>
    <xf numFmtId="0" fontId="3" fillId="32" borderId="84" applyNumberFormat="0" applyFont="0" applyAlignment="0" applyProtection="0"/>
    <xf numFmtId="43" fontId="34"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74" fillId="0" borderId="0" applyFont="0" applyFill="0" applyBorder="0" applyAlignment="0" applyProtection="0"/>
    <xf numFmtId="0" fontId="2" fillId="0" borderId="0"/>
    <xf numFmtId="0" fontId="2" fillId="0" borderId="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32" borderId="84" applyNumberFormat="0" applyFont="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4"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34"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74" fillId="0" borderId="0" applyFont="0" applyFill="0" applyBorder="0" applyAlignment="0" applyProtection="0"/>
    <xf numFmtId="0" fontId="2" fillId="0" borderId="0"/>
    <xf numFmtId="0" fontId="2" fillId="0" borderId="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32" borderId="84" applyNumberFormat="0" applyFont="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0" borderId="0"/>
    <xf numFmtId="0" fontId="2" fillId="0" borderId="0"/>
    <xf numFmtId="0" fontId="2" fillId="0" borderId="0"/>
    <xf numFmtId="174" fontId="2" fillId="0" borderId="0"/>
    <xf numFmtId="43" fontId="2" fillId="0" borderId="0" applyFont="0" applyFill="0" applyBorder="0" applyAlignment="0" applyProtection="0"/>
    <xf numFmtId="9" fontId="2" fillId="0" borderId="0" applyFont="0" applyFill="0" applyBorder="0" applyAlignment="0" applyProtection="0"/>
    <xf numFmtId="43" fontId="115" fillId="0" borderId="0" applyFont="0" applyFill="0" applyBorder="0" applyAlignment="0" applyProtection="0"/>
    <xf numFmtId="174" fontId="2"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2" fillId="0" borderId="0"/>
    <xf numFmtId="43" fontId="2" fillId="0" borderId="0" applyFont="0" applyFill="0" applyBorder="0" applyAlignment="0" applyProtection="0"/>
    <xf numFmtId="43" fontId="35" fillId="0" borderId="0" applyFont="0" applyFill="0" applyBorder="0" applyAlignment="0" applyProtection="0"/>
    <xf numFmtId="0" fontId="2" fillId="0" borderId="0"/>
    <xf numFmtId="43" fontId="2" fillId="0" borderId="0" applyFont="0" applyFill="0" applyBorder="0" applyAlignment="0" applyProtection="0"/>
    <xf numFmtId="174" fontId="2" fillId="0" borderId="0"/>
    <xf numFmtId="43" fontId="2" fillId="0" borderId="0" applyFont="0" applyFill="0" applyBorder="0" applyAlignment="0" applyProtection="0"/>
    <xf numFmtId="174" fontId="2" fillId="0" borderId="0"/>
    <xf numFmtId="0" fontId="2" fillId="0" borderId="0"/>
    <xf numFmtId="43" fontId="1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74" fillId="0" borderId="0" applyFont="0" applyFill="0" applyBorder="0" applyAlignment="0" applyProtection="0"/>
    <xf numFmtId="0" fontId="2" fillId="0" borderId="0"/>
    <xf numFmtId="0" fontId="2" fillId="0" borderId="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32" borderId="84" applyNumberFormat="0" applyFont="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4"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34"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74" fillId="0" borderId="0" applyFont="0" applyFill="0" applyBorder="0" applyAlignment="0" applyProtection="0"/>
    <xf numFmtId="0" fontId="2" fillId="0" borderId="0"/>
    <xf numFmtId="0" fontId="2" fillId="0" borderId="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32" borderId="84" applyNumberFormat="0" applyFont="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0" borderId="0"/>
    <xf numFmtId="0" fontId="2" fillId="0" borderId="0"/>
    <xf numFmtId="0" fontId="2" fillId="0" borderId="0"/>
    <xf numFmtId="174" fontId="2" fillId="0" borderId="0"/>
    <xf numFmtId="43" fontId="2" fillId="0" borderId="0" applyFont="0" applyFill="0" applyBorder="0" applyAlignment="0" applyProtection="0"/>
    <xf numFmtId="9" fontId="2" fillId="0" borderId="0" applyFont="0" applyFill="0" applyBorder="0" applyAlignment="0" applyProtection="0"/>
    <xf numFmtId="43" fontId="115" fillId="0" borderId="0" applyFont="0" applyFill="0" applyBorder="0" applyAlignment="0" applyProtection="0"/>
    <xf numFmtId="174" fontId="2"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2" fillId="0" borderId="0"/>
    <xf numFmtId="43" fontId="2" fillId="0" borderId="0" applyFont="0" applyFill="0" applyBorder="0" applyAlignment="0" applyProtection="0"/>
    <xf numFmtId="43" fontId="35" fillId="0" borderId="0" applyFont="0" applyFill="0" applyBorder="0" applyAlignment="0" applyProtection="0"/>
    <xf numFmtId="0" fontId="2" fillId="0" borderId="0"/>
    <xf numFmtId="43" fontId="2" fillId="0" borderId="0" applyFont="0" applyFill="0" applyBorder="0" applyAlignment="0" applyProtection="0"/>
    <xf numFmtId="174" fontId="2" fillId="0" borderId="0"/>
    <xf numFmtId="43" fontId="2" fillId="0" borderId="0" applyFont="0" applyFill="0" applyBorder="0" applyAlignment="0" applyProtection="0"/>
    <xf numFmtId="174" fontId="2" fillId="0" borderId="0"/>
    <xf numFmtId="0" fontId="2" fillId="0" borderId="0"/>
    <xf numFmtId="43" fontId="1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34" fillId="0" borderId="0" applyFont="0" applyFill="0" applyBorder="0" applyAlignment="0" applyProtection="0"/>
    <xf numFmtId="0" fontId="2" fillId="0" borderId="0"/>
    <xf numFmtId="174" fontId="2" fillId="0" borderId="0"/>
    <xf numFmtId="43" fontId="2" fillId="0" borderId="0" applyFont="0" applyFill="0" applyBorder="0" applyAlignment="0" applyProtection="0"/>
    <xf numFmtId="9" fontId="2" fillId="0" borderId="0" applyFont="0" applyFill="0" applyBorder="0" applyAlignment="0" applyProtection="0"/>
    <xf numFmtId="0" fontId="2" fillId="38"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174" fontId="2" fillId="0" borderId="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174" fontId="2" fillId="0" borderId="0"/>
    <xf numFmtId="43" fontId="2" fillId="0" borderId="0" applyFont="0" applyFill="0" applyBorder="0" applyAlignment="0" applyProtection="0"/>
    <xf numFmtId="0" fontId="2" fillId="38" borderId="0" applyNumberFormat="0" applyBorder="0" applyAlignment="0" applyProtection="0"/>
    <xf numFmtId="0" fontId="2" fillId="34" borderId="0" applyNumberFormat="0" applyBorder="0" applyAlignment="0" applyProtection="0"/>
    <xf numFmtId="0" fontId="2" fillId="0" borderId="0"/>
    <xf numFmtId="43" fontId="2" fillId="0" borderId="0" applyFont="0" applyFill="0" applyBorder="0" applyAlignment="0" applyProtection="0"/>
    <xf numFmtId="174" fontId="2" fillId="0" borderId="0"/>
    <xf numFmtId="43" fontId="2" fillId="0" borderId="0" applyFont="0" applyFill="0" applyBorder="0" applyAlignment="0" applyProtection="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0" borderId="0"/>
    <xf numFmtId="0" fontId="2" fillId="38"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ill="0" applyBorder="0" applyAlignment="0" applyProtection="0"/>
    <xf numFmtId="8" fontId="34"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1"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xf numFmtId="43" fontId="115" fillId="0" borderId="0" applyFont="0" applyFill="0" applyBorder="0" applyAlignment="0" applyProtection="0"/>
    <xf numFmtId="174" fontId="2"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2" fillId="0" borderId="0"/>
    <xf numFmtId="43" fontId="2"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0" fontId="2" fillId="0" borderId="0"/>
    <xf numFmtId="43" fontId="2" fillId="0" borderId="0" applyFont="0" applyFill="0" applyBorder="0" applyAlignment="0" applyProtection="0"/>
    <xf numFmtId="174" fontId="2" fillId="0" borderId="0"/>
    <xf numFmtId="43" fontId="2" fillId="0" borderId="0" applyFont="0" applyFill="0" applyBorder="0" applyAlignment="0" applyProtection="0"/>
    <xf numFmtId="174" fontId="2" fillId="0" borderId="0"/>
    <xf numFmtId="0" fontId="2" fillId="0" borderId="0"/>
    <xf numFmtId="43" fontId="1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74" fontId="2" fillId="0" borderId="0"/>
    <xf numFmtId="174" fontId="2" fillId="0" borderId="0"/>
    <xf numFmtId="174" fontId="2" fillId="0" borderId="0"/>
    <xf numFmtId="43" fontId="2" fillId="0" borderId="0" applyFont="0" applyFill="0" applyBorder="0" applyAlignment="0" applyProtection="0"/>
    <xf numFmtId="9" fontId="2" fillId="0" borderId="0" applyFont="0" applyFill="0" applyBorder="0" applyAlignment="0" applyProtection="0"/>
    <xf numFmtId="43" fontId="115" fillId="0" borderId="0" applyFont="0" applyFill="0" applyBorder="0" applyAlignment="0" applyProtection="0"/>
    <xf numFmtId="174" fontId="2"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174" fontId="2" fillId="0" borderId="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2" fillId="0" borderId="0"/>
    <xf numFmtId="43" fontId="2"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0" fontId="2" fillId="0" borderId="0"/>
    <xf numFmtId="43" fontId="2" fillId="0" borderId="0" applyFont="0" applyFill="0" applyBorder="0" applyAlignment="0" applyProtection="0"/>
    <xf numFmtId="174" fontId="2" fillId="0" borderId="0"/>
    <xf numFmtId="43" fontId="2" fillId="0" borderId="0" applyFont="0" applyFill="0" applyBorder="0" applyAlignment="0" applyProtection="0"/>
    <xf numFmtId="174" fontId="2" fillId="0" borderId="0"/>
    <xf numFmtId="0" fontId="2" fillId="0" borderId="0"/>
    <xf numFmtId="43" fontId="1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34" fillId="0" borderId="0" applyFont="0" applyFill="0" applyBorder="0" applyAlignment="0" applyProtection="0"/>
    <xf numFmtId="43" fontId="34" fillId="0" borderId="0" applyFont="0" applyFill="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ill="0" applyBorder="0" applyAlignment="0" applyProtection="0"/>
    <xf numFmtId="8" fontId="34"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166" fillId="0" borderId="0" applyFont="0" applyFill="0" applyBorder="0" applyAlignment="0" applyProtection="0"/>
    <xf numFmtId="0" fontId="2" fillId="0" borderId="0"/>
    <xf numFmtId="43" fontId="2" fillId="0" borderId="0" applyFont="0" applyFill="0" applyBorder="0" applyAlignment="0" applyProtection="0"/>
    <xf numFmtId="43" fontId="34" fillId="0" borderId="0" applyFont="0" applyFill="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0" borderId="0"/>
    <xf numFmtId="0" fontId="2" fillId="32" borderId="84" applyNumberFormat="0" applyFont="0" applyAlignment="0" applyProtection="0"/>
    <xf numFmtId="43" fontId="34"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74" fillId="0" borderId="0" applyFont="0" applyFill="0" applyBorder="0" applyAlignment="0" applyProtection="0"/>
    <xf numFmtId="0" fontId="2" fillId="0" borderId="0"/>
    <xf numFmtId="0" fontId="2" fillId="0" borderId="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32" borderId="84" applyNumberFormat="0" applyFont="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4"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34"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74" fillId="0" borderId="0" applyFont="0" applyFill="0" applyBorder="0" applyAlignment="0" applyProtection="0"/>
    <xf numFmtId="0" fontId="2" fillId="0" borderId="0"/>
    <xf numFmtId="0" fontId="2" fillId="0" borderId="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32" borderId="84" applyNumberFormat="0" applyFont="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0" borderId="0"/>
    <xf numFmtId="0" fontId="2" fillId="0" borderId="0"/>
    <xf numFmtId="0" fontId="2" fillId="0" borderId="0"/>
    <xf numFmtId="174" fontId="2" fillId="0" borderId="0"/>
    <xf numFmtId="43" fontId="2" fillId="0" borderId="0" applyFont="0" applyFill="0" applyBorder="0" applyAlignment="0" applyProtection="0"/>
    <xf numFmtId="9" fontId="2" fillId="0" borderId="0" applyFont="0" applyFill="0" applyBorder="0" applyAlignment="0" applyProtection="0"/>
    <xf numFmtId="43" fontId="115" fillId="0" borderId="0" applyFont="0" applyFill="0" applyBorder="0" applyAlignment="0" applyProtection="0"/>
    <xf numFmtId="174" fontId="2"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2" fillId="0" borderId="0"/>
    <xf numFmtId="43" fontId="2" fillId="0" borderId="0" applyFont="0" applyFill="0" applyBorder="0" applyAlignment="0" applyProtection="0"/>
    <xf numFmtId="43" fontId="35" fillId="0" borderId="0" applyFont="0" applyFill="0" applyBorder="0" applyAlignment="0" applyProtection="0"/>
    <xf numFmtId="0" fontId="2" fillId="0" borderId="0"/>
    <xf numFmtId="43" fontId="2" fillId="0" borderId="0" applyFont="0" applyFill="0" applyBorder="0" applyAlignment="0" applyProtection="0"/>
    <xf numFmtId="174" fontId="2" fillId="0" borderId="0"/>
    <xf numFmtId="43" fontId="2" fillId="0" borderId="0" applyFont="0" applyFill="0" applyBorder="0" applyAlignment="0" applyProtection="0"/>
    <xf numFmtId="174" fontId="2" fillId="0" borderId="0"/>
    <xf numFmtId="0" fontId="2" fillId="0" borderId="0"/>
    <xf numFmtId="43" fontId="1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74" fillId="0" borderId="0" applyFont="0" applyFill="0" applyBorder="0" applyAlignment="0" applyProtection="0"/>
    <xf numFmtId="0" fontId="2" fillId="0" borderId="0"/>
    <xf numFmtId="0" fontId="2" fillId="0" borderId="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32" borderId="84" applyNumberFormat="0" applyFont="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4"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34"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74" fillId="0" borderId="0" applyFont="0" applyFill="0" applyBorder="0" applyAlignment="0" applyProtection="0"/>
    <xf numFmtId="0" fontId="2" fillId="0" borderId="0"/>
    <xf numFmtId="0" fontId="2" fillId="0" borderId="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32" borderId="84" applyNumberFormat="0" applyFont="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0" fontId="2" fillId="0" borderId="0"/>
    <xf numFmtId="0" fontId="2" fillId="0" borderId="0"/>
    <xf numFmtId="0" fontId="2" fillId="0" borderId="0"/>
    <xf numFmtId="174" fontId="2" fillId="0" borderId="0"/>
    <xf numFmtId="43" fontId="2" fillId="0" borderId="0" applyFont="0" applyFill="0" applyBorder="0" applyAlignment="0" applyProtection="0"/>
    <xf numFmtId="9" fontId="2" fillId="0" borderId="0" applyFont="0" applyFill="0" applyBorder="0" applyAlignment="0" applyProtection="0"/>
    <xf numFmtId="43" fontId="115" fillId="0" borderId="0" applyFont="0" applyFill="0" applyBorder="0" applyAlignment="0" applyProtection="0"/>
    <xf numFmtId="174" fontId="2"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2" fillId="0" borderId="0"/>
    <xf numFmtId="43" fontId="2" fillId="0" borderId="0" applyFont="0" applyFill="0" applyBorder="0" applyAlignment="0" applyProtection="0"/>
    <xf numFmtId="43" fontId="35" fillId="0" borderId="0" applyFont="0" applyFill="0" applyBorder="0" applyAlignment="0" applyProtection="0"/>
    <xf numFmtId="0" fontId="2" fillId="0" borderId="0"/>
    <xf numFmtId="43" fontId="2" fillId="0" borderId="0" applyFont="0" applyFill="0" applyBorder="0" applyAlignment="0" applyProtection="0"/>
    <xf numFmtId="174" fontId="2" fillId="0" borderId="0"/>
    <xf numFmtId="43" fontId="2" fillId="0" borderId="0" applyFont="0" applyFill="0" applyBorder="0" applyAlignment="0" applyProtection="0"/>
    <xf numFmtId="174" fontId="2" fillId="0" borderId="0"/>
    <xf numFmtId="0" fontId="2" fillId="0" borderId="0"/>
    <xf numFmtId="43" fontId="1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34" fillId="0" borderId="0" applyFont="0" applyFill="0" applyBorder="0" applyAlignment="0" applyProtection="0"/>
    <xf numFmtId="0" fontId="2" fillId="0" borderId="0"/>
    <xf numFmtId="174" fontId="2" fillId="0" borderId="0"/>
    <xf numFmtId="43" fontId="2" fillId="0" borderId="0" applyFont="0" applyFill="0" applyBorder="0" applyAlignment="0" applyProtection="0"/>
    <xf numFmtId="9" fontId="2" fillId="0" borderId="0" applyFont="0" applyFill="0" applyBorder="0" applyAlignment="0" applyProtection="0"/>
    <xf numFmtId="0" fontId="2" fillId="38"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174" fontId="2" fillId="0" borderId="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174" fontId="2" fillId="0" borderId="0"/>
    <xf numFmtId="43" fontId="2" fillId="0" borderId="0" applyFont="0" applyFill="0" applyBorder="0" applyAlignment="0" applyProtection="0"/>
    <xf numFmtId="0" fontId="2" fillId="38" borderId="0" applyNumberFormat="0" applyBorder="0" applyAlignment="0" applyProtection="0"/>
    <xf numFmtId="0" fontId="2" fillId="34" borderId="0" applyNumberFormat="0" applyBorder="0" applyAlignment="0" applyProtection="0"/>
    <xf numFmtId="0" fontId="2" fillId="0" borderId="0"/>
    <xf numFmtId="43" fontId="2" fillId="0" borderId="0" applyFont="0" applyFill="0" applyBorder="0" applyAlignment="0" applyProtection="0"/>
    <xf numFmtId="174" fontId="2" fillId="0" borderId="0"/>
    <xf numFmtId="43" fontId="2" fillId="0" borderId="0" applyFont="0" applyFill="0" applyBorder="0" applyAlignment="0" applyProtection="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0" borderId="0"/>
    <xf numFmtId="0" fontId="2" fillId="38"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ill="0" applyBorder="0" applyAlignment="0" applyProtection="0"/>
    <xf numFmtId="8" fontId="34"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1"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32" borderId="84" applyNumberFormat="0" applyFont="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xf numFmtId="43" fontId="115" fillId="0" borderId="0" applyFont="0" applyFill="0" applyBorder="0" applyAlignment="0" applyProtection="0"/>
    <xf numFmtId="174" fontId="2"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2" fillId="0" borderId="0"/>
    <xf numFmtId="43" fontId="2"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0" fontId="2" fillId="0" borderId="0"/>
    <xf numFmtId="43" fontId="2" fillId="0" borderId="0" applyFont="0" applyFill="0" applyBorder="0" applyAlignment="0" applyProtection="0"/>
    <xf numFmtId="174" fontId="2" fillId="0" borderId="0"/>
    <xf numFmtId="43" fontId="2" fillId="0" borderId="0" applyFont="0" applyFill="0" applyBorder="0" applyAlignment="0" applyProtection="0"/>
    <xf numFmtId="174" fontId="2" fillId="0" borderId="0"/>
    <xf numFmtId="0" fontId="2" fillId="0" borderId="0"/>
    <xf numFmtId="43" fontId="1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74" fontId="2" fillId="0" borderId="0"/>
    <xf numFmtId="174" fontId="2" fillId="0" borderId="0"/>
    <xf numFmtId="174" fontId="2" fillId="0" borderId="0"/>
    <xf numFmtId="43" fontId="2" fillId="0" borderId="0" applyFont="0" applyFill="0" applyBorder="0" applyAlignment="0" applyProtection="0"/>
    <xf numFmtId="9" fontId="2" fillId="0" borderId="0" applyFont="0" applyFill="0" applyBorder="0" applyAlignment="0" applyProtection="0"/>
    <xf numFmtId="43" fontId="115" fillId="0" borderId="0" applyFont="0" applyFill="0" applyBorder="0" applyAlignment="0" applyProtection="0"/>
    <xf numFmtId="174" fontId="2"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174" fontId="2" fillId="0" borderId="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2" fillId="0" borderId="0"/>
    <xf numFmtId="43" fontId="2"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0" fontId="2" fillId="0" borderId="0"/>
    <xf numFmtId="43" fontId="2" fillId="0" borderId="0" applyFont="0" applyFill="0" applyBorder="0" applyAlignment="0" applyProtection="0"/>
    <xf numFmtId="174" fontId="2" fillId="0" borderId="0"/>
    <xf numFmtId="43" fontId="2" fillId="0" borderId="0" applyFont="0" applyFill="0" applyBorder="0" applyAlignment="0" applyProtection="0"/>
    <xf numFmtId="174" fontId="2" fillId="0" borderId="0"/>
    <xf numFmtId="0" fontId="2" fillId="0" borderId="0"/>
    <xf numFmtId="43" fontId="11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34" fillId="0" borderId="0" applyFont="0" applyFill="0" applyBorder="0" applyAlignment="0" applyProtection="0"/>
    <xf numFmtId="43" fontId="34" fillId="0" borderId="0" applyFont="0" applyFill="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ill="0" applyBorder="0" applyAlignment="0" applyProtection="0"/>
    <xf numFmtId="8" fontId="34"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0"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xf numFmtId="174" fontId="2" fillId="0" borderId="0"/>
    <xf numFmtId="17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0" fontId="2" fillId="32" borderId="8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2"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166" fillId="0" borderId="0" applyFont="0" applyFill="0" applyBorder="0" applyAlignment="0" applyProtection="0"/>
    <xf numFmtId="0" fontId="2" fillId="0" borderId="0"/>
    <xf numFmtId="43" fontId="2" fillId="0" borderId="0" applyFont="0" applyFill="0" applyBorder="0" applyAlignment="0" applyProtection="0"/>
    <xf numFmtId="43" fontId="34" fillId="0" borderId="0" applyFont="0" applyFill="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0" borderId="0"/>
    <xf numFmtId="0" fontId="2" fillId="32" borderId="84" applyNumberFormat="0" applyFont="0" applyAlignment="0" applyProtection="0"/>
    <xf numFmtId="43" fontId="3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4"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34"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4"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174" fontId="1" fillId="0" borderId="0"/>
    <xf numFmtId="43" fontId="1" fillId="0" borderId="0" applyFont="0" applyFill="0" applyBorder="0" applyAlignment="0" applyProtection="0"/>
    <xf numFmtId="9" fontId="1" fillId="0" borderId="0" applyFont="0" applyFill="0" applyBorder="0" applyAlignment="0" applyProtection="0"/>
    <xf numFmtId="43" fontId="115" fillId="0" borderId="0" applyFont="0" applyFill="0" applyBorder="0" applyAlignment="0" applyProtection="0"/>
    <xf numFmtId="174" fontId="1"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1" fillId="0" borderId="0"/>
    <xf numFmtId="43" fontId="1"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43" fontId="1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4"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34"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4"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174" fontId="1" fillId="0" borderId="0"/>
    <xf numFmtId="43" fontId="1" fillId="0" borderId="0" applyFont="0" applyFill="0" applyBorder="0" applyAlignment="0" applyProtection="0"/>
    <xf numFmtId="9" fontId="1" fillId="0" borderId="0" applyFont="0" applyFill="0" applyBorder="0" applyAlignment="0" applyProtection="0"/>
    <xf numFmtId="43" fontId="115" fillId="0" borderId="0" applyFont="0" applyFill="0" applyBorder="0" applyAlignment="0" applyProtection="0"/>
    <xf numFmtId="174" fontId="1"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1" fillId="0" borderId="0"/>
    <xf numFmtId="43" fontId="1"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43" fontId="1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34" fillId="0" borderId="0" applyFont="0" applyFill="0" applyBorder="0" applyAlignment="0" applyProtection="0"/>
    <xf numFmtId="0" fontId="1" fillId="0" borderId="0"/>
    <xf numFmtId="174" fontId="1" fillId="0" borderId="0"/>
    <xf numFmtId="43" fontId="1" fillId="0" borderId="0" applyFont="0" applyFill="0" applyBorder="0" applyAlignment="0" applyProtection="0"/>
    <xf numFmtId="9"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4" fontId="1" fillId="0" borderId="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74" fontId="1" fillId="0" borderId="0"/>
    <xf numFmtId="43"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ill="0" applyBorder="0" applyAlignment="0" applyProtection="0"/>
    <xf numFmtId="8" fontId="34"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74" fontId="1" fillId="0" borderId="0"/>
    <xf numFmtId="43" fontId="115" fillId="0" borderId="0" applyFont="0" applyFill="0" applyBorder="0" applyAlignment="0" applyProtection="0"/>
    <xf numFmtId="174" fontId="1"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1" fillId="0" borderId="0"/>
    <xf numFmtId="43" fontId="1"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43" fontId="1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74" fontId="1" fillId="0" borderId="0"/>
    <xf numFmtId="174" fontId="1" fillId="0" borderId="0"/>
    <xf numFmtId="174" fontId="1" fillId="0" borderId="0"/>
    <xf numFmtId="43" fontId="1" fillId="0" borderId="0" applyFont="0" applyFill="0" applyBorder="0" applyAlignment="0" applyProtection="0"/>
    <xf numFmtId="9" fontId="1" fillId="0" borderId="0" applyFont="0" applyFill="0" applyBorder="0" applyAlignment="0" applyProtection="0"/>
    <xf numFmtId="43" fontId="115" fillId="0" borderId="0" applyFont="0" applyFill="0" applyBorder="0" applyAlignment="0" applyProtection="0"/>
    <xf numFmtId="174" fontId="1"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174" fontId="1" fillId="0" borderId="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1" fillId="0" borderId="0"/>
    <xf numFmtId="43" fontId="1"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43" fontId="1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34" fillId="0" borderId="0" applyFont="0" applyFill="0" applyBorder="0" applyAlignment="0" applyProtection="0"/>
    <xf numFmtId="43" fontId="34" fillId="0" borderId="0" applyFont="0" applyFill="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ill="0" applyBorder="0" applyAlignment="0" applyProtection="0"/>
    <xf numFmtId="8" fontId="34"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66" fillId="0" borderId="0" applyFont="0" applyFill="0" applyBorder="0" applyAlignment="0" applyProtection="0"/>
    <xf numFmtId="0" fontId="1" fillId="0" borderId="0"/>
    <xf numFmtId="43" fontId="1" fillId="0" borderId="0" applyFont="0" applyFill="0" applyBorder="0" applyAlignment="0" applyProtection="0"/>
    <xf numFmtId="43" fontId="34" fillId="0" borderId="0" applyFont="0" applyFill="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32" borderId="84" applyNumberFormat="0" applyFont="0" applyAlignment="0" applyProtection="0"/>
    <xf numFmtId="43" fontId="3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4"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34"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4"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174" fontId="1" fillId="0" borderId="0"/>
    <xf numFmtId="43" fontId="1" fillId="0" borderId="0" applyFont="0" applyFill="0" applyBorder="0" applyAlignment="0" applyProtection="0"/>
    <xf numFmtId="9" fontId="1" fillId="0" borderId="0" applyFont="0" applyFill="0" applyBorder="0" applyAlignment="0" applyProtection="0"/>
    <xf numFmtId="43" fontId="115" fillId="0" borderId="0" applyFont="0" applyFill="0" applyBorder="0" applyAlignment="0" applyProtection="0"/>
    <xf numFmtId="174" fontId="1"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1" fillId="0" borderId="0"/>
    <xf numFmtId="43" fontId="1"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43" fontId="1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4"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34"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4"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174" fontId="1" fillId="0" borderId="0"/>
    <xf numFmtId="43" fontId="1" fillId="0" borderId="0" applyFont="0" applyFill="0" applyBorder="0" applyAlignment="0" applyProtection="0"/>
    <xf numFmtId="9" fontId="1" fillId="0" borderId="0" applyFont="0" applyFill="0" applyBorder="0" applyAlignment="0" applyProtection="0"/>
    <xf numFmtId="43" fontId="115" fillId="0" borderId="0" applyFont="0" applyFill="0" applyBorder="0" applyAlignment="0" applyProtection="0"/>
    <xf numFmtId="174" fontId="1"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1" fillId="0" borderId="0"/>
    <xf numFmtId="43" fontId="1"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43" fontId="1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34" fillId="0" borderId="0" applyFont="0" applyFill="0" applyBorder="0" applyAlignment="0" applyProtection="0"/>
    <xf numFmtId="0" fontId="1" fillId="0" borderId="0"/>
    <xf numFmtId="174" fontId="1" fillId="0" borderId="0"/>
    <xf numFmtId="43" fontId="1" fillId="0" borderId="0" applyFont="0" applyFill="0" applyBorder="0" applyAlignment="0" applyProtection="0"/>
    <xf numFmtId="9"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4" fontId="1" fillId="0" borderId="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74" fontId="1" fillId="0" borderId="0"/>
    <xf numFmtId="43"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ill="0" applyBorder="0" applyAlignment="0" applyProtection="0"/>
    <xf numFmtId="8" fontId="34"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74" fontId="1" fillId="0" borderId="0"/>
    <xf numFmtId="43" fontId="115" fillId="0" borderId="0" applyFont="0" applyFill="0" applyBorder="0" applyAlignment="0" applyProtection="0"/>
    <xf numFmtId="174" fontId="1"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1" fillId="0" borderId="0"/>
    <xf numFmtId="43" fontId="1"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43" fontId="1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74" fontId="1" fillId="0" borderId="0"/>
    <xf numFmtId="174" fontId="1" fillId="0" borderId="0"/>
    <xf numFmtId="174" fontId="1" fillId="0" borderId="0"/>
    <xf numFmtId="43" fontId="1" fillId="0" borderId="0" applyFont="0" applyFill="0" applyBorder="0" applyAlignment="0" applyProtection="0"/>
    <xf numFmtId="9" fontId="1" fillId="0" borderId="0" applyFont="0" applyFill="0" applyBorder="0" applyAlignment="0" applyProtection="0"/>
    <xf numFmtId="43" fontId="115" fillId="0" borderId="0" applyFont="0" applyFill="0" applyBorder="0" applyAlignment="0" applyProtection="0"/>
    <xf numFmtId="174" fontId="1"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174" fontId="1" fillId="0" borderId="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1" fillId="0" borderId="0"/>
    <xf numFmtId="43" fontId="1"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43" fontId="1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34" fillId="0" borderId="0" applyFont="0" applyFill="0" applyBorder="0" applyAlignment="0" applyProtection="0"/>
    <xf numFmtId="43" fontId="34" fillId="0" borderId="0" applyFont="0" applyFill="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ill="0" applyBorder="0" applyAlignment="0" applyProtection="0"/>
    <xf numFmtId="8" fontId="34"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66" fillId="0" borderId="0" applyFont="0" applyFill="0" applyBorder="0" applyAlignment="0" applyProtection="0"/>
    <xf numFmtId="0" fontId="1" fillId="0" borderId="0"/>
    <xf numFmtId="43" fontId="1" fillId="0" borderId="0" applyFont="0" applyFill="0" applyBorder="0" applyAlignment="0" applyProtection="0"/>
    <xf numFmtId="43" fontId="34" fillId="0" borderId="0" applyFont="0" applyFill="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32" borderId="84" applyNumberFormat="0" applyFont="0" applyAlignment="0" applyProtection="0"/>
    <xf numFmtId="43" fontId="3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4"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34"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4"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174" fontId="1" fillId="0" borderId="0"/>
    <xf numFmtId="43" fontId="1" fillId="0" borderId="0" applyFont="0" applyFill="0" applyBorder="0" applyAlignment="0" applyProtection="0"/>
    <xf numFmtId="9" fontId="1" fillId="0" borderId="0" applyFont="0" applyFill="0" applyBorder="0" applyAlignment="0" applyProtection="0"/>
    <xf numFmtId="43" fontId="115" fillId="0" borderId="0" applyFont="0" applyFill="0" applyBorder="0" applyAlignment="0" applyProtection="0"/>
    <xf numFmtId="174" fontId="1"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1" fillId="0" borderId="0"/>
    <xf numFmtId="43" fontId="1"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43" fontId="1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4"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34"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4"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174" fontId="1" fillId="0" borderId="0"/>
    <xf numFmtId="43" fontId="1" fillId="0" borderId="0" applyFont="0" applyFill="0" applyBorder="0" applyAlignment="0" applyProtection="0"/>
    <xf numFmtId="9" fontId="1" fillId="0" borderId="0" applyFont="0" applyFill="0" applyBorder="0" applyAlignment="0" applyProtection="0"/>
    <xf numFmtId="43" fontId="115" fillId="0" borderId="0" applyFont="0" applyFill="0" applyBorder="0" applyAlignment="0" applyProtection="0"/>
    <xf numFmtId="174" fontId="1"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1" fillId="0" borderId="0"/>
    <xf numFmtId="43" fontId="1"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43" fontId="1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34" fillId="0" borderId="0" applyFont="0" applyFill="0" applyBorder="0" applyAlignment="0" applyProtection="0"/>
    <xf numFmtId="0" fontId="1" fillId="0" borderId="0"/>
    <xf numFmtId="174" fontId="1" fillId="0" borderId="0"/>
    <xf numFmtId="43" fontId="1" fillId="0" borderId="0" applyFont="0" applyFill="0" applyBorder="0" applyAlignment="0" applyProtection="0"/>
    <xf numFmtId="9"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4" fontId="1" fillId="0" borderId="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74" fontId="1" fillId="0" borderId="0"/>
    <xf numFmtId="43"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ill="0" applyBorder="0" applyAlignment="0" applyProtection="0"/>
    <xf numFmtId="8" fontId="34"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74" fontId="1" fillId="0" borderId="0"/>
    <xf numFmtId="43" fontId="115" fillId="0" borderId="0" applyFont="0" applyFill="0" applyBorder="0" applyAlignment="0" applyProtection="0"/>
    <xf numFmtId="174" fontId="1"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1" fillId="0" borderId="0"/>
    <xf numFmtId="43" fontId="1"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43" fontId="1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74" fontId="1" fillId="0" borderId="0"/>
    <xf numFmtId="174" fontId="1" fillId="0" borderId="0"/>
    <xf numFmtId="174" fontId="1" fillId="0" borderId="0"/>
    <xf numFmtId="43" fontId="1" fillId="0" borderId="0" applyFont="0" applyFill="0" applyBorder="0" applyAlignment="0" applyProtection="0"/>
    <xf numFmtId="9" fontId="1" fillId="0" borderId="0" applyFont="0" applyFill="0" applyBorder="0" applyAlignment="0" applyProtection="0"/>
    <xf numFmtId="43" fontId="115" fillId="0" borderId="0" applyFont="0" applyFill="0" applyBorder="0" applyAlignment="0" applyProtection="0"/>
    <xf numFmtId="174" fontId="1"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174" fontId="1" fillId="0" borderId="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1" fillId="0" borderId="0"/>
    <xf numFmtId="43" fontId="1"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43" fontId="1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34" fillId="0" borderId="0" applyFont="0" applyFill="0" applyBorder="0" applyAlignment="0" applyProtection="0"/>
    <xf numFmtId="43" fontId="34" fillId="0" borderId="0" applyFont="0" applyFill="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ill="0" applyBorder="0" applyAlignment="0" applyProtection="0"/>
    <xf numFmtId="8" fontId="34"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66" fillId="0" borderId="0" applyFont="0" applyFill="0" applyBorder="0" applyAlignment="0" applyProtection="0"/>
    <xf numFmtId="0" fontId="1" fillId="0" borderId="0"/>
    <xf numFmtId="43" fontId="1" fillId="0" borderId="0" applyFont="0" applyFill="0" applyBorder="0" applyAlignment="0" applyProtection="0"/>
    <xf numFmtId="43" fontId="34" fillId="0" borderId="0" applyFont="0" applyFill="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32" borderId="84" applyNumberFormat="0" applyFont="0" applyAlignment="0" applyProtection="0"/>
    <xf numFmtId="43" fontId="3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4"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34"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4"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174" fontId="1" fillId="0" borderId="0"/>
    <xf numFmtId="43" fontId="1" fillId="0" borderId="0" applyFont="0" applyFill="0" applyBorder="0" applyAlignment="0" applyProtection="0"/>
    <xf numFmtId="9" fontId="1" fillId="0" borderId="0" applyFont="0" applyFill="0" applyBorder="0" applyAlignment="0" applyProtection="0"/>
    <xf numFmtId="43" fontId="115" fillId="0" borderId="0" applyFont="0" applyFill="0" applyBorder="0" applyAlignment="0" applyProtection="0"/>
    <xf numFmtId="174" fontId="1"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1" fillId="0" borderId="0"/>
    <xf numFmtId="43" fontId="1"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43" fontId="1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4"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34"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34"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1" fontId="3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74" fillId="0" borderId="0" applyFont="0" applyFill="0" applyBorder="0" applyAlignment="0" applyProtection="0"/>
    <xf numFmtId="0" fontId="1" fillId="0" borderId="0"/>
    <xf numFmtId="0" fontId="1" fillId="0" borderId="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0" borderId="0"/>
    <xf numFmtId="174" fontId="1" fillId="0" borderId="0"/>
    <xf numFmtId="43" fontId="1" fillId="0" borderId="0" applyFont="0" applyFill="0" applyBorder="0" applyAlignment="0" applyProtection="0"/>
    <xf numFmtId="9" fontId="1" fillId="0" borderId="0" applyFont="0" applyFill="0" applyBorder="0" applyAlignment="0" applyProtection="0"/>
    <xf numFmtId="43" fontId="115" fillId="0" borderId="0" applyFont="0" applyFill="0" applyBorder="0" applyAlignment="0" applyProtection="0"/>
    <xf numFmtId="174" fontId="1"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1" fillId="0" borderId="0"/>
    <xf numFmtId="43" fontId="1"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43" fontId="1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34" fillId="0" borderId="0" applyFont="0" applyFill="0" applyBorder="0" applyAlignment="0" applyProtection="0"/>
    <xf numFmtId="0" fontId="1" fillId="0" borderId="0"/>
    <xf numFmtId="174" fontId="1" fillId="0" borderId="0"/>
    <xf numFmtId="43" fontId="1" fillId="0" borderId="0" applyFont="0" applyFill="0" applyBorder="0" applyAlignment="0" applyProtection="0"/>
    <xf numFmtId="9"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174" fontId="1" fillId="0" borderId="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174" fontId="1" fillId="0" borderId="0"/>
    <xf numFmtId="43" fontId="1" fillId="0" borderId="0" applyFont="0" applyFill="0" applyBorder="0" applyAlignment="0" applyProtection="0"/>
    <xf numFmtId="0" fontId="1" fillId="38"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0" borderId="0"/>
    <xf numFmtId="0" fontId="1" fillId="38"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ill="0" applyBorder="0" applyAlignment="0" applyProtection="0"/>
    <xf numFmtId="8" fontId="34"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1"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32" borderId="84"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174" fontId="1" fillId="0" borderId="0"/>
    <xf numFmtId="43" fontId="115" fillId="0" borderId="0" applyFont="0" applyFill="0" applyBorder="0" applyAlignment="0" applyProtection="0"/>
    <xf numFmtId="174" fontId="1"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1" fillId="0" borderId="0"/>
    <xf numFmtId="43" fontId="1"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43" fontId="1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74" fontId="1" fillId="0" borderId="0"/>
    <xf numFmtId="174" fontId="1" fillId="0" borderId="0"/>
    <xf numFmtId="174" fontId="1" fillId="0" borderId="0"/>
    <xf numFmtId="43" fontId="1" fillId="0" borderId="0" applyFont="0" applyFill="0" applyBorder="0" applyAlignment="0" applyProtection="0"/>
    <xf numFmtId="9" fontId="1" fillId="0" borderId="0" applyFont="0" applyFill="0" applyBorder="0" applyAlignment="0" applyProtection="0"/>
    <xf numFmtId="43" fontId="115" fillId="0" borderId="0" applyFont="0" applyFill="0" applyBorder="0" applyAlignment="0" applyProtection="0"/>
    <xf numFmtId="174" fontId="1" fillId="0" borderId="0"/>
    <xf numFmtId="43" fontId="115"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174" fontId="1" fillId="0" borderId="0"/>
    <xf numFmtId="43" fontId="34"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5" fillId="0" borderId="0" applyFont="0" applyFill="0" applyBorder="0" applyAlignment="0" applyProtection="0"/>
    <xf numFmtId="174" fontId="1" fillId="0" borderId="0"/>
    <xf numFmtId="43" fontId="1"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174" fontId="1" fillId="0" borderId="0"/>
    <xf numFmtId="43" fontId="1" fillId="0" borderId="0" applyFont="0" applyFill="0" applyBorder="0" applyAlignment="0" applyProtection="0"/>
    <xf numFmtId="174" fontId="1" fillId="0" borderId="0"/>
    <xf numFmtId="0" fontId="1" fillId="0" borderId="0"/>
    <xf numFmtId="43" fontId="1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34" fillId="0" borderId="0" applyFont="0" applyFill="0" applyBorder="0" applyAlignment="0" applyProtection="0"/>
    <xf numFmtId="43" fontId="34" fillId="0" borderId="0" applyFont="0" applyFill="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ill="0" applyBorder="0" applyAlignment="0" applyProtection="0"/>
    <xf numFmtId="8" fontId="34"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0" fontId="1" fillId="32" borderId="8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1" fontId="3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15" fillId="0" borderId="0" applyFont="0" applyFill="0" applyBorder="0" applyAlignment="0" applyProtection="0"/>
    <xf numFmtId="43" fontId="115"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66" fillId="0" borderId="0" applyFont="0" applyFill="0" applyBorder="0" applyAlignment="0" applyProtection="0"/>
    <xf numFmtId="0" fontId="1" fillId="0" borderId="0"/>
    <xf numFmtId="43" fontId="1" fillId="0" borderId="0" applyFont="0" applyFill="0" applyBorder="0" applyAlignment="0" applyProtection="0"/>
    <xf numFmtId="43" fontId="34" fillId="0" borderId="0" applyFont="0" applyFill="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xf numFmtId="0" fontId="1" fillId="32" borderId="84" applyNumberFormat="0" applyFont="0" applyAlignment="0" applyProtection="0"/>
    <xf numFmtId="43" fontId="34" fillId="0" borderId="0" applyFont="0" applyFill="0" applyBorder="0" applyAlignment="0" applyProtection="0"/>
  </cellStyleXfs>
  <cellXfs count="688">
    <xf numFmtId="0" fontId="0" fillId="0" borderId="0" xfId="0"/>
    <xf numFmtId="0" fontId="38" fillId="0" borderId="0" xfId="44" applyAlignment="1" applyProtection="1">
      <alignment horizontal="left" vertical="center"/>
    </xf>
    <xf numFmtId="0" fontId="152" fillId="0" borderId="0" xfId="44" applyFont="1" applyAlignment="1" applyProtection="1">
      <alignment horizontal="left" vertical="center"/>
    </xf>
    <xf numFmtId="0" fontId="181" fillId="0" borderId="0" xfId="0" applyFont="1" applyAlignment="1">
      <alignment horizontal="center"/>
    </xf>
    <xf numFmtId="0" fontId="91" fillId="57" borderId="0" xfId="0" applyFont="1" applyFill="1"/>
    <xf numFmtId="0" fontId="93" fillId="0" borderId="0" xfId="44" applyFont="1" applyAlignment="1" applyProtection="1">
      <alignment vertical="center"/>
    </xf>
    <xf numFmtId="0" fontId="94" fillId="0" borderId="0" xfId="0" applyFont="1"/>
    <xf numFmtId="0" fontId="94" fillId="0" borderId="0" xfId="0" applyFont="1" applyAlignment="1">
      <alignment horizontal="center"/>
    </xf>
    <xf numFmtId="165" fontId="94" fillId="0" borderId="0" xfId="65" applyFont="1"/>
    <xf numFmtId="0" fontId="96" fillId="0" borderId="0" xfId="0" applyFont="1"/>
    <xf numFmtId="0" fontId="97" fillId="0" borderId="0" xfId="44" applyFont="1" applyAlignment="1" applyProtection="1">
      <alignment horizontal="center"/>
    </xf>
    <xf numFmtId="170" fontId="98" fillId="0" borderId="0" xfId="54" applyFont="1" applyAlignment="1">
      <alignment horizontal="center" vertical="center"/>
    </xf>
    <xf numFmtId="170" fontId="98" fillId="0" borderId="19" xfId="54" applyFont="1" applyBorder="1" applyAlignment="1">
      <alignment horizontal="center"/>
    </xf>
    <xf numFmtId="170" fontId="98" fillId="0" borderId="19" xfId="54" applyFont="1" applyBorder="1"/>
    <xf numFmtId="170" fontId="70" fillId="0" borderId="0" xfId="54" applyFont="1"/>
    <xf numFmtId="170" fontId="70" fillId="0" borderId="33" xfId="54" applyFont="1" applyBorder="1"/>
    <xf numFmtId="170" fontId="98" fillId="0" borderId="0" xfId="54" applyFont="1"/>
    <xf numFmtId="170" fontId="98" fillId="0" borderId="0" xfId="54" applyFont="1" applyAlignment="1">
      <alignment horizontal="center"/>
    </xf>
    <xf numFmtId="0" fontId="100" fillId="0" borderId="0" xfId="0" applyFont="1" applyAlignment="1">
      <alignment horizontal="left" vertical="center"/>
    </xf>
    <xf numFmtId="0" fontId="70" fillId="0" borderId="0" xfId="0" applyFont="1"/>
    <xf numFmtId="0" fontId="71" fillId="0" borderId="31" xfId="0" applyFont="1" applyBorder="1"/>
    <xf numFmtId="0" fontId="70" fillId="0" borderId="27" xfId="0" applyFont="1" applyBorder="1" applyAlignment="1">
      <alignment horizontal="left" indent="1"/>
    </xf>
    <xf numFmtId="0" fontId="70" fillId="0" borderId="27" xfId="0" applyFont="1" applyBorder="1" applyAlignment="1">
      <alignment horizontal="left" indent="2"/>
    </xf>
    <xf numFmtId="0" fontId="71" fillId="0" borderId="23" xfId="0" applyFont="1" applyBorder="1"/>
    <xf numFmtId="0" fontId="102" fillId="0" borderId="0" xfId="44" applyFont="1" applyAlignment="1" applyProtection="1"/>
    <xf numFmtId="0" fontId="70" fillId="0" borderId="0" xfId="55" applyFont="1"/>
    <xf numFmtId="0" fontId="70" fillId="0" borderId="36" xfId="55" applyFont="1" applyBorder="1"/>
    <xf numFmtId="171" fontId="70" fillId="0" borderId="44" xfId="55" applyNumberFormat="1" applyFont="1" applyBorder="1" applyAlignment="1">
      <alignment horizontal="center"/>
    </xf>
    <xf numFmtId="171" fontId="70" fillId="0" borderId="40" xfId="55" applyNumberFormat="1" applyFont="1" applyBorder="1" applyAlignment="1">
      <alignment horizontal="center"/>
    </xf>
    <xf numFmtId="171" fontId="70" fillId="0" borderId="30" xfId="55" applyNumberFormat="1" applyFont="1" applyBorder="1" applyAlignment="1">
      <alignment horizontal="center"/>
    </xf>
    <xf numFmtId="171" fontId="70" fillId="0" borderId="44" xfId="55" applyNumberFormat="1" applyFont="1" applyBorder="1"/>
    <xf numFmtId="171" fontId="70" fillId="0" borderId="40" xfId="55" applyNumberFormat="1" applyFont="1" applyBorder="1"/>
    <xf numFmtId="171" fontId="70" fillId="0" borderId="30" xfId="55" applyNumberFormat="1" applyFont="1" applyBorder="1"/>
    <xf numFmtId="171" fontId="70" fillId="0" borderId="71" xfId="55" applyNumberFormat="1" applyFont="1" applyBorder="1"/>
    <xf numFmtId="172" fontId="70" fillId="0" borderId="40" xfId="65" applyNumberFormat="1" applyFont="1" applyBorder="1"/>
    <xf numFmtId="172" fontId="70" fillId="0" borderId="30" xfId="65" applyNumberFormat="1" applyFont="1" applyBorder="1"/>
    <xf numFmtId="172" fontId="70" fillId="0" borderId="44" xfId="65" applyNumberFormat="1" applyFont="1" applyBorder="1"/>
    <xf numFmtId="172" fontId="70" fillId="0" borderId="55" xfId="65" applyNumberFormat="1" applyFont="1" applyBorder="1"/>
    <xf numFmtId="0" fontId="70" fillId="0" borderId="20" xfId="55" applyFont="1" applyBorder="1"/>
    <xf numFmtId="0" fontId="70" fillId="0" borderId="37" xfId="55" applyFont="1" applyBorder="1"/>
    <xf numFmtId="171" fontId="70" fillId="0" borderId="45" xfId="55" applyNumberFormat="1" applyFont="1" applyBorder="1" applyAlignment="1">
      <alignment horizontal="center"/>
    </xf>
    <xf numFmtId="171" fontId="70" fillId="0" borderId="41" xfId="55" applyNumberFormat="1" applyFont="1" applyBorder="1" applyAlignment="1">
      <alignment horizontal="center"/>
    </xf>
    <xf numFmtId="171" fontId="70" fillId="0" borderId="28" xfId="55" applyNumberFormat="1" applyFont="1" applyBorder="1" applyAlignment="1">
      <alignment horizontal="center"/>
    </xf>
    <xf numFmtId="171" fontId="70" fillId="0" borderId="45" xfId="55" applyNumberFormat="1" applyFont="1" applyBorder="1"/>
    <xf numFmtId="171" fontId="70" fillId="0" borderId="41" xfId="55" applyNumberFormat="1" applyFont="1" applyBorder="1"/>
    <xf numFmtId="171" fontId="70" fillId="0" borderId="28" xfId="55" applyNumberFormat="1" applyFont="1" applyBorder="1"/>
    <xf numFmtId="171" fontId="70" fillId="0" borderId="72" xfId="55" applyNumberFormat="1" applyFont="1" applyBorder="1"/>
    <xf numFmtId="172" fontId="70" fillId="0" borderId="41" xfId="65" applyNumberFormat="1" applyFont="1" applyBorder="1"/>
    <xf numFmtId="172" fontId="70" fillId="0" borderId="28" xfId="65" applyNumberFormat="1" applyFont="1" applyBorder="1"/>
    <xf numFmtId="172" fontId="70" fillId="0" borderId="45" xfId="65" applyNumberFormat="1" applyFont="1" applyBorder="1"/>
    <xf numFmtId="172" fontId="70" fillId="0" borderId="49" xfId="65" applyNumberFormat="1" applyFont="1" applyBorder="1"/>
    <xf numFmtId="0" fontId="70" fillId="0" borderId="38" xfId="55" applyFont="1" applyBorder="1"/>
    <xf numFmtId="171" fontId="70" fillId="0" borderId="46" xfId="55" applyNumberFormat="1" applyFont="1" applyBorder="1" applyAlignment="1">
      <alignment horizontal="center"/>
    </xf>
    <xf numFmtId="171" fontId="70" fillId="0" borderId="42" xfId="55" applyNumberFormat="1" applyFont="1" applyBorder="1" applyAlignment="1">
      <alignment horizontal="center"/>
    </xf>
    <xf numFmtId="171" fontId="70" fillId="0" borderId="48" xfId="55" applyNumberFormat="1" applyFont="1" applyBorder="1" applyAlignment="1">
      <alignment horizontal="center"/>
    </xf>
    <xf numFmtId="171" fontId="70" fillId="0" borderId="46" xfId="55" applyNumberFormat="1" applyFont="1" applyBorder="1"/>
    <xf numFmtId="171" fontId="70" fillId="0" borderId="42" xfId="55" applyNumberFormat="1" applyFont="1" applyBorder="1"/>
    <xf numFmtId="171" fontId="70" fillId="0" borderId="48" xfId="55" applyNumberFormat="1" applyFont="1" applyBorder="1"/>
    <xf numFmtId="171" fontId="70" fillId="0" borderId="73" xfId="55" applyNumberFormat="1" applyFont="1" applyBorder="1"/>
    <xf numFmtId="0" fontId="71" fillId="0" borderId="22" xfId="55" applyFont="1" applyBorder="1"/>
    <xf numFmtId="171" fontId="71" fillId="0" borderId="43" xfId="55" applyNumberFormat="1" applyFont="1" applyBorder="1" applyAlignment="1">
      <alignment horizontal="center"/>
    </xf>
    <xf numFmtId="171" fontId="71" fillId="0" borderId="39" xfId="55" applyNumberFormat="1" applyFont="1" applyBorder="1" applyAlignment="1">
      <alignment horizontal="center"/>
    </xf>
    <xf numFmtId="171" fontId="71" fillId="0" borderId="47" xfId="55" applyNumberFormat="1" applyFont="1" applyBorder="1" applyAlignment="1">
      <alignment horizontal="center"/>
    </xf>
    <xf numFmtId="171" fontId="71" fillId="0" borderId="43" xfId="55" applyNumberFormat="1" applyFont="1" applyBorder="1"/>
    <xf numFmtId="171" fontId="71" fillId="0" borderId="39" xfId="55" applyNumberFormat="1" applyFont="1" applyBorder="1"/>
    <xf numFmtId="171" fontId="71" fillId="0" borderId="47" xfId="55" applyNumberFormat="1" applyFont="1" applyBorder="1"/>
    <xf numFmtId="171" fontId="71" fillId="0" borderId="67" xfId="55" applyNumberFormat="1" applyFont="1" applyBorder="1"/>
    <xf numFmtId="172" fontId="71" fillId="0" borderId="39" xfId="65" applyNumberFormat="1" applyFont="1" applyBorder="1"/>
    <xf numFmtId="172" fontId="71" fillId="0" borderId="47" xfId="65" applyNumberFormat="1" applyFont="1" applyBorder="1"/>
    <xf numFmtId="172" fontId="71" fillId="0" borderId="43" xfId="65" applyNumberFormat="1" applyFont="1" applyBorder="1"/>
    <xf numFmtId="172" fontId="71" fillId="0" borderId="53" xfId="65" applyNumberFormat="1" applyFont="1" applyBorder="1"/>
    <xf numFmtId="165" fontId="70" fillId="0" borderId="0" xfId="65" applyFont="1"/>
    <xf numFmtId="0" fontId="104" fillId="0" borderId="0" xfId="0" applyFont="1"/>
    <xf numFmtId="0" fontId="95" fillId="0" borderId="0" xfId="0" quotePrefix="1" applyFont="1" applyAlignment="1">
      <alignment horizontal="left" vertical="center"/>
    </xf>
    <xf numFmtId="0" fontId="97" fillId="0" borderId="0" xfId="44" applyFont="1" applyAlignment="1" applyProtection="1">
      <alignment horizontal="right"/>
    </xf>
    <xf numFmtId="0" fontId="105" fillId="0" borderId="0" xfId="44" applyFont="1" applyAlignment="1" applyProtection="1">
      <alignment horizontal="right"/>
    </xf>
    <xf numFmtId="0" fontId="98" fillId="0" borderId="0" xfId="0" applyFont="1"/>
    <xf numFmtId="0" fontId="98" fillId="0" borderId="0" xfId="0" applyFont="1" applyAlignment="1">
      <alignment vertical="center"/>
    </xf>
    <xf numFmtId="168" fontId="70" fillId="0" borderId="41" xfId="65" applyNumberFormat="1" applyFont="1" applyBorder="1" applyAlignment="1">
      <alignment vertical="center"/>
    </xf>
    <xf numFmtId="168" fontId="70" fillId="0" borderId="28" xfId="65" applyNumberFormat="1" applyFont="1" applyBorder="1" applyAlignment="1">
      <alignment vertical="center"/>
    </xf>
    <xf numFmtId="168" fontId="70" fillId="0" borderId="45" xfId="65" applyNumberFormat="1" applyFont="1" applyBorder="1" applyAlignment="1">
      <alignment vertical="center"/>
    </xf>
    <xf numFmtId="168" fontId="70" fillId="0" borderId="72" xfId="65" applyNumberFormat="1" applyFont="1" applyBorder="1" applyAlignment="1">
      <alignment vertical="center"/>
    </xf>
    <xf numFmtId="168" fontId="70" fillId="0" borderId="49" xfId="65" applyNumberFormat="1" applyFont="1" applyBorder="1" applyAlignment="1">
      <alignment vertical="center"/>
    </xf>
    <xf numFmtId="0" fontId="108" fillId="0" borderId="0" xfId="0" applyFont="1" applyAlignment="1">
      <alignment vertical="center"/>
    </xf>
    <xf numFmtId="168" fontId="71" fillId="0" borderId="42" xfId="65" applyNumberFormat="1" applyFont="1" applyBorder="1" applyAlignment="1">
      <alignment vertical="center"/>
    </xf>
    <xf numFmtId="168" fontId="71" fillId="0" borderId="48" xfId="65" applyNumberFormat="1" applyFont="1" applyBorder="1" applyAlignment="1">
      <alignment vertical="center"/>
    </xf>
    <xf numFmtId="168" fontId="71" fillId="0" borderId="46" xfId="65" applyNumberFormat="1" applyFont="1" applyBorder="1" applyAlignment="1">
      <alignment vertical="center"/>
    </xf>
    <xf numFmtId="168" fontId="71" fillId="0" borderId="73" xfId="65" applyNumberFormat="1" applyFont="1" applyBorder="1" applyAlignment="1">
      <alignment vertical="center"/>
    </xf>
    <xf numFmtId="168" fontId="71" fillId="0" borderId="52" xfId="65" applyNumberFormat="1" applyFont="1" applyBorder="1" applyAlignment="1">
      <alignment vertical="center"/>
    </xf>
    <xf numFmtId="0" fontId="70" fillId="0" borderId="36" xfId="55" applyFont="1" applyBorder="1" applyAlignment="1">
      <alignment vertical="center"/>
    </xf>
    <xf numFmtId="3" fontId="70" fillId="0" borderId="44" xfId="55" applyNumberFormat="1" applyFont="1" applyBorder="1" applyAlignment="1">
      <alignment vertical="center"/>
    </xf>
    <xf numFmtId="3" fontId="70" fillId="0" borderId="40" xfId="55" applyNumberFormat="1" applyFont="1" applyBorder="1" applyAlignment="1">
      <alignment vertical="center"/>
    </xf>
    <xf numFmtId="3" fontId="70" fillId="0" borderId="30" xfId="55" applyNumberFormat="1" applyFont="1" applyBorder="1" applyAlignment="1">
      <alignment vertical="center"/>
    </xf>
    <xf numFmtId="3" fontId="70" fillId="0" borderId="36" xfId="55" applyNumberFormat="1" applyFont="1" applyBorder="1" applyAlignment="1">
      <alignment vertical="center"/>
    </xf>
    <xf numFmtId="168" fontId="70" fillId="0" borderId="44" xfId="65" applyNumberFormat="1" applyFont="1" applyBorder="1" applyAlignment="1">
      <alignment vertical="center"/>
    </xf>
    <xf numFmtId="0" fontId="70" fillId="0" borderId="37" xfId="55" applyFont="1" applyBorder="1" applyAlignment="1">
      <alignment vertical="center"/>
    </xf>
    <xf numFmtId="3" fontId="70" fillId="0" borderId="45" xfId="55" applyNumberFormat="1" applyFont="1" applyBorder="1" applyAlignment="1">
      <alignment vertical="center"/>
    </xf>
    <xf numFmtId="3" fontId="70" fillId="0" borderId="41" xfId="55" applyNumberFormat="1" applyFont="1" applyBorder="1" applyAlignment="1">
      <alignment vertical="center"/>
    </xf>
    <xf numFmtId="3" fontId="70" fillId="0" borderId="28" xfId="55" applyNumberFormat="1" applyFont="1" applyBorder="1" applyAlignment="1">
      <alignment vertical="center"/>
    </xf>
    <xf numFmtId="3" fontId="70" fillId="0" borderId="37" xfId="55" applyNumberFormat="1" applyFont="1" applyBorder="1" applyAlignment="1">
      <alignment vertical="center"/>
    </xf>
    <xf numFmtId="0" fontId="70" fillId="0" borderId="38" xfId="55" applyFont="1" applyBorder="1" applyAlignment="1">
      <alignment vertical="center"/>
    </xf>
    <xf numFmtId="3" fontId="70" fillId="0" borderId="46" xfId="55" applyNumberFormat="1" applyFont="1" applyBorder="1" applyAlignment="1">
      <alignment vertical="center"/>
    </xf>
    <xf numFmtId="3" fontId="70" fillId="0" borderId="42" xfId="55" applyNumberFormat="1" applyFont="1" applyBorder="1" applyAlignment="1">
      <alignment vertical="center"/>
    </xf>
    <xf numFmtId="3" fontId="70" fillId="0" borderId="48" xfId="55" applyNumberFormat="1" applyFont="1" applyBorder="1" applyAlignment="1">
      <alignment vertical="center"/>
    </xf>
    <xf numFmtId="3" fontId="70" fillId="0" borderId="38" xfId="55" applyNumberFormat="1" applyFont="1" applyBorder="1" applyAlignment="1">
      <alignment vertical="center"/>
    </xf>
    <xf numFmtId="165" fontId="70" fillId="0" borderId="42" xfId="65" applyFont="1" applyBorder="1" applyAlignment="1">
      <alignment vertical="center"/>
    </xf>
    <xf numFmtId="165" fontId="70" fillId="0" borderId="48" xfId="65" applyFont="1" applyBorder="1" applyAlignment="1">
      <alignment vertical="center"/>
    </xf>
    <xf numFmtId="165" fontId="70" fillId="0" borderId="46" xfId="65" applyFont="1" applyBorder="1" applyAlignment="1">
      <alignment vertical="center"/>
    </xf>
    <xf numFmtId="0" fontId="71" fillId="0" borderId="22" xfId="55" applyFont="1" applyBorder="1" applyAlignment="1">
      <alignment vertical="center"/>
    </xf>
    <xf numFmtId="3" fontId="71" fillId="0" borderId="47" xfId="55" applyNumberFormat="1" applyFont="1" applyBorder="1" applyAlignment="1">
      <alignment vertical="center"/>
    </xf>
    <xf numFmtId="3" fontId="70" fillId="0" borderId="0" xfId="55" applyNumberFormat="1" applyFont="1"/>
    <xf numFmtId="168" fontId="98" fillId="0" borderId="0" xfId="65" applyNumberFormat="1" applyFont="1"/>
    <xf numFmtId="3" fontId="70" fillId="0" borderId="0" xfId="0" applyNumberFormat="1" applyFont="1"/>
    <xf numFmtId="0" fontId="70" fillId="0" borderId="19" xfId="55" applyFont="1" applyBorder="1"/>
    <xf numFmtId="165" fontId="70" fillId="0" borderId="45" xfId="65" applyFont="1" applyBorder="1" applyAlignment="1">
      <alignment horizontal="center" vertical="center"/>
    </xf>
    <xf numFmtId="165" fontId="70" fillId="0" borderId="41" xfId="65" applyFont="1" applyBorder="1" applyAlignment="1">
      <alignment horizontal="center" vertical="center"/>
    </xf>
    <xf numFmtId="165" fontId="70" fillId="0" borderId="28" xfId="65" applyFont="1" applyBorder="1" applyAlignment="1">
      <alignment horizontal="center" vertical="center"/>
    </xf>
    <xf numFmtId="167" fontId="70" fillId="0" borderId="41" xfId="65" applyNumberFormat="1" applyFont="1" applyBorder="1" applyAlignment="1">
      <alignment horizontal="center" vertical="center"/>
    </xf>
    <xf numFmtId="167" fontId="70" fillId="0" borderId="28" xfId="65" applyNumberFormat="1" applyFont="1" applyBorder="1" applyAlignment="1">
      <alignment horizontal="center" vertical="center"/>
    </xf>
    <xf numFmtId="167" fontId="70" fillId="0" borderId="45" xfId="65" applyNumberFormat="1" applyFont="1" applyBorder="1" applyAlignment="1">
      <alignment horizontal="center" vertical="center"/>
    </xf>
    <xf numFmtId="167" fontId="70" fillId="0" borderId="41" xfId="65" applyNumberFormat="1" applyFont="1" applyBorder="1" applyAlignment="1">
      <alignment vertical="center"/>
    </xf>
    <xf numFmtId="167" fontId="70" fillId="0" borderId="28" xfId="65" applyNumberFormat="1" applyFont="1" applyBorder="1" applyAlignment="1">
      <alignment vertical="center"/>
    </xf>
    <xf numFmtId="167" fontId="70" fillId="0" borderId="45" xfId="65" applyNumberFormat="1" applyFont="1" applyBorder="1" applyAlignment="1">
      <alignment vertical="center"/>
    </xf>
    <xf numFmtId="167" fontId="70" fillId="0" borderId="30" xfId="65" applyNumberFormat="1" applyFont="1" applyBorder="1" applyAlignment="1">
      <alignment vertical="center"/>
    </xf>
    <xf numFmtId="167" fontId="70" fillId="0" borderId="71" xfId="65" applyNumberFormat="1" applyFont="1" applyBorder="1" applyAlignment="1">
      <alignment vertical="center"/>
    </xf>
    <xf numFmtId="167" fontId="70" fillId="0" borderId="44" xfId="65" applyNumberFormat="1" applyFont="1" applyBorder="1" applyAlignment="1">
      <alignment vertical="center"/>
    </xf>
    <xf numFmtId="167" fontId="70" fillId="0" borderId="40" xfId="65" applyNumberFormat="1" applyFont="1" applyBorder="1" applyAlignment="1">
      <alignment vertical="center"/>
    </xf>
    <xf numFmtId="167" fontId="70" fillId="0" borderId="72" xfId="65" applyNumberFormat="1" applyFont="1" applyBorder="1" applyAlignment="1">
      <alignment vertical="center"/>
    </xf>
    <xf numFmtId="172" fontId="70" fillId="0" borderId="46" xfId="65" applyNumberFormat="1" applyFont="1" applyBorder="1" applyAlignment="1">
      <alignment horizontal="center" vertical="center"/>
    </xf>
    <xf numFmtId="172" fontId="70" fillId="0" borderId="42" xfId="65" applyNumberFormat="1" applyFont="1" applyBorder="1" applyAlignment="1">
      <alignment horizontal="center" vertical="center"/>
    </xf>
    <xf numFmtId="172" fontId="70" fillId="0" borderId="48" xfId="65" applyNumberFormat="1" applyFont="1" applyBorder="1" applyAlignment="1">
      <alignment horizontal="center" vertical="center"/>
    </xf>
    <xf numFmtId="172" fontId="70" fillId="0" borderId="42" xfId="65" applyNumberFormat="1" applyFont="1" applyBorder="1" applyAlignment="1">
      <alignment vertical="center"/>
    </xf>
    <xf numFmtId="172" fontId="70" fillId="0" borderId="48" xfId="65" applyNumberFormat="1" applyFont="1" applyBorder="1" applyAlignment="1">
      <alignment vertical="center"/>
    </xf>
    <xf numFmtId="172" fontId="70" fillId="0" borderId="46" xfId="65" applyNumberFormat="1" applyFont="1" applyBorder="1" applyAlignment="1">
      <alignment vertical="center"/>
    </xf>
    <xf numFmtId="172" fontId="70" fillId="0" borderId="73" xfId="65" applyNumberFormat="1" applyFont="1" applyBorder="1" applyAlignment="1">
      <alignment vertical="center"/>
    </xf>
    <xf numFmtId="0" fontId="70" fillId="0" borderId="0" xfId="55" applyFont="1" applyAlignment="1">
      <alignment horizontal="center"/>
    </xf>
    <xf numFmtId="0" fontId="70" fillId="0" borderId="19" xfId="55" applyFont="1" applyBorder="1" applyAlignment="1">
      <alignment horizontal="center"/>
    </xf>
    <xf numFmtId="3" fontId="70" fillId="0" borderId="62" xfId="55" applyNumberFormat="1" applyFont="1" applyBorder="1" applyAlignment="1">
      <alignment horizontal="right" vertical="center"/>
    </xf>
    <xf numFmtId="3" fontId="70" fillId="0" borderId="50" xfId="55" applyNumberFormat="1" applyFont="1" applyBorder="1" applyAlignment="1">
      <alignment horizontal="right" vertical="center"/>
    </xf>
    <xf numFmtId="3" fontId="70" fillId="0" borderId="63" xfId="55" applyNumberFormat="1" applyFont="1" applyBorder="1" applyAlignment="1">
      <alignment horizontal="right" vertical="center"/>
    </xf>
    <xf numFmtId="168" fontId="70" fillId="0" borderId="50" xfId="65" applyNumberFormat="1" applyFont="1" applyBorder="1" applyAlignment="1">
      <alignment horizontal="right" vertical="center"/>
    </xf>
    <xf numFmtId="3" fontId="70" fillId="25" borderId="50" xfId="55" applyNumberFormat="1" applyFont="1" applyFill="1" applyBorder="1" applyAlignment="1">
      <alignment horizontal="right" vertical="center"/>
    </xf>
    <xf numFmtId="3" fontId="70" fillId="0" borderId="68" xfId="55" applyNumberFormat="1" applyFont="1" applyBorder="1" applyAlignment="1">
      <alignment horizontal="right" vertical="center"/>
    </xf>
    <xf numFmtId="168" fontId="70" fillId="0" borderId="62" xfId="65" applyNumberFormat="1" applyFont="1" applyBorder="1" applyAlignment="1">
      <alignment horizontal="right" vertical="center"/>
    </xf>
    <xf numFmtId="168" fontId="70" fillId="0" borderId="75" xfId="65" applyNumberFormat="1" applyFont="1" applyBorder="1" applyAlignment="1">
      <alignment horizontal="right" vertical="center"/>
    </xf>
    <xf numFmtId="0" fontId="71" fillId="0" borderId="33" xfId="55" applyFont="1" applyBorder="1" applyAlignment="1">
      <alignment vertical="center"/>
    </xf>
    <xf numFmtId="3" fontId="70" fillId="0" borderId="45" xfId="55" applyNumberFormat="1" applyFont="1" applyBorder="1" applyAlignment="1">
      <alignment horizontal="right" vertical="center"/>
    </xf>
    <xf numFmtId="3" fontId="70" fillId="0" borderId="41" xfId="55" applyNumberFormat="1" applyFont="1" applyBorder="1" applyAlignment="1">
      <alignment horizontal="right" vertical="center"/>
    </xf>
    <xf numFmtId="3" fontId="70" fillId="0" borderId="28" xfId="55" applyNumberFormat="1" applyFont="1" applyBorder="1" applyAlignment="1">
      <alignment horizontal="right" vertical="center"/>
    </xf>
    <xf numFmtId="168" fontId="70" fillId="0" borderId="41" xfId="65" applyNumberFormat="1" applyFont="1" applyBorder="1" applyAlignment="1">
      <alignment horizontal="right" vertical="center"/>
    </xf>
    <xf numFmtId="3" fontId="70" fillId="25" borderId="41" xfId="55" applyNumberFormat="1" applyFont="1" applyFill="1" applyBorder="1" applyAlignment="1">
      <alignment horizontal="right" vertical="center"/>
    </xf>
    <xf numFmtId="3" fontId="70" fillId="0" borderId="72" xfId="55" applyNumberFormat="1" applyFont="1" applyBorder="1" applyAlignment="1">
      <alignment horizontal="right" vertical="center"/>
    </xf>
    <xf numFmtId="168" fontId="70" fillId="0" borderId="45" xfId="65" applyNumberFormat="1" applyFont="1" applyBorder="1" applyAlignment="1">
      <alignment horizontal="right" vertical="center"/>
    </xf>
    <xf numFmtId="168" fontId="70" fillId="0" borderId="49" xfId="65" applyNumberFormat="1" applyFont="1" applyBorder="1" applyAlignment="1">
      <alignment horizontal="right" vertical="center"/>
    </xf>
    <xf numFmtId="0" fontId="70" fillId="0" borderId="33" xfId="55" applyFont="1" applyBorder="1" applyAlignment="1">
      <alignment vertical="center"/>
    </xf>
    <xf numFmtId="3" fontId="70" fillId="0" borderId="41" xfId="65" applyNumberFormat="1" applyFont="1" applyBorder="1" applyAlignment="1">
      <alignment horizontal="right" vertical="center"/>
    </xf>
    <xf numFmtId="3" fontId="70" fillId="0" borderId="41" xfId="0" applyNumberFormat="1" applyFont="1" applyBorder="1" applyAlignment="1">
      <alignment vertical="center"/>
    </xf>
    <xf numFmtId="3" fontId="70" fillId="0" borderId="28" xfId="0" applyNumberFormat="1" applyFont="1" applyBorder="1" applyAlignment="1">
      <alignment vertical="center"/>
    </xf>
    <xf numFmtId="3" fontId="70" fillId="0" borderId="45" xfId="0" applyNumberFormat="1" applyFont="1" applyBorder="1" applyAlignment="1">
      <alignment vertical="center"/>
    </xf>
    <xf numFmtId="3" fontId="70" fillId="0" borderId="72" xfId="0" applyNumberFormat="1" applyFont="1" applyBorder="1" applyAlignment="1">
      <alignment vertical="center"/>
    </xf>
    <xf numFmtId="3" fontId="70" fillId="0" borderId="64" xfId="55" applyNumberFormat="1" applyFont="1" applyBorder="1" applyAlignment="1">
      <alignment horizontal="right" vertical="center"/>
    </xf>
    <xf numFmtId="3" fontId="70" fillId="0" borderId="65" xfId="55" applyNumberFormat="1" applyFont="1" applyBorder="1" applyAlignment="1">
      <alignment horizontal="right" vertical="center"/>
    </xf>
    <xf numFmtId="3" fontId="70" fillId="0" borderId="66" xfId="55" applyNumberFormat="1" applyFont="1" applyBorder="1" applyAlignment="1">
      <alignment horizontal="right" vertical="center"/>
    </xf>
    <xf numFmtId="168" fontId="70" fillId="0" borderId="65" xfId="65" applyNumberFormat="1" applyFont="1" applyBorder="1" applyAlignment="1">
      <alignment horizontal="right" vertical="center"/>
    </xf>
    <xf numFmtId="3" fontId="70" fillId="25" borderId="65" xfId="55" applyNumberFormat="1" applyFont="1" applyFill="1" applyBorder="1" applyAlignment="1">
      <alignment horizontal="right" vertical="center"/>
    </xf>
    <xf numFmtId="3" fontId="70" fillId="0" borderId="74" xfId="55" applyNumberFormat="1" applyFont="1" applyBorder="1" applyAlignment="1">
      <alignment horizontal="right" vertical="center"/>
    </xf>
    <xf numFmtId="168" fontId="70" fillId="0" borderId="64" xfId="65" applyNumberFormat="1" applyFont="1" applyBorder="1" applyAlignment="1">
      <alignment horizontal="right" vertical="center"/>
    </xf>
    <xf numFmtId="168" fontId="70" fillId="0" borderId="76" xfId="65" applyNumberFormat="1" applyFont="1" applyBorder="1" applyAlignment="1">
      <alignment horizontal="right" vertical="center"/>
    </xf>
    <xf numFmtId="0" fontId="98" fillId="0" borderId="0" xfId="140" applyFont="1"/>
    <xf numFmtId="0" fontId="70" fillId="0" borderId="0" xfId="140" applyFont="1" applyAlignment="1">
      <alignment vertical="center"/>
    </xf>
    <xf numFmtId="164" fontId="71" fillId="0" borderId="60" xfId="0" applyNumberFormat="1" applyFont="1" applyBorder="1" applyAlignment="1">
      <alignment horizontal="center" vertical="center"/>
    </xf>
    <xf numFmtId="164" fontId="71" fillId="0" borderId="32" xfId="0" applyNumberFormat="1" applyFont="1" applyBorder="1" applyAlignment="1">
      <alignment horizontal="center" vertical="center"/>
    </xf>
    <xf numFmtId="164" fontId="71" fillId="0" borderId="59" xfId="0" applyNumberFormat="1" applyFont="1" applyBorder="1" applyAlignment="1">
      <alignment horizontal="center" vertical="center"/>
    </xf>
    <xf numFmtId="164" fontId="70" fillId="0" borderId="16" xfId="140" applyNumberFormat="1" applyFont="1" applyBorder="1" applyAlignment="1">
      <alignment horizontal="left" vertical="center" indent="2"/>
    </xf>
    <xf numFmtId="164" fontId="70" fillId="0" borderId="14" xfId="140" applyNumberFormat="1" applyFont="1" applyBorder="1" applyAlignment="1">
      <alignment horizontal="left" vertical="center" indent="2"/>
    </xf>
    <xf numFmtId="164" fontId="70" fillId="0" borderId="59" xfId="65" applyNumberFormat="1" applyFont="1" applyBorder="1" applyAlignment="1">
      <alignment horizontal="center" vertical="center"/>
    </xf>
    <xf numFmtId="164" fontId="70" fillId="0" borderId="60" xfId="65" applyNumberFormat="1" applyFont="1" applyBorder="1" applyAlignment="1">
      <alignment horizontal="center" vertical="center"/>
    </xf>
    <xf numFmtId="164" fontId="70" fillId="0" borderId="32" xfId="65" applyNumberFormat="1" applyFont="1" applyBorder="1" applyAlignment="1">
      <alignment horizontal="center" vertical="center"/>
    </xf>
    <xf numFmtId="164" fontId="70" fillId="0" borderId="69" xfId="65" applyNumberFormat="1" applyFont="1" applyBorder="1" applyAlignment="1">
      <alignment horizontal="center" vertical="center"/>
    </xf>
    <xf numFmtId="164" fontId="70" fillId="0" borderId="16" xfId="146" applyNumberFormat="1" applyFont="1" applyBorder="1" applyAlignment="1">
      <alignment horizontal="left" vertical="center" indent="1"/>
    </xf>
    <xf numFmtId="164" fontId="70" fillId="0" borderId="14" xfId="146" applyNumberFormat="1" applyFont="1" applyBorder="1" applyAlignment="1">
      <alignment horizontal="left" vertical="center" indent="1"/>
    </xf>
    <xf numFmtId="164" fontId="71" fillId="0" borderId="60" xfId="65" applyNumberFormat="1" applyFont="1" applyBorder="1" applyAlignment="1">
      <alignment horizontal="center" vertical="center"/>
    </xf>
    <xf numFmtId="164" fontId="71" fillId="0" borderId="32" xfId="65" applyNumberFormat="1" applyFont="1" applyBorder="1" applyAlignment="1">
      <alignment horizontal="center" vertical="center"/>
    </xf>
    <xf numFmtId="164" fontId="71" fillId="0" borderId="59" xfId="65" applyNumberFormat="1" applyFont="1" applyBorder="1" applyAlignment="1">
      <alignment horizontal="center" vertical="center"/>
    </xf>
    <xf numFmtId="164" fontId="70" fillId="0" borderId="59" xfId="146" applyNumberFormat="1" applyFont="1" applyBorder="1" applyAlignment="1">
      <alignment horizontal="center" vertical="center"/>
    </xf>
    <xf numFmtId="164" fontId="70" fillId="0" borderId="60" xfId="146" applyNumberFormat="1" applyFont="1" applyBorder="1" applyAlignment="1">
      <alignment horizontal="center" vertical="center"/>
    </xf>
    <xf numFmtId="164" fontId="70" fillId="0" borderId="32" xfId="146" applyNumberFormat="1" applyFont="1" applyBorder="1" applyAlignment="1">
      <alignment horizontal="center" vertical="center"/>
    </xf>
    <xf numFmtId="164" fontId="70" fillId="0" borderId="69" xfId="146" applyNumberFormat="1" applyFont="1" applyBorder="1" applyAlignment="1">
      <alignment horizontal="center" vertical="center"/>
    </xf>
    <xf numFmtId="0" fontId="71" fillId="0" borderId="0" xfId="140" applyFont="1" applyAlignment="1">
      <alignment horizontal="left" vertical="center" indent="1"/>
    </xf>
    <xf numFmtId="164" fontId="71" fillId="0" borderId="0" xfId="140" applyNumberFormat="1" applyFont="1" applyAlignment="1">
      <alignment horizontal="left" vertical="center" indent="1"/>
    </xf>
    <xf numFmtId="164" fontId="71" fillId="0" borderId="0" xfId="140" applyNumberFormat="1" applyFont="1" applyAlignment="1">
      <alignment horizontal="center" vertical="center"/>
    </xf>
    <xf numFmtId="164" fontId="71" fillId="0" borderId="0" xfId="0" applyNumberFormat="1" applyFont="1" applyAlignment="1">
      <alignment horizontal="center" vertical="center"/>
    </xf>
    <xf numFmtId="164" fontId="70" fillId="0" borderId="54" xfId="65" applyNumberFormat="1" applyFont="1" applyBorder="1" applyAlignment="1">
      <alignment horizontal="center" vertical="center"/>
    </xf>
    <xf numFmtId="164" fontId="70" fillId="0" borderId="60" xfId="65" applyNumberFormat="1" applyFont="1" applyBorder="1" applyAlignment="1">
      <alignment horizontal="right" vertical="center"/>
    </xf>
    <xf numFmtId="164" fontId="70" fillId="0" borderId="32" xfId="65" applyNumberFormat="1" applyFont="1" applyBorder="1" applyAlignment="1">
      <alignment horizontal="right" vertical="center"/>
    </xf>
    <xf numFmtId="164" fontId="70" fillId="0" borderId="59" xfId="65" applyNumberFormat="1" applyFont="1" applyBorder="1" applyAlignment="1">
      <alignment horizontal="right" vertical="center"/>
    </xf>
    <xf numFmtId="164" fontId="71" fillId="0" borderId="16" xfId="146" applyNumberFormat="1" applyFont="1" applyBorder="1" applyAlignment="1">
      <alignment horizontal="left" vertical="center" indent="1"/>
    </xf>
    <xf numFmtId="164" fontId="71" fillId="0" borderId="14" xfId="146" applyNumberFormat="1" applyFont="1" applyBorder="1" applyAlignment="1">
      <alignment horizontal="left" vertical="center" indent="1"/>
    </xf>
    <xf numFmtId="164" fontId="71" fillId="0" borderId="59" xfId="146" applyNumberFormat="1" applyFont="1" applyBorder="1" applyAlignment="1">
      <alignment horizontal="center" vertical="center"/>
    </xf>
    <xf numFmtId="164" fontId="71" fillId="0" borderId="60" xfId="146" applyNumberFormat="1" applyFont="1" applyBorder="1" applyAlignment="1">
      <alignment horizontal="center" vertical="center"/>
    </xf>
    <xf numFmtId="164" fontId="71" fillId="0" borderId="32" xfId="146" applyNumberFormat="1" applyFont="1" applyBorder="1" applyAlignment="1">
      <alignment horizontal="center" vertical="center"/>
    </xf>
    <xf numFmtId="164" fontId="71" fillId="0" borderId="69" xfId="146" applyNumberFormat="1" applyFont="1" applyBorder="1" applyAlignment="1">
      <alignment horizontal="center" vertical="center"/>
    </xf>
    <xf numFmtId="164" fontId="71" fillId="0" borderId="60" xfId="0" applyNumberFormat="1" applyFont="1" applyBorder="1" applyAlignment="1">
      <alignment horizontal="right" vertical="center"/>
    </xf>
    <xf numFmtId="164" fontId="71" fillId="0" borderId="32" xfId="0" applyNumberFormat="1" applyFont="1" applyBorder="1" applyAlignment="1">
      <alignment horizontal="right" vertical="center"/>
    </xf>
    <xf numFmtId="164" fontId="71" fillId="0" borderId="59" xfId="0" applyNumberFormat="1" applyFont="1" applyBorder="1" applyAlignment="1">
      <alignment horizontal="right" vertical="center"/>
    </xf>
    <xf numFmtId="164" fontId="98" fillId="0" borderId="0" xfId="0" applyNumberFormat="1" applyFont="1"/>
    <xf numFmtId="17" fontId="71" fillId="58" borderId="43" xfId="140" applyNumberFormat="1" applyFont="1" applyFill="1" applyBorder="1" applyAlignment="1">
      <alignment horizontal="center" vertical="center"/>
    </xf>
    <xf numFmtId="17" fontId="71" fillId="58" borderId="24" xfId="140" applyNumberFormat="1" applyFont="1" applyFill="1" applyBorder="1" applyAlignment="1">
      <alignment horizontal="center" vertical="center"/>
    </xf>
    <xf numFmtId="17" fontId="71" fillId="58" borderId="39" xfId="140" applyNumberFormat="1" applyFont="1" applyFill="1" applyBorder="1" applyAlignment="1">
      <alignment horizontal="center" vertical="center"/>
    </xf>
    <xf numFmtId="17" fontId="71" fillId="58" borderId="47" xfId="140" applyNumberFormat="1" applyFont="1" applyFill="1" applyBorder="1" applyAlignment="1">
      <alignment horizontal="center" vertical="center"/>
    </xf>
    <xf numFmtId="17" fontId="71" fillId="58" borderId="67" xfId="140" applyNumberFormat="1" applyFont="1" applyFill="1" applyBorder="1" applyAlignment="1">
      <alignment horizontal="center" vertical="center"/>
    </xf>
    <xf numFmtId="17" fontId="71" fillId="58" borderId="39" xfId="0" applyNumberFormat="1" applyFont="1" applyFill="1" applyBorder="1" applyAlignment="1">
      <alignment horizontal="center" vertical="center"/>
    </xf>
    <xf numFmtId="17" fontId="71" fillId="58" borderId="47" xfId="0" applyNumberFormat="1" applyFont="1" applyFill="1" applyBorder="1" applyAlignment="1">
      <alignment horizontal="center" vertical="center"/>
    </xf>
    <xf numFmtId="17" fontId="71" fillId="58" borderId="43" xfId="0" applyNumberFormat="1" applyFont="1" applyFill="1" applyBorder="1" applyAlignment="1">
      <alignment horizontal="center" vertical="center"/>
    </xf>
    <xf numFmtId="0" fontId="71" fillId="58" borderId="24" xfId="55" applyFont="1" applyFill="1" applyBorder="1" applyAlignment="1">
      <alignment vertical="center"/>
    </xf>
    <xf numFmtId="3" fontId="71" fillId="58" borderId="43" xfId="55" applyNumberFormat="1" applyFont="1" applyFill="1" applyBorder="1" applyAlignment="1">
      <alignment horizontal="right" vertical="center"/>
    </xf>
    <xf numFmtId="3" fontId="71" fillId="58" borderId="39" xfId="55" applyNumberFormat="1" applyFont="1" applyFill="1" applyBorder="1" applyAlignment="1">
      <alignment horizontal="right" vertical="center"/>
    </xf>
    <xf numFmtId="3" fontId="71" fillId="58" borderId="47" xfId="55" applyNumberFormat="1" applyFont="1" applyFill="1" applyBorder="1" applyAlignment="1">
      <alignment horizontal="right" vertical="center"/>
    </xf>
    <xf numFmtId="168" fontId="71" fillId="58" borderId="39" xfId="65" applyNumberFormat="1" applyFont="1" applyFill="1" applyBorder="1" applyAlignment="1">
      <alignment horizontal="right" vertical="center"/>
    </xf>
    <xf numFmtId="3" fontId="71" fillId="58" borderId="67" xfId="55" applyNumberFormat="1" applyFont="1" applyFill="1" applyBorder="1" applyAlignment="1">
      <alignment horizontal="right" vertical="center"/>
    </xf>
    <xf numFmtId="168" fontId="71" fillId="58" borderId="43" xfId="65" applyNumberFormat="1" applyFont="1" applyFill="1" applyBorder="1" applyAlignment="1">
      <alignment horizontal="right" vertical="center"/>
    </xf>
    <xf numFmtId="168" fontId="71" fillId="58" borderId="53" xfId="65" applyNumberFormat="1" applyFont="1" applyFill="1" applyBorder="1" applyAlignment="1">
      <alignment horizontal="right" vertical="center"/>
    </xf>
    <xf numFmtId="17" fontId="71" fillId="58" borderId="47" xfId="55" applyNumberFormat="1" applyFont="1" applyFill="1" applyBorder="1" applyAlignment="1">
      <alignment horizontal="center" vertical="center"/>
    </xf>
    <xf numFmtId="17" fontId="71" fillId="58" borderId="67" xfId="55" applyNumberFormat="1" applyFont="1" applyFill="1" applyBorder="1" applyAlignment="1">
      <alignment horizontal="center" vertical="center"/>
    </xf>
    <xf numFmtId="17" fontId="71" fillId="58" borderId="53" xfId="55" applyNumberFormat="1" applyFont="1" applyFill="1" applyBorder="1" applyAlignment="1">
      <alignment horizontal="center" vertical="center"/>
    </xf>
    <xf numFmtId="17" fontId="71" fillId="58" borderId="43" xfId="0" quotePrefix="1" applyNumberFormat="1" applyFont="1" applyFill="1" applyBorder="1" applyAlignment="1">
      <alignment horizontal="center" vertical="center"/>
    </xf>
    <xf numFmtId="17" fontId="71" fillId="58" borderId="39" xfId="0" quotePrefix="1" applyNumberFormat="1" applyFont="1" applyFill="1" applyBorder="1" applyAlignment="1">
      <alignment horizontal="center" vertical="center"/>
    </xf>
    <xf numFmtId="17" fontId="71" fillId="58" borderId="47" xfId="0" quotePrefix="1" applyNumberFormat="1" applyFont="1" applyFill="1" applyBorder="1" applyAlignment="1">
      <alignment horizontal="center" vertical="center"/>
    </xf>
    <xf numFmtId="17" fontId="71" fillId="58" borderId="67" xfId="0" quotePrefix="1" applyNumberFormat="1" applyFont="1" applyFill="1" applyBorder="1" applyAlignment="1">
      <alignment horizontal="center" vertical="center"/>
    </xf>
    <xf numFmtId="17" fontId="71" fillId="58" borderId="53" xfId="0" quotePrefix="1" applyNumberFormat="1" applyFont="1" applyFill="1" applyBorder="1" applyAlignment="1">
      <alignment horizontal="center" vertical="center"/>
    </xf>
    <xf numFmtId="170" fontId="71" fillId="58" borderId="34" xfId="54" applyFont="1" applyFill="1" applyBorder="1" applyAlignment="1">
      <alignment horizontal="center" vertical="center" wrapText="1"/>
    </xf>
    <xf numFmtId="170" fontId="71" fillId="58" borderId="34" xfId="54" applyFont="1" applyFill="1" applyBorder="1" applyAlignment="1">
      <alignment horizontal="center" vertical="center"/>
    </xf>
    <xf numFmtId="170" fontId="71" fillId="58" borderId="33" xfId="54" applyFont="1" applyFill="1" applyBorder="1" applyAlignment="1">
      <alignment horizontal="center"/>
    </xf>
    <xf numFmtId="170" fontId="71" fillId="58" borderId="33" xfId="54" applyFont="1" applyFill="1" applyBorder="1" applyAlignment="1">
      <alignment horizontal="centerContinuous"/>
    </xf>
    <xf numFmtId="0" fontId="71" fillId="58" borderId="23" xfId="0" applyFont="1" applyFill="1" applyBorder="1"/>
    <xf numFmtId="0" fontId="71" fillId="58" borderId="25" xfId="0" applyFont="1" applyFill="1" applyBorder="1"/>
    <xf numFmtId="174" fontId="70" fillId="0" borderId="0" xfId="0" applyNumberFormat="1" applyFont="1"/>
    <xf numFmtId="175" fontId="70" fillId="0" borderId="89" xfId="65" applyNumberFormat="1" applyFont="1" applyBorder="1" applyAlignment="1">
      <alignment horizontal="center" vertical="center"/>
    </xf>
    <xf numFmtId="175" fontId="70" fillId="0" borderId="92" xfId="65" applyNumberFormat="1" applyFont="1" applyBorder="1" applyAlignment="1">
      <alignment horizontal="center" vertical="center"/>
    </xf>
    <xf numFmtId="174" fontId="98" fillId="0" borderId="0" xfId="0" applyNumberFormat="1" applyFont="1" applyAlignment="1">
      <alignment vertical="center"/>
    </xf>
    <xf numFmtId="0" fontId="38" fillId="0" borderId="0" xfId="44" applyAlignment="1" applyProtection="1"/>
    <xf numFmtId="165" fontId="70" fillId="0" borderId="61" xfId="65" applyFont="1" applyBorder="1" applyAlignment="1">
      <alignment vertical="center"/>
    </xf>
    <xf numFmtId="165" fontId="70" fillId="0" borderId="41" xfId="65" applyFont="1" applyBorder="1" applyAlignment="1">
      <alignment vertical="center"/>
    </xf>
    <xf numFmtId="165" fontId="70" fillId="0" borderId="41" xfId="55" applyNumberFormat="1" applyFont="1" applyBorder="1" applyAlignment="1">
      <alignment vertical="center"/>
    </xf>
    <xf numFmtId="165" fontId="70" fillId="0" borderId="28" xfId="55" applyNumberFormat="1" applyFont="1" applyBorder="1" applyAlignment="1">
      <alignment vertical="center"/>
    </xf>
    <xf numFmtId="165" fontId="70" fillId="0" borderId="45" xfId="55" applyNumberFormat="1" applyFont="1" applyBorder="1" applyAlignment="1">
      <alignment vertical="center"/>
    </xf>
    <xf numFmtId="175" fontId="70" fillId="0" borderId="93" xfId="65" applyNumberFormat="1" applyFont="1" applyBorder="1" applyAlignment="1">
      <alignment horizontal="center" vertical="center"/>
    </xf>
    <xf numFmtId="175" fontId="70" fillId="0" borderId="94" xfId="65" applyNumberFormat="1" applyFont="1" applyBorder="1" applyAlignment="1">
      <alignment horizontal="center" vertical="center"/>
    </xf>
    <xf numFmtId="164" fontId="70" fillId="0" borderId="51" xfId="65" applyNumberFormat="1" applyFont="1" applyBorder="1" applyAlignment="1">
      <alignment horizontal="center" vertical="center"/>
    </xf>
    <xf numFmtId="175" fontId="70" fillId="0" borderId="94" xfId="210" applyNumberFormat="1" applyFont="1" applyBorder="1" applyAlignment="1">
      <alignment horizontal="center" vertical="center"/>
    </xf>
    <xf numFmtId="168" fontId="70" fillId="0" borderId="0" xfId="55" applyNumberFormat="1" applyFont="1"/>
    <xf numFmtId="172" fontId="70" fillId="0" borderId="71" xfId="65" applyNumberFormat="1" applyFont="1" applyBorder="1"/>
    <xf numFmtId="172" fontId="70" fillId="0" borderId="72" xfId="65" applyNumberFormat="1" applyFont="1" applyBorder="1"/>
    <xf numFmtId="172" fontId="71" fillId="0" borderId="67" xfId="65" applyNumberFormat="1" applyFont="1" applyBorder="1"/>
    <xf numFmtId="165" fontId="70" fillId="0" borderId="40" xfId="65" applyFont="1" applyBorder="1" applyAlignment="1">
      <alignment vertical="center"/>
    </xf>
    <xf numFmtId="17" fontId="71" fillId="58" borderId="53" xfId="0" applyNumberFormat="1" applyFont="1" applyFill="1" applyBorder="1" applyAlignment="1">
      <alignment horizontal="center" vertical="center"/>
    </xf>
    <xf numFmtId="164" fontId="71" fillId="0" borderId="95" xfId="0" applyNumberFormat="1" applyFont="1" applyBorder="1" applyAlignment="1">
      <alignment horizontal="center" vertical="center"/>
    </xf>
    <xf numFmtId="164" fontId="70" fillId="0" borderId="95" xfId="65" applyNumberFormat="1" applyFont="1" applyBorder="1" applyAlignment="1">
      <alignment horizontal="center" vertical="center"/>
    </xf>
    <xf numFmtId="164" fontId="71" fillId="0" borderId="95" xfId="65" applyNumberFormat="1" applyFont="1" applyBorder="1" applyAlignment="1">
      <alignment horizontal="center" vertical="center"/>
    </xf>
    <xf numFmtId="17" fontId="71" fillId="58" borderId="67" xfId="0" applyNumberFormat="1" applyFont="1" applyFill="1" applyBorder="1" applyAlignment="1">
      <alignment horizontal="center" vertical="center"/>
    </xf>
    <xf numFmtId="164" fontId="71" fillId="0" borderId="69" xfId="0" applyNumberFormat="1" applyFont="1" applyBorder="1" applyAlignment="1">
      <alignment horizontal="center" vertical="center"/>
    </xf>
    <xf numFmtId="164" fontId="71" fillId="0" borderId="69" xfId="65" applyNumberFormat="1" applyFont="1" applyBorder="1" applyAlignment="1">
      <alignment horizontal="center" vertical="center"/>
    </xf>
    <xf numFmtId="164" fontId="70" fillId="0" borderId="86" xfId="65" applyNumberFormat="1" applyFont="1" applyBorder="1" applyAlignment="1">
      <alignment horizontal="center" vertical="center"/>
    </xf>
    <xf numFmtId="164" fontId="70" fillId="0" borderId="95" xfId="65" applyNumberFormat="1" applyFont="1" applyBorder="1" applyAlignment="1">
      <alignment horizontal="right" vertical="center"/>
    </xf>
    <xf numFmtId="164" fontId="71" fillId="0" borderId="95" xfId="0" applyNumberFormat="1" applyFont="1" applyBorder="1" applyAlignment="1">
      <alignment horizontal="right" vertical="center"/>
    </xf>
    <xf numFmtId="164" fontId="70" fillId="0" borderId="87" xfId="65" applyNumberFormat="1" applyFont="1" applyBorder="1" applyAlignment="1">
      <alignment horizontal="center" vertical="center"/>
    </xf>
    <xf numFmtId="164" fontId="70" fillId="0" borderId="69" xfId="65" applyNumberFormat="1" applyFont="1" applyBorder="1" applyAlignment="1">
      <alignment horizontal="right" vertical="center"/>
    </xf>
    <xf numFmtId="164" fontId="71" fillId="0" borderId="69" xfId="0" applyNumberFormat="1" applyFont="1" applyBorder="1" applyAlignment="1">
      <alignment horizontal="right" vertical="center"/>
    </xf>
    <xf numFmtId="3" fontId="70" fillId="0" borderId="50" xfId="55" applyNumberFormat="1" applyFont="1" applyBorder="1" applyAlignment="1">
      <alignment vertical="center"/>
    </xf>
    <xf numFmtId="168" fontId="71" fillId="0" borderId="42" xfId="183" applyNumberFormat="1" applyFont="1" applyBorder="1" applyAlignment="1">
      <alignment vertical="center"/>
    </xf>
    <xf numFmtId="17" fontId="71" fillId="58" borderId="39" xfId="1583" quotePrefix="1" applyNumberFormat="1" applyFont="1" applyFill="1" applyBorder="1" applyAlignment="1">
      <alignment horizontal="center" vertical="center"/>
    </xf>
    <xf numFmtId="168" fontId="70" fillId="0" borderId="41" xfId="183" applyNumberFormat="1" applyFont="1" applyBorder="1" applyAlignment="1">
      <alignment vertical="center"/>
    </xf>
    <xf numFmtId="0" fontId="100" fillId="0" borderId="0" xfId="0" applyFont="1" applyAlignment="1">
      <alignment horizontal="left" vertical="center" indent="2"/>
    </xf>
    <xf numFmtId="0" fontId="0" fillId="65" borderId="0" xfId="0" applyFill="1"/>
    <xf numFmtId="17" fontId="71" fillId="58" borderId="43" xfId="55" applyNumberFormat="1" applyFont="1" applyFill="1" applyBorder="1" applyAlignment="1">
      <alignment horizontal="left" vertical="center"/>
    </xf>
    <xf numFmtId="0" fontId="102" fillId="65" borderId="0" xfId="44" applyFont="1" applyFill="1" applyAlignment="1" applyProtection="1"/>
    <xf numFmtId="0" fontId="38" fillId="65" borderId="0" xfId="44" applyFill="1" applyAlignment="1" applyProtection="1"/>
    <xf numFmtId="0" fontId="100" fillId="65" borderId="0" xfId="0" applyFont="1" applyFill="1" applyAlignment="1">
      <alignment horizontal="left" vertical="center"/>
    </xf>
    <xf numFmtId="174" fontId="70" fillId="0" borderId="0" xfId="0" applyNumberFormat="1" applyFont="1" applyAlignment="1">
      <alignment vertical="center"/>
    </xf>
    <xf numFmtId="10" fontId="70" fillId="0" borderId="0" xfId="58" applyNumberFormat="1" applyFont="1" applyFill="1" applyAlignment="1">
      <alignment horizontal="center"/>
    </xf>
    <xf numFmtId="0" fontId="102" fillId="0" borderId="0" xfId="44" applyFont="1" applyFill="1" applyAlignment="1" applyProtection="1"/>
    <xf numFmtId="0" fontId="71" fillId="0" borderId="0" xfId="55" applyFont="1"/>
    <xf numFmtId="169" fontId="70" fillId="0" borderId="41" xfId="58" applyNumberFormat="1" applyFont="1" applyBorder="1" applyAlignment="1">
      <alignment horizontal="center"/>
    </xf>
    <xf numFmtId="169" fontId="70" fillId="0" borderId="40" xfId="58" applyNumberFormat="1" applyFont="1" applyBorder="1" applyAlignment="1">
      <alignment horizontal="center"/>
    </xf>
    <xf numFmtId="169" fontId="70" fillId="0" borderId="42" xfId="58" applyNumberFormat="1" applyFont="1" applyBorder="1" applyAlignment="1">
      <alignment horizontal="center"/>
    </xf>
    <xf numFmtId="167" fontId="70" fillId="0" borderId="41" xfId="65" applyNumberFormat="1" applyFont="1" applyBorder="1" applyAlignment="1">
      <alignment horizontal="center"/>
    </xf>
    <xf numFmtId="167" fontId="70" fillId="0" borderId="40" xfId="65" applyNumberFormat="1" applyFont="1" applyBorder="1" applyAlignment="1">
      <alignment horizontal="center"/>
    </xf>
    <xf numFmtId="167" fontId="71" fillId="0" borderId="41" xfId="65" applyNumberFormat="1" applyFont="1" applyBorder="1" applyAlignment="1">
      <alignment horizontal="center"/>
    </xf>
    <xf numFmtId="169" fontId="70" fillId="0" borderId="46" xfId="58" applyNumberFormat="1" applyFont="1" applyBorder="1" applyAlignment="1">
      <alignment horizontal="right"/>
    </xf>
    <xf numFmtId="169" fontId="70" fillId="0" borderId="42" xfId="58" applyNumberFormat="1" applyFont="1" applyBorder="1" applyAlignment="1">
      <alignment horizontal="right"/>
    </xf>
    <xf numFmtId="0" fontId="70" fillId="0" borderId="33" xfId="0" applyFont="1" applyBorder="1" applyAlignment="1">
      <alignment vertical="center"/>
    </xf>
    <xf numFmtId="0" fontId="70" fillId="0" borderId="35" xfId="0" applyFont="1" applyBorder="1"/>
    <xf numFmtId="0" fontId="70" fillId="0" borderId="33" xfId="0" applyFont="1" applyBorder="1"/>
    <xf numFmtId="0" fontId="70" fillId="0" borderId="26" xfId="0" applyFont="1" applyBorder="1"/>
    <xf numFmtId="0" fontId="111" fillId="0" borderId="0" xfId="0" applyFont="1" applyAlignment="1">
      <alignment horizontal="center" vertical="center"/>
    </xf>
    <xf numFmtId="168" fontId="71" fillId="0" borderId="0" xfId="65" applyNumberFormat="1" applyFont="1" applyFill="1" applyBorder="1"/>
    <xf numFmtId="168" fontId="71" fillId="0" borderId="0" xfId="183" applyNumberFormat="1" applyFont="1" applyFill="1" applyBorder="1"/>
    <xf numFmtId="17" fontId="71" fillId="58" borderId="22" xfId="140" applyNumberFormat="1" applyFont="1" applyFill="1" applyBorder="1" applyAlignment="1">
      <alignment horizontal="center" vertical="center"/>
    </xf>
    <xf numFmtId="175" fontId="70" fillId="0" borderId="0" xfId="65" applyNumberFormat="1" applyFont="1" applyBorder="1" applyAlignment="1">
      <alignment horizontal="center" vertical="center"/>
    </xf>
    <xf numFmtId="175" fontId="70" fillId="0" borderId="0" xfId="210" applyNumberFormat="1" applyFont="1" applyBorder="1" applyAlignment="1">
      <alignment horizontal="center" vertical="center"/>
    </xf>
    <xf numFmtId="0" fontId="70" fillId="0" borderId="56" xfId="55" applyFont="1" applyBorder="1" applyAlignment="1">
      <alignment vertical="center"/>
    </xf>
    <xf numFmtId="175" fontId="70" fillId="0" borderId="109" xfId="65" applyNumberFormat="1" applyFont="1" applyBorder="1" applyAlignment="1">
      <alignment horizontal="center" vertical="center"/>
    </xf>
    <xf numFmtId="175" fontId="70" fillId="0" borderId="109" xfId="210" applyNumberFormat="1" applyFont="1" applyBorder="1" applyAlignment="1">
      <alignment horizontal="center" vertical="center"/>
    </xf>
    <xf numFmtId="174" fontId="108" fillId="59" borderId="24" xfId="0" applyNumberFormat="1" applyFont="1" applyFill="1" applyBorder="1" applyAlignment="1">
      <alignment horizontal="left" vertical="center" wrapText="1"/>
    </xf>
    <xf numFmtId="0" fontId="70" fillId="0" borderId="26" xfId="55" applyFont="1" applyBorder="1" applyAlignment="1">
      <alignment vertical="center"/>
    </xf>
    <xf numFmtId="4" fontId="70" fillId="0" borderId="41" xfId="55" applyNumberFormat="1" applyFont="1" applyBorder="1" applyAlignment="1">
      <alignment horizontal="right" vertical="center"/>
    </xf>
    <xf numFmtId="17" fontId="71" fillId="58" borderId="24" xfId="55" applyNumberFormat="1" applyFont="1" applyFill="1" applyBorder="1" applyAlignment="1">
      <alignment horizontal="left" vertical="center"/>
    </xf>
    <xf numFmtId="169" fontId="70" fillId="0" borderId="34" xfId="58" applyNumberFormat="1" applyFont="1" applyBorder="1" applyAlignment="1">
      <alignment horizontal="left"/>
    </xf>
    <xf numFmtId="4" fontId="70" fillId="0" borderId="50" xfId="55" applyNumberFormat="1" applyFont="1" applyBorder="1" applyAlignment="1">
      <alignment horizontal="right" vertical="center"/>
    </xf>
    <xf numFmtId="175" fontId="70" fillId="0" borderId="50" xfId="55" applyNumberFormat="1" applyFont="1" applyBorder="1" applyAlignment="1">
      <alignment horizontal="right" vertical="center"/>
    </xf>
    <xf numFmtId="169" fontId="70" fillId="0" borderId="15" xfId="58" applyNumberFormat="1" applyFont="1" applyBorder="1" applyAlignment="1">
      <alignment horizontal="left"/>
    </xf>
    <xf numFmtId="4" fontId="70" fillId="0" borderId="42" xfId="55" applyNumberFormat="1" applyFont="1" applyBorder="1" applyAlignment="1">
      <alignment horizontal="right" vertical="center"/>
    </xf>
    <xf numFmtId="3" fontId="70" fillId="0" borderId="42" xfId="55" applyNumberFormat="1" applyFont="1" applyBorder="1" applyAlignment="1">
      <alignment horizontal="right" vertical="center"/>
    </xf>
    <xf numFmtId="168" fontId="71" fillId="58" borderId="24" xfId="65" applyNumberFormat="1" applyFont="1" applyFill="1" applyBorder="1" applyAlignment="1">
      <alignment horizontal="left" vertical="center"/>
    </xf>
    <xf numFmtId="168" fontId="71" fillId="58" borderId="39" xfId="65" quotePrefix="1" applyNumberFormat="1" applyFont="1" applyFill="1" applyBorder="1" applyAlignment="1">
      <alignment horizontal="center" vertical="center"/>
    </xf>
    <xf numFmtId="168" fontId="71" fillId="58" borderId="47" xfId="65" quotePrefix="1" applyNumberFormat="1" applyFont="1" applyFill="1" applyBorder="1" applyAlignment="1">
      <alignment horizontal="center" vertical="center"/>
    </xf>
    <xf numFmtId="168" fontId="71" fillId="58" borderId="43" xfId="65" quotePrefix="1" applyNumberFormat="1" applyFont="1" applyFill="1" applyBorder="1" applyAlignment="1">
      <alignment horizontal="center" vertical="center"/>
    </xf>
    <xf numFmtId="168" fontId="71" fillId="58" borderId="67" xfId="65" quotePrefix="1" applyNumberFormat="1" applyFont="1" applyFill="1" applyBorder="1" applyAlignment="1">
      <alignment horizontal="center" vertical="center"/>
    </xf>
    <xf numFmtId="168" fontId="71" fillId="58" borderId="53" xfId="65" quotePrefix="1" applyNumberFormat="1" applyFont="1" applyFill="1" applyBorder="1" applyAlignment="1">
      <alignment horizontal="center" vertical="center"/>
    </xf>
    <xf numFmtId="169" fontId="70" fillId="0" borderId="34" xfId="58" applyNumberFormat="1" applyFont="1" applyBorder="1" applyAlignment="1">
      <alignment horizontal="left" wrapText="1"/>
    </xf>
    <xf numFmtId="17" fontId="71" fillId="58" borderId="43" xfId="0" quotePrefix="1" applyNumberFormat="1" applyFont="1" applyFill="1" applyBorder="1" applyAlignment="1">
      <alignment horizontal="left" vertical="center"/>
    </xf>
    <xf numFmtId="0" fontId="70" fillId="0" borderId="34" xfId="0" applyFont="1" applyBorder="1" applyAlignment="1">
      <alignment vertical="center"/>
    </xf>
    <xf numFmtId="168" fontId="70" fillId="0" borderId="62" xfId="65" applyNumberFormat="1" applyFont="1" applyBorder="1" applyAlignment="1">
      <alignment vertical="center"/>
    </xf>
    <xf numFmtId="168" fontId="70" fillId="0" borderId="50" xfId="65" applyNumberFormat="1" applyFont="1" applyBorder="1" applyAlignment="1">
      <alignment vertical="center"/>
    </xf>
    <xf numFmtId="168" fontId="70" fillId="0" borderId="63" xfId="65" applyNumberFormat="1" applyFont="1" applyBorder="1" applyAlignment="1">
      <alignment vertical="center"/>
    </xf>
    <xf numFmtId="168" fontId="70" fillId="0" borderId="68" xfId="65" applyNumberFormat="1" applyFont="1" applyBorder="1" applyAlignment="1">
      <alignment vertical="center"/>
    </xf>
    <xf numFmtId="168" fontId="70" fillId="0" borderId="75" xfId="65" applyNumberFormat="1" applyFont="1" applyBorder="1" applyAlignment="1">
      <alignment vertical="center"/>
    </xf>
    <xf numFmtId="168" fontId="70" fillId="0" borderId="50" xfId="183" applyNumberFormat="1" applyFont="1" applyBorder="1" applyAlignment="1">
      <alignment vertical="center"/>
    </xf>
    <xf numFmtId="172" fontId="70" fillId="0" borderId="52" xfId="65" applyNumberFormat="1" applyFont="1" applyBorder="1" applyAlignment="1">
      <alignment horizontal="right"/>
    </xf>
    <xf numFmtId="0" fontId="103" fillId="58" borderId="22" xfId="55" applyFont="1" applyFill="1" applyBorder="1" applyAlignment="1">
      <alignment vertical="center"/>
    </xf>
    <xf numFmtId="175" fontId="70" fillId="0" borderId="110" xfId="65" applyNumberFormat="1" applyFont="1" applyBorder="1" applyAlignment="1">
      <alignment horizontal="center" vertical="center"/>
    </xf>
    <xf numFmtId="175" fontId="70" fillId="0" borderId="107" xfId="65" applyNumberFormat="1" applyFont="1" applyBorder="1" applyAlignment="1">
      <alignment horizontal="center" vertical="center"/>
    </xf>
    <xf numFmtId="175" fontId="70" fillId="0" borderId="111" xfId="65" applyNumberFormat="1" applyFont="1" applyBorder="1" applyAlignment="1">
      <alignment horizontal="center" vertical="center"/>
    </xf>
    <xf numFmtId="175" fontId="70" fillId="0" borderId="111" xfId="210" applyNumberFormat="1" applyFont="1" applyBorder="1" applyAlignment="1">
      <alignment horizontal="center" vertical="center"/>
    </xf>
    <xf numFmtId="175" fontId="70" fillId="0" borderId="112" xfId="65" applyNumberFormat="1" applyFont="1" applyBorder="1" applyAlignment="1">
      <alignment horizontal="center" vertical="center"/>
    </xf>
    <xf numFmtId="169" fontId="70" fillId="0" borderId="0" xfId="58" applyNumberFormat="1" applyFont="1" applyBorder="1" applyAlignment="1">
      <alignment horizontal="center"/>
    </xf>
    <xf numFmtId="169" fontId="70" fillId="0" borderId="0" xfId="58" applyNumberFormat="1" applyFont="1" applyBorder="1" applyAlignment="1">
      <alignment horizontal="left"/>
    </xf>
    <xf numFmtId="4" fontId="70" fillId="0" borderId="0" xfId="55" applyNumberFormat="1" applyFont="1" applyAlignment="1">
      <alignment horizontal="right" vertical="center"/>
    </xf>
    <xf numFmtId="3" fontId="70" fillId="0" borderId="0" xfId="55" applyNumberFormat="1" applyFont="1" applyAlignment="1">
      <alignment horizontal="right" vertical="center"/>
    </xf>
    <xf numFmtId="168" fontId="70" fillId="0" borderId="0" xfId="65" applyNumberFormat="1" applyFont="1" applyBorder="1"/>
    <xf numFmtId="0" fontId="98" fillId="0" borderId="113" xfId="0" applyFont="1" applyBorder="1"/>
    <xf numFmtId="169" fontId="70" fillId="0" borderId="113" xfId="58" applyNumberFormat="1" applyFont="1" applyBorder="1" applyAlignment="1">
      <alignment horizontal="left"/>
    </xf>
    <xf numFmtId="3" fontId="70" fillId="0" borderId="113" xfId="55" applyNumberFormat="1" applyFont="1" applyBorder="1" applyAlignment="1">
      <alignment horizontal="right" vertical="center"/>
    </xf>
    <xf numFmtId="168" fontId="70" fillId="0" borderId="113" xfId="65" applyNumberFormat="1" applyFont="1" applyBorder="1"/>
    <xf numFmtId="172" fontId="70" fillId="0" borderId="0" xfId="65" applyNumberFormat="1" applyFont="1" applyBorder="1" applyAlignment="1">
      <alignment horizontal="center" vertical="center"/>
    </xf>
    <xf numFmtId="172" fontId="70" fillId="0" borderId="0" xfId="65" applyNumberFormat="1" applyFont="1" applyBorder="1" applyAlignment="1">
      <alignment vertical="center"/>
    </xf>
    <xf numFmtId="168" fontId="71" fillId="0" borderId="41" xfId="65" applyNumberFormat="1" applyFont="1" applyBorder="1" applyAlignment="1">
      <alignment vertical="center"/>
    </xf>
    <xf numFmtId="168" fontId="71" fillId="0" borderId="39" xfId="65" applyNumberFormat="1" applyFont="1" applyBorder="1" applyAlignment="1">
      <alignment vertical="center"/>
    </xf>
    <xf numFmtId="172" fontId="71" fillId="0" borderId="41" xfId="65" applyNumberFormat="1" applyFont="1" applyBorder="1" applyAlignment="1">
      <alignment vertical="center"/>
    </xf>
    <xf numFmtId="172" fontId="70" fillId="0" borderId="41" xfId="65" applyNumberFormat="1" applyFont="1" applyBorder="1" applyAlignment="1">
      <alignment vertical="center"/>
    </xf>
    <xf numFmtId="172" fontId="71" fillId="0" borderId="39" xfId="65" applyNumberFormat="1" applyFont="1" applyBorder="1" applyAlignment="1">
      <alignment vertical="center"/>
    </xf>
    <xf numFmtId="0" fontId="70" fillId="0" borderId="0" xfId="55" applyFont="1" applyAlignment="1">
      <alignment vertical="center"/>
    </xf>
    <xf numFmtId="3" fontId="70" fillId="0" borderId="92" xfId="65" applyNumberFormat="1" applyFont="1" applyBorder="1" applyAlignment="1">
      <alignment horizontal="center" vertical="center"/>
    </xf>
    <xf numFmtId="3" fontId="70" fillId="0" borderId="109" xfId="65" applyNumberFormat="1" applyFont="1" applyBorder="1" applyAlignment="1">
      <alignment horizontal="center" vertical="center"/>
    </xf>
    <xf numFmtId="3" fontId="70" fillId="0" borderId="109" xfId="210" applyNumberFormat="1" applyFont="1" applyBorder="1" applyAlignment="1">
      <alignment horizontal="center" vertical="center"/>
    </xf>
    <xf numFmtId="175" fontId="0" fillId="0" borderId="0" xfId="0" applyNumberFormat="1"/>
    <xf numFmtId="168" fontId="70" fillId="0" borderId="40" xfId="65" applyNumberFormat="1" applyFont="1" applyBorder="1" applyAlignment="1">
      <alignment horizontal="center"/>
    </xf>
    <xf numFmtId="174" fontId="71" fillId="59" borderId="24" xfId="0" applyNumberFormat="1" applyFont="1" applyFill="1" applyBorder="1" applyAlignment="1">
      <alignment horizontal="left" vertical="center" wrapText="1"/>
    </xf>
    <xf numFmtId="3" fontId="71" fillId="0" borderId="91" xfId="200" applyNumberFormat="1" applyFont="1" applyBorder="1" applyAlignment="1">
      <alignment horizontal="right" vertical="center"/>
    </xf>
    <xf numFmtId="3" fontId="71" fillId="0" borderId="92" xfId="200" applyNumberFormat="1" applyFont="1" applyBorder="1" applyAlignment="1">
      <alignment horizontal="right" vertical="center"/>
    </xf>
    <xf numFmtId="3" fontId="70" fillId="0" borderId="91" xfId="200" applyNumberFormat="1" applyFont="1" applyBorder="1" applyAlignment="1">
      <alignment horizontal="right" vertical="center"/>
    </xf>
    <xf numFmtId="3" fontId="70" fillId="0" borderId="92" xfId="200" applyNumberFormat="1" applyFont="1" applyBorder="1" applyAlignment="1">
      <alignment horizontal="right" vertical="center"/>
    </xf>
    <xf numFmtId="3" fontId="70" fillId="0" borderId="90" xfId="200" applyNumberFormat="1" applyFont="1" applyBorder="1" applyAlignment="1">
      <alignment horizontal="right" vertical="center"/>
    </xf>
    <xf numFmtId="3" fontId="70" fillId="0" borderId="89" xfId="200" applyNumberFormat="1" applyFont="1" applyBorder="1" applyAlignment="1">
      <alignment horizontal="right" vertical="center"/>
    </xf>
    <xf numFmtId="3" fontId="70" fillId="0" borderId="108" xfId="200" applyNumberFormat="1" applyFont="1" applyBorder="1" applyAlignment="1">
      <alignment horizontal="right" vertical="center"/>
    </xf>
    <xf numFmtId="3" fontId="70" fillId="0" borderId="107" xfId="200" applyNumberFormat="1" applyFont="1" applyBorder="1" applyAlignment="1">
      <alignment horizontal="right" vertical="center"/>
    </xf>
    <xf numFmtId="6" fontId="103" fillId="58" borderId="22" xfId="55" applyNumberFormat="1" applyFont="1" applyFill="1" applyBorder="1" applyAlignment="1">
      <alignment horizontal="left" vertical="center"/>
    </xf>
    <xf numFmtId="0" fontId="93" fillId="0" borderId="0" xfId="44" applyFont="1" applyAlignment="1" applyProtection="1">
      <alignment horizontal="left" vertical="center"/>
    </xf>
    <xf numFmtId="3" fontId="71" fillId="0" borderId="90" xfId="200" applyNumberFormat="1" applyFont="1" applyBorder="1" applyAlignment="1">
      <alignment horizontal="right" vertical="center"/>
    </xf>
    <xf numFmtId="3" fontId="71" fillId="0" borderId="89" xfId="200" applyNumberFormat="1" applyFont="1" applyBorder="1" applyAlignment="1">
      <alignment horizontal="right" vertical="center"/>
    </xf>
    <xf numFmtId="0" fontId="93" fillId="0" borderId="0" xfId="44" applyFont="1" applyBorder="1" applyAlignment="1" applyProtection="1">
      <alignment horizontal="left" vertical="center"/>
    </xf>
    <xf numFmtId="0" fontId="149" fillId="0" borderId="0" xfId="0" applyFont="1"/>
    <xf numFmtId="0" fontId="92" fillId="65" borderId="0" xfId="0" applyFont="1" applyFill="1" applyAlignment="1">
      <alignment horizontal="left" vertical="center"/>
    </xf>
    <xf numFmtId="0" fontId="71" fillId="0" borderId="16" xfId="146" applyFont="1" applyBorder="1" applyAlignment="1">
      <alignment horizontal="left" vertical="center" indent="1"/>
    </xf>
    <xf numFmtId="0" fontId="70" fillId="0" borderId="16" xfId="140" applyFont="1" applyBorder="1" applyAlignment="1">
      <alignment horizontal="left" vertical="center" indent="3"/>
    </xf>
    <xf numFmtId="0" fontId="70" fillId="0" borderId="16" xfId="146" applyFont="1" applyBorder="1" applyAlignment="1">
      <alignment horizontal="left" vertical="center" indent="2"/>
    </xf>
    <xf numFmtId="0" fontId="71" fillId="0" borderId="18" xfId="146" applyFont="1" applyBorder="1" applyAlignment="1">
      <alignment horizontal="left" vertical="center" indent="1"/>
    </xf>
    <xf numFmtId="164" fontId="70" fillId="0" borderId="18" xfId="146" applyNumberFormat="1" applyFont="1" applyBorder="1" applyAlignment="1">
      <alignment horizontal="left" vertical="center" indent="1"/>
    </xf>
    <xf numFmtId="164" fontId="70" fillId="0" borderId="15" xfId="146" applyNumberFormat="1" applyFont="1" applyBorder="1" applyAlignment="1">
      <alignment horizontal="left" vertical="center" indent="1"/>
    </xf>
    <xf numFmtId="164" fontId="70" fillId="0" borderId="58" xfId="146" applyNumberFormat="1" applyFont="1" applyBorder="1" applyAlignment="1">
      <alignment horizontal="center" vertical="center"/>
    </xf>
    <xf numFmtId="164" fontId="70" fillId="0" borderId="61" xfId="146" applyNumberFormat="1" applyFont="1" applyBorder="1" applyAlignment="1">
      <alignment horizontal="center" vertical="center"/>
    </xf>
    <xf numFmtId="164" fontId="71" fillId="0" borderId="61" xfId="0" applyNumberFormat="1" applyFont="1" applyBorder="1" applyAlignment="1">
      <alignment horizontal="center" vertical="center"/>
    </xf>
    <xf numFmtId="164" fontId="70" fillId="0" borderId="29" xfId="146" applyNumberFormat="1" applyFont="1" applyBorder="1" applyAlignment="1">
      <alignment horizontal="center" vertical="center"/>
    </xf>
    <xf numFmtId="164" fontId="70" fillId="0" borderId="70" xfId="146" applyNumberFormat="1" applyFont="1" applyBorder="1" applyAlignment="1">
      <alignment horizontal="center" vertical="center"/>
    </xf>
    <xf numFmtId="164" fontId="71" fillId="0" borderId="29" xfId="0" applyNumberFormat="1" applyFont="1" applyBorder="1" applyAlignment="1">
      <alignment horizontal="center" vertical="center"/>
    </xf>
    <xf numFmtId="164" fontId="71" fillId="0" borderId="58" xfId="0" applyNumberFormat="1" applyFont="1" applyBorder="1" applyAlignment="1">
      <alignment horizontal="center" vertical="center"/>
    </xf>
    <xf numFmtId="164" fontId="71" fillId="0" borderId="70" xfId="0" applyNumberFormat="1" applyFont="1" applyBorder="1" applyAlignment="1">
      <alignment horizontal="center" vertical="center"/>
    </xf>
    <xf numFmtId="164" fontId="71" fillId="0" borderId="96" xfId="0" applyNumberFormat="1" applyFont="1" applyBorder="1" applyAlignment="1">
      <alignment horizontal="center" vertical="center"/>
    </xf>
    <xf numFmtId="165" fontId="70" fillId="0" borderId="14" xfId="146" applyNumberFormat="1" applyFont="1" applyBorder="1" applyAlignment="1">
      <alignment horizontal="left" vertical="center" indent="2"/>
    </xf>
    <xf numFmtId="0" fontId="70" fillId="0" borderId="117" xfId="146" applyFont="1" applyBorder="1" applyAlignment="1">
      <alignment horizontal="left" vertical="center" indent="1"/>
    </xf>
    <xf numFmtId="164" fontId="70" fillId="0" borderId="60" xfId="0" applyNumberFormat="1" applyFont="1" applyBorder="1" applyAlignment="1">
      <alignment horizontal="center" vertical="center"/>
    </xf>
    <xf numFmtId="164" fontId="70" fillId="0" borderId="32" xfId="0" applyNumberFormat="1" applyFont="1" applyBorder="1" applyAlignment="1">
      <alignment horizontal="center" vertical="center"/>
    </xf>
    <xf numFmtId="164" fontId="70" fillId="0" borderId="59" xfId="0" applyNumberFormat="1" applyFont="1" applyBorder="1" applyAlignment="1">
      <alignment horizontal="center" vertical="center"/>
    </xf>
    <xf numFmtId="164" fontId="70" fillId="0" borderId="69" xfId="0" applyNumberFormat="1" applyFont="1" applyBorder="1" applyAlignment="1">
      <alignment horizontal="center" vertical="center"/>
    </xf>
    <xf numFmtId="164" fontId="70" fillId="0" borderId="95" xfId="0" applyNumberFormat="1" applyFont="1" applyBorder="1" applyAlignment="1">
      <alignment horizontal="center" vertical="center"/>
    </xf>
    <xf numFmtId="0" fontId="70" fillId="0" borderId="18" xfId="146" applyFont="1" applyBorder="1" applyAlignment="1">
      <alignment horizontal="left" vertical="center" indent="1"/>
    </xf>
    <xf numFmtId="164" fontId="70" fillId="0" borderId="61" xfId="0" applyNumberFormat="1" applyFont="1" applyBorder="1" applyAlignment="1">
      <alignment horizontal="center" vertical="center"/>
    </xf>
    <xf numFmtId="164" fontId="70" fillId="0" borderId="29" xfId="0" applyNumberFormat="1" applyFont="1" applyBorder="1" applyAlignment="1">
      <alignment horizontal="center" vertical="center"/>
    </xf>
    <xf numFmtId="164" fontId="70" fillId="0" borderId="58" xfId="0" applyNumberFormat="1" applyFont="1" applyBorder="1" applyAlignment="1">
      <alignment horizontal="center" vertical="center"/>
    </xf>
    <xf numFmtId="164" fontId="70" fillId="0" borderId="70" xfId="0" applyNumberFormat="1" applyFont="1" applyBorder="1" applyAlignment="1">
      <alignment horizontal="center" vertical="center"/>
    </xf>
    <xf numFmtId="164" fontId="70" fillId="0" borderId="96" xfId="0" applyNumberFormat="1" applyFont="1" applyBorder="1" applyAlignment="1">
      <alignment horizontal="center" vertical="center"/>
    </xf>
    <xf numFmtId="169" fontId="70" fillId="0" borderId="15" xfId="58" applyNumberFormat="1" applyFont="1" applyBorder="1" applyAlignment="1">
      <alignment horizontal="left" wrapText="1"/>
    </xf>
    <xf numFmtId="0" fontId="92" fillId="0" borderId="0" xfId="0" applyFont="1" applyAlignment="1">
      <alignment horizontal="left" indent="1"/>
    </xf>
    <xf numFmtId="0" fontId="92" fillId="0" borderId="0" xfId="0" applyFont="1" applyAlignment="1">
      <alignment horizontal="left"/>
    </xf>
    <xf numFmtId="165" fontId="153" fillId="0" borderId="0" xfId="65" applyFont="1"/>
    <xf numFmtId="0" fontId="154" fillId="0" borderId="0" xfId="0" applyFont="1" applyAlignment="1">
      <alignment horizontal="left" vertical="center"/>
    </xf>
    <xf numFmtId="0" fontId="98" fillId="0" borderId="21" xfId="55" applyFont="1" applyBorder="1"/>
    <xf numFmtId="0" fontId="98" fillId="0" borderId="0" xfId="55" applyFont="1"/>
    <xf numFmtId="3" fontId="98" fillId="0" borderId="0" xfId="55" applyNumberFormat="1" applyFont="1"/>
    <xf numFmtId="171" fontId="108" fillId="0" borderId="0" xfId="55" applyNumberFormat="1" applyFont="1" applyAlignment="1">
      <alignment horizontal="center"/>
    </xf>
    <xf numFmtId="0" fontId="106" fillId="58" borderId="22" xfId="55" applyFont="1" applyFill="1" applyBorder="1" applyAlignment="1">
      <alignment vertical="center"/>
    </xf>
    <xf numFmtId="0" fontId="70" fillId="0" borderId="34" xfId="55" applyFont="1" applyBorder="1" applyAlignment="1">
      <alignment vertical="center"/>
    </xf>
    <xf numFmtId="0" fontId="70" fillId="0" borderId="57" xfId="55" applyFont="1" applyBorder="1" applyAlignment="1">
      <alignment vertical="center"/>
    </xf>
    <xf numFmtId="0" fontId="71" fillId="0" borderId="37" xfId="55" applyFont="1" applyBorder="1"/>
    <xf numFmtId="174" fontId="108" fillId="0" borderId="24" xfId="0" applyNumberFormat="1" applyFont="1" applyBorder="1" applyAlignment="1">
      <alignment horizontal="left" vertical="center" wrapText="1"/>
    </xf>
    <xf numFmtId="3" fontId="70" fillId="0" borderId="0" xfId="210" applyNumberFormat="1" applyFont="1" applyBorder="1" applyAlignment="1">
      <alignment horizontal="center" vertical="center"/>
    </xf>
    <xf numFmtId="169" fontId="71" fillId="0" borderId="26" xfId="58" applyNumberFormat="1" applyFont="1" applyBorder="1" applyAlignment="1">
      <alignment horizontal="left"/>
    </xf>
    <xf numFmtId="0" fontId="125" fillId="0" borderId="0" xfId="0" applyFont="1"/>
    <xf numFmtId="0" fontId="71" fillId="0" borderId="26" xfId="55" applyFont="1" applyBorder="1" applyAlignment="1">
      <alignment vertical="center"/>
    </xf>
    <xf numFmtId="3" fontId="71" fillId="0" borderId="108" xfId="200" applyNumberFormat="1" applyFont="1" applyBorder="1" applyAlignment="1">
      <alignment horizontal="center" vertical="center"/>
    </xf>
    <xf numFmtId="3" fontId="71" fillId="0" borderId="107" xfId="200" applyNumberFormat="1" applyFont="1" applyBorder="1" applyAlignment="1">
      <alignment horizontal="center" vertical="center"/>
    </xf>
    <xf numFmtId="0" fontId="71" fillId="0" borderId="26" xfId="0" applyFont="1" applyBorder="1" applyAlignment="1">
      <alignment vertical="center"/>
    </xf>
    <xf numFmtId="172" fontId="70" fillId="0" borderId="0" xfId="65" applyNumberFormat="1" applyFont="1" applyFill="1" applyBorder="1" applyAlignment="1">
      <alignment horizontal="center" vertical="center"/>
    </xf>
    <xf numFmtId="165" fontId="70" fillId="0" borderId="37" xfId="65" applyFont="1" applyBorder="1" applyAlignment="1">
      <alignment vertical="center"/>
    </xf>
    <xf numFmtId="169" fontId="70" fillId="0" borderId="30" xfId="58" applyNumberFormat="1" applyFont="1" applyBorder="1" applyAlignment="1">
      <alignment horizontal="center"/>
    </xf>
    <xf numFmtId="169" fontId="70" fillId="0" borderId="50" xfId="58" applyNumberFormat="1" applyFont="1" applyBorder="1" applyAlignment="1">
      <alignment horizontal="center"/>
    </xf>
    <xf numFmtId="0" fontId="158" fillId="0" borderId="0" xfId="0" applyFont="1"/>
    <xf numFmtId="174" fontId="98" fillId="0" borderId="0" xfId="0" applyNumberFormat="1" applyFont="1" applyAlignment="1">
      <alignment horizontal="left" vertical="center"/>
    </xf>
    <xf numFmtId="201" fontId="102" fillId="0" borderId="0" xfId="44" applyNumberFormat="1" applyFont="1" applyAlignment="1" applyProtection="1"/>
    <xf numFmtId="169" fontId="70" fillId="0" borderId="0" xfId="58" applyNumberFormat="1" applyFont="1"/>
    <xf numFmtId="17" fontId="109" fillId="58" borderId="43" xfId="55" applyNumberFormat="1" applyFont="1" applyFill="1" applyBorder="1" applyAlignment="1">
      <alignment horizontal="left" vertical="center"/>
    </xf>
    <xf numFmtId="3" fontId="70" fillId="0" borderId="110" xfId="65" applyNumberFormat="1" applyFont="1" applyBorder="1" applyAlignment="1">
      <alignment horizontal="center" vertical="center"/>
    </xf>
    <xf numFmtId="3" fontId="70" fillId="0" borderId="107" xfId="65" applyNumberFormat="1" applyFont="1" applyBorder="1" applyAlignment="1">
      <alignment horizontal="center" vertical="center"/>
    </xf>
    <xf numFmtId="3" fontId="70" fillId="0" borderId="111" xfId="65" applyNumberFormat="1" applyFont="1" applyBorder="1" applyAlignment="1">
      <alignment horizontal="center" vertical="center"/>
    </xf>
    <xf numFmtId="3" fontId="70" fillId="0" borderId="111" xfId="210" applyNumberFormat="1" applyFont="1" applyBorder="1" applyAlignment="1">
      <alignment horizontal="center" vertical="center"/>
    </xf>
    <xf numFmtId="0" fontId="70" fillId="0" borderId="33" xfId="55" applyFont="1" applyBorder="1" applyAlignment="1">
      <alignment vertical="center" wrapText="1"/>
    </xf>
    <xf numFmtId="0" fontId="98" fillId="0" borderId="0" xfId="55" applyFont="1" applyAlignment="1">
      <alignment vertical="top"/>
    </xf>
    <xf numFmtId="3" fontId="70" fillId="0" borderId="0" xfId="55" applyNumberFormat="1" applyFont="1" applyAlignment="1">
      <alignment vertical="center"/>
    </xf>
    <xf numFmtId="0" fontId="162" fillId="0" borderId="0" xfId="55" applyFont="1"/>
    <xf numFmtId="168" fontId="71" fillId="58" borderId="24" xfId="65" applyNumberFormat="1" applyFont="1" applyFill="1" applyBorder="1" applyAlignment="1">
      <alignment vertical="top"/>
    </xf>
    <xf numFmtId="165" fontId="70" fillId="0" borderId="37" xfId="65" applyFont="1" applyBorder="1" applyAlignment="1">
      <alignment horizontal="left"/>
    </xf>
    <xf numFmtId="0" fontId="0" fillId="65" borderId="118" xfId="0" applyFill="1" applyBorder="1"/>
    <xf numFmtId="3" fontId="98" fillId="0" borderId="0" xfId="55" applyNumberFormat="1" applyFont="1" applyAlignment="1">
      <alignment vertical="center"/>
    </xf>
    <xf numFmtId="0" fontId="70" fillId="0" borderId="37" xfId="55" applyFont="1" applyBorder="1" applyAlignment="1">
      <alignment wrapText="1"/>
    </xf>
    <xf numFmtId="168" fontId="71" fillId="0" borderId="72" xfId="65" applyNumberFormat="1" applyFont="1" applyBorder="1" applyAlignment="1">
      <alignment vertical="center"/>
    </xf>
    <xf numFmtId="168" fontId="71" fillId="0" borderId="67" xfId="65" applyNumberFormat="1" applyFont="1" applyBorder="1" applyAlignment="1">
      <alignment vertical="center"/>
    </xf>
    <xf numFmtId="172" fontId="71" fillId="0" borderId="72" xfId="65" applyNumberFormat="1" applyFont="1" applyBorder="1" applyAlignment="1">
      <alignment vertical="center"/>
    </xf>
    <xf numFmtId="172" fontId="70" fillId="0" borderId="72" xfId="65" applyNumberFormat="1" applyFont="1" applyBorder="1" applyAlignment="1">
      <alignment vertical="center"/>
    </xf>
    <xf numFmtId="172" fontId="71" fillId="0" borderId="67" xfId="65" applyNumberFormat="1" applyFont="1" applyBorder="1" applyAlignment="1">
      <alignment vertical="center"/>
    </xf>
    <xf numFmtId="172" fontId="70" fillId="0" borderId="73" xfId="65" applyNumberFormat="1" applyFont="1" applyBorder="1" applyAlignment="1">
      <alignment horizontal="right"/>
    </xf>
    <xf numFmtId="168" fontId="70" fillId="0" borderId="40" xfId="65" applyNumberFormat="1" applyFont="1" applyBorder="1"/>
    <xf numFmtId="168" fontId="70" fillId="0" borderId="41" xfId="65" applyNumberFormat="1" applyFont="1" applyBorder="1"/>
    <xf numFmtId="3" fontId="71" fillId="0" borderId="39" xfId="55" applyNumberFormat="1" applyFont="1" applyBorder="1" applyAlignment="1">
      <alignment vertical="center"/>
    </xf>
    <xf numFmtId="17" fontId="71" fillId="58" borderId="39" xfId="55" applyNumberFormat="1" applyFont="1" applyFill="1" applyBorder="1" applyAlignment="1">
      <alignment horizontal="center" vertical="center"/>
    </xf>
    <xf numFmtId="17" fontId="71" fillId="58" borderId="22" xfId="0" quotePrefix="1" applyNumberFormat="1" applyFont="1" applyFill="1" applyBorder="1" applyAlignment="1">
      <alignment horizontal="left" vertical="center"/>
    </xf>
    <xf numFmtId="169" fontId="70" fillId="0" borderId="56" xfId="58" applyNumberFormat="1" applyFont="1" applyBorder="1" applyAlignment="1">
      <alignment horizontal="left"/>
    </xf>
    <xf numFmtId="169" fontId="70" fillId="0" borderId="18" xfId="58" applyNumberFormat="1" applyFont="1" applyBorder="1" applyAlignment="1">
      <alignment horizontal="left" wrapText="1"/>
    </xf>
    <xf numFmtId="168" fontId="70" fillId="0" borderId="50" xfId="65" applyNumberFormat="1" applyFont="1" applyBorder="1"/>
    <xf numFmtId="168" fontId="70" fillId="0" borderId="61" xfId="65" applyNumberFormat="1" applyFont="1" applyBorder="1"/>
    <xf numFmtId="17" fontId="71" fillId="58" borderId="25" xfId="0" applyNumberFormat="1" applyFont="1" applyFill="1" applyBorder="1" applyAlignment="1">
      <alignment horizontal="center" vertical="center"/>
    </xf>
    <xf numFmtId="0" fontId="71" fillId="0" borderId="25" xfId="146" applyFont="1" applyBorder="1" applyAlignment="1">
      <alignment horizontal="left" vertical="center"/>
    </xf>
    <xf numFmtId="164" fontId="71" fillId="0" borderId="22" xfId="146" applyNumberFormat="1" applyFont="1" applyBorder="1" applyAlignment="1">
      <alignment horizontal="left" vertical="center" indent="1"/>
    </xf>
    <xf numFmtId="164" fontId="71" fillId="0" borderId="24" xfId="146" applyNumberFormat="1" applyFont="1" applyBorder="1" applyAlignment="1">
      <alignment horizontal="left" vertical="center" indent="1"/>
    </xf>
    <xf numFmtId="164" fontId="71" fillId="0" borderId="43" xfId="146" applyNumberFormat="1" applyFont="1" applyBorder="1" applyAlignment="1">
      <alignment horizontal="center" vertical="center"/>
    </xf>
    <xf numFmtId="164" fontId="71" fillId="0" borderId="39" xfId="146" applyNumberFormat="1" applyFont="1" applyBorder="1" applyAlignment="1">
      <alignment horizontal="center" vertical="center"/>
    </xf>
    <xf numFmtId="164" fontId="71" fillId="0" borderId="39" xfId="0" applyNumberFormat="1" applyFont="1" applyBorder="1" applyAlignment="1">
      <alignment horizontal="center" vertical="center"/>
    </xf>
    <xf numFmtId="164" fontId="71" fillId="0" borderId="47" xfId="146" applyNumberFormat="1" applyFont="1" applyBorder="1" applyAlignment="1">
      <alignment horizontal="center" vertical="center"/>
    </xf>
    <xf numFmtId="164" fontId="71" fillId="0" borderId="67" xfId="146" applyNumberFormat="1" applyFont="1" applyBorder="1" applyAlignment="1">
      <alignment horizontal="center" vertical="center"/>
    </xf>
    <xf numFmtId="164" fontId="71" fillId="0" borderId="47" xfId="0" applyNumberFormat="1" applyFont="1" applyBorder="1" applyAlignment="1">
      <alignment horizontal="center" vertical="center"/>
    </xf>
    <xf numFmtId="164" fontId="71" fillId="0" borderId="43" xfId="0" applyNumberFormat="1" applyFont="1" applyBorder="1" applyAlignment="1">
      <alignment horizontal="center" vertical="center"/>
    </xf>
    <xf numFmtId="164" fontId="71" fillId="0" borderId="67" xfId="0" applyNumberFormat="1" applyFont="1" applyBorder="1" applyAlignment="1">
      <alignment horizontal="center" vertical="center"/>
    </xf>
    <xf numFmtId="164" fontId="71" fillId="0" borderId="53" xfId="0" applyNumberFormat="1" applyFont="1" applyBorder="1" applyAlignment="1">
      <alignment horizontal="center" vertical="center"/>
    </xf>
    <xf numFmtId="3" fontId="70" fillId="0" borderId="0" xfId="55" applyNumberFormat="1" applyFont="1" applyAlignment="1">
      <alignment horizontal="left" vertical="center"/>
    </xf>
    <xf numFmtId="9" fontId="102" fillId="0" borderId="0" xfId="58" applyFont="1" applyFill="1" applyAlignment="1" applyProtection="1"/>
    <xf numFmtId="202" fontId="70" fillId="0" borderId="33" xfId="65" applyNumberFormat="1" applyFont="1" applyBorder="1" applyAlignment="1">
      <alignment vertical="center"/>
    </xf>
    <xf numFmtId="201" fontId="98" fillId="0" borderId="0" xfId="55" applyNumberFormat="1" applyFont="1"/>
    <xf numFmtId="17" fontId="71" fillId="58" borderId="43" xfId="0" quotePrefix="1" applyNumberFormat="1" applyFont="1" applyFill="1" applyBorder="1" applyAlignment="1">
      <alignment vertical="center"/>
    </xf>
    <xf numFmtId="17" fontId="71" fillId="58" borderId="39" xfId="0" quotePrefix="1" applyNumberFormat="1" applyFont="1" applyFill="1" applyBorder="1" applyAlignment="1">
      <alignment vertical="center"/>
    </xf>
    <xf numFmtId="17" fontId="71" fillId="58" borderId="47" xfId="0" quotePrefix="1" applyNumberFormat="1" applyFont="1" applyFill="1" applyBorder="1" applyAlignment="1">
      <alignment vertical="center"/>
    </xf>
    <xf numFmtId="17" fontId="71" fillId="58" borderId="25" xfId="0" applyNumberFormat="1" applyFont="1" applyFill="1" applyBorder="1" applyAlignment="1">
      <alignment vertical="center"/>
    </xf>
    <xf numFmtId="175" fontId="70" fillId="67" borderId="94" xfId="210" applyNumberFormat="1" applyFont="1" applyFill="1" applyBorder="1" applyAlignment="1">
      <alignment horizontal="center" vertical="center"/>
    </xf>
    <xf numFmtId="175" fontId="35" fillId="0" borderId="0" xfId="0" applyNumberFormat="1" applyFont="1"/>
    <xf numFmtId="0" fontId="163" fillId="0" borderId="0" xfId="0" applyFont="1" applyAlignment="1">
      <alignment vertical="center" wrapText="1"/>
    </xf>
    <xf numFmtId="203" fontId="98" fillId="0" borderId="0" xfId="0" applyNumberFormat="1" applyFont="1"/>
    <xf numFmtId="172" fontId="98" fillId="0" borderId="0" xfId="55" applyNumberFormat="1" applyFont="1"/>
    <xf numFmtId="203" fontId="70" fillId="0" borderId="0" xfId="55" applyNumberFormat="1" applyFont="1"/>
    <xf numFmtId="169" fontId="102" fillId="0" borderId="0" xfId="58" applyNumberFormat="1" applyFont="1" applyFill="1" applyAlignment="1" applyProtection="1"/>
    <xf numFmtId="0" fontId="159" fillId="0" borderId="0" xfId="0" applyFont="1"/>
    <xf numFmtId="10" fontId="70" fillId="0" borderId="0" xfId="55" applyNumberFormat="1" applyFont="1"/>
    <xf numFmtId="10" fontId="70" fillId="0" borderId="0" xfId="65" applyNumberFormat="1" applyFont="1" applyBorder="1"/>
    <xf numFmtId="10" fontId="98" fillId="0" borderId="0" xfId="0" applyNumberFormat="1" applyFont="1"/>
    <xf numFmtId="9" fontId="70" fillId="0" borderId="0" xfId="0" applyNumberFormat="1" applyFont="1"/>
    <xf numFmtId="9" fontId="98" fillId="0" borderId="0" xfId="0" applyNumberFormat="1" applyFont="1"/>
    <xf numFmtId="168" fontId="164" fillId="0" borderId="0" xfId="65" applyNumberFormat="1" applyFont="1" applyBorder="1"/>
    <xf numFmtId="9" fontId="70" fillId="0" borderId="0" xfId="58" applyFont="1"/>
    <xf numFmtId="169" fontId="99" fillId="0" borderId="41" xfId="58" applyNumberFormat="1" applyFont="1" applyBorder="1" applyAlignment="1">
      <alignment horizontal="center"/>
    </xf>
    <xf numFmtId="169" fontId="0" fillId="0" borderId="0" xfId="0" applyNumberFormat="1"/>
    <xf numFmtId="169" fontId="98" fillId="0" borderId="0" xfId="0" applyNumberFormat="1" applyFont="1"/>
    <xf numFmtId="17" fontId="71" fillId="58" borderId="24" xfId="1583" quotePrefix="1" applyNumberFormat="1" applyFont="1" applyFill="1" applyBorder="1" applyAlignment="1">
      <alignment horizontal="center" vertical="center"/>
    </xf>
    <xf numFmtId="10" fontId="0" fillId="0" borderId="0" xfId="0" applyNumberFormat="1"/>
    <xf numFmtId="175" fontId="70" fillId="0" borderId="94" xfId="210" applyNumberFormat="1" applyFont="1" applyFill="1" applyBorder="1" applyAlignment="1">
      <alignment horizontal="center" vertical="center"/>
    </xf>
    <xf numFmtId="3" fontId="71" fillId="0" borderId="92" xfId="200" applyNumberFormat="1" applyFont="1" applyFill="1" applyBorder="1" applyAlignment="1">
      <alignment horizontal="right" vertical="center"/>
    </xf>
    <xf numFmtId="3" fontId="70" fillId="0" borderId="89" xfId="200" applyNumberFormat="1" applyFont="1" applyFill="1" applyBorder="1" applyAlignment="1">
      <alignment horizontal="right" vertical="center"/>
    </xf>
    <xf numFmtId="3" fontId="70" fillId="0" borderId="92" xfId="200" applyNumberFormat="1" applyFont="1" applyFill="1" applyBorder="1" applyAlignment="1">
      <alignment horizontal="right" vertical="center"/>
    </xf>
    <xf numFmtId="3" fontId="70" fillId="0" borderId="107" xfId="200" applyNumberFormat="1" applyFont="1" applyFill="1" applyBorder="1" applyAlignment="1">
      <alignment horizontal="right" vertical="center"/>
    </xf>
    <xf numFmtId="168" fontId="70" fillId="0" borderId="49" xfId="65" applyNumberFormat="1" applyFont="1" applyBorder="1"/>
    <xf numFmtId="168" fontId="71" fillId="0" borderId="53" xfId="65" applyNumberFormat="1" applyFont="1" applyBorder="1"/>
    <xf numFmtId="175" fontId="70" fillId="0" borderId="109" xfId="210" applyNumberFormat="1" applyFont="1" applyFill="1" applyBorder="1" applyAlignment="1">
      <alignment horizontal="center" vertical="center"/>
    </xf>
    <xf numFmtId="168" fontId="70" fillId="0" borderId="42" xfId="65" applyNumberFormat="1" applyFont="1" applyBorder="1"/>
    <xf numFmtId="49" fontId="71" fillId="58" borderId="39" xfId="1583" quotePrefix="1" applyNumberFormat="1" applyFont="1" applyFill="1" applyBorder="1" applyAlignment="1">
      <alignment horizontal="center" vertical="center"/>
    </xf>
    <xf numFmtId="168" fontId="71" fillId="0" borderId="72" xfId="65" applyNumberFormat="1" applyFont="1" applyFill="1" applyBorder="1" applyAlignment="1">
      <alignment vertical="center"/>
    </xf>
    <xf numFmtId="168" fontId="70" fillId="0" borderId="72" xfId="65" applyNumberFormat="1" applyFont="1" applyFill="1" applyBorder="1" applyAlignment="1">
      <alignment vertical="center"/>
    </xf>
    <xf numFmtId="168" fontId="71" fillId="0" borderId="67" xfId="65" applyNumberFormat="1" applyFont="1" applyFill="1" applyBorder="1" applyAlignment="1">
      <alignment vertical="center"/>
    </xf>
    <xf numFmtId="172" fontId="71" fillId="0" borderId="72" xfId="65" applyNumberFormat="1" applyFont="1" applyFill="1" applyBorder="1" applyAlignment="1">
      <alignment vertical="center"/>
    </xf>
    <xf numFmtId="172" fontId="70" fillId="0" borderId="72" xfId="65" applyNumberFormat="1" applyFont="1" applyFill="1" applyBorder="1" applyAlignment="1">
      <alignment vertical="center"/>
    </xf>
    <xf numFmtId="172" fontId="71" fillId="0" borderId="67" xfId="65" applyNumberFormat="1" applyFont="1" applyFill="1" applyBorder="1" applyAlignment="1">
      <alignment vertical="center"/>
    </xf>
    <xf numFmtId="168" fontId="70" fillId="0" borderId="75" xfId="65" applyNumberFormat="1" applyFont="1" applyFill="1" applyBorder="1" applyAlignment="1">
      <alignment horizontal="right" vertical="center"/>
    </xf>
    <xf numFmtId="168" fontId="70" fillId="0" borderId="76" xfId="65" applyNumberFormat="1" applyFont="1" applyFill="1" applyBorder="1" applyAlignment="1">
      <alignment horizontal="right" vertical="center"/>
    </xf>
    <xf numFmtId="202" fontId="70" fillId="0" borderId="33" xfId="65" applyNumberFormat="1" applyFont="1" applyFill="1" applyBorder="1" applyAlignment="1">
      <alignment vertical="center"/>
    </xf>
    <xf numFmtId="0" fontId="162" fillId="0" borderId="0" xfId="0" applyFont="1" applyAlignment="1">
      <alignment horizontal="left"/>
    </xf>
    <xf numFmtId="169" fontId="70" fillId="0" borderId="42" xfId="58" applyNumberFormat="1" applyFont="1" applyFill="1" applyBorder="1" applyAlignment="1">
      <alignment horizontal="right"/>
    </xf>
    <xf numFmtId="169" fontId="98" fillId="0" borderId="0" xfId="58" applyNumberFormat="1" applyFont="1"/>
    <xf numFmtId="49" fontId="71" fillId="58" borderId="53" xfId="55" applyNumberFormat="1" applyFont="1" applyFill="1" applyBorder="1" applyAlignment="1">
      <alignment horizontal="center" vertical="center"/>
    </xf>
    <xf numFmtId="3" fontId="70" fillId="0" borderId="109" xfId="210" applyNumberFormat="1" applyFont="1" applyFill="1" applyBorder="1" applyAlignment="1">
      <alignment horizontal="center" vertical="center"/>
    </xf>
    <xf numFmtId="0" fontId="98" fillId="68" borderId="0" xfId="0" applyFont="1" applyFill="1"/>
    <xf numFmtId="168" fontId="70" fillId="0" borderId="40" xfId="65" applyNumberFormat="1" applyFont="1" applyFill="1" applyBorder="1"/>
    <xf numFmtId="3" fontId="70" fillId="0" borderId="60" xfId="55" applyNumberFormat="1" applyFont="1" applyBorder="1" applyAlignment="1">
      <alignment horizontal="right" vertical="center"/>
    </xf>
    <xf numFmtId="3" fontId="70" fillId="0" borderId="32" xfId="55" applyNumberFormat="1" applyFont="1" applyBorder="1" applyAlignment="1">
      <alignment horizontal="right" vertical="center"/>
    </xf>
    <xf numFmtId="3" fontId="70" fillId="0" borderId="95" xfId="55" applyNumberFormat="1" applyFont="1" applyBorder="1" applyAlignment="1">
      <alignment horizontal="right" vertical="center"/>
    </xf>
    <xf numFmtId="168" fontId="71" fillId="0" borderId="39" xfId="65" applyNumberFormat="1" applyFont="1" applyBorder="1"/>
    <xf numFmtId="0" fontId="100" fillId="65" borderId="0" xfId="0" applyFont="1" applyFill="1" applyAlignment="1">
      <alignment horizontal="left" vertical="center" wrapText="1"/>
    </xf>
    <xf numFmtId="168" fontId="70" fillId="0" borderId="42" xfId="183" applyNumberFormat="1" applyFont="1" applyBorder="1" applyAlignment="1">
      <alignment vertical="center"/>
    </xf>
    <xf numFmtId="169" fontId="70" fillId="0" borderId="14" xfId="58" applyNumberFormat="1" applyFont="1" applyBorder="1" applyAlignment="1">
      <alignment horizontal="left"/>
    </xf>
    <xf numFmtId="0" fontId="38" fillId="0" borderId="0" xfId="44" applyFill="1" applyAlignment="1" applyProtection="1"/>
    <xf numFmtId="0" fontId="168" fillId="0" borderId="0" xfId="44" applyFont="1" applyFill="1" applyAlignment="1" applyProtection="1"/>
    <xf numFmtId="164" fontId="169" fillId="0" borderId="60" xfId="0" applyNumberFormat="1" applyFont="1" applyBorder="1" applyAlignment="1">
      <alignment horizontal="right" vertical="center"/>
    </xf>
    <xf numFmtId="0" fontId="170" fillId="0" borderId="0" xfId="44" applyFont="1" applyFill="1" applyAlignment="1" applyProtection="1">
      <alignment horizontal="left"/>
    </xf>
    <xf numFmtId="3" fontId="98" fillId="0" borderId="0" xfId="0" applyNumberFormat="1" applyFont="1"/>
    <xf numFmtId="168" fontId="98" fillId="0" borderId="0" xfId="0" applyNumberFormat="1" applyFont="1"/>
    <xf numFmtId="10" fontId="98" fillId="0" borderId="0" xfId="58" applyNumberFormat="1" applyFont="1"/>
    <xf numFmtId="175" fontId="70" fillId="0" borderId="92" xfId="65" applyNumberFormat="1" applyFont="1" applyFill="1" applyBorder="1" applyAlignment="1">
      <alignment horizontal="center" vertical="center"/>
    </xf>
    <xf numFmtId="169" fontId="70" fillId="0" borderId="33" xfId="58" applyNumberFormat="1" applyFont="1" applyBorder="1" applyAlignment="1">
      <alignment horizontal="left"/>
    </xf>
    <xf numFmtId="204" fontId="70" fillId="0" borderId="41" xfId="58" applyNumberFormat="1" applyFont="1" applyBorder="1" applyAlignment="1">
      <alignment horizontal="right" vertical="center"/>
    </xf>
    <xf numFmtId="0" fontId="172" fillId="0" borderId="0" xfId="0" applyFont="1" applyAlignment="1" applyProtection="1">
      <alignment horizontal="right" vertical="center"/>
      <protection hidden="1"/>
    </xf>
    <xf numFmtId="0" fontId="173" fillId="0" borderId="0" xfId="0" applyFont="1" applyAlignment="1" applyProtection="1">
      <alignment vertical="center"/>
      <protection hidden="1"/>
    </xf>
    <xf numFmtId="0" fontId="174" fillId="57" borderId="0" xfId="0" applyFont="1" applyFill="1" applyAlignment="1" applyProtection="1">
      <alignment vertical="center"/>
      <protection hidden="1"/>
    </xf>
    <xf numFmtId="0" fontId="175" fillId="0" borderId="0" xfId="0" applyFont="1" applyAlignment="1" applyProtection="1">
      <alignment horizontal="center" vertical="center"/>
      <protection hidden="1"/>
    </xf>
    <xf numFmtId="0" fontId="176" fillId="0" borderId="0" xfId="0" applyFont="1" applyAlignment="1" applyProtection="1">
      <alignment horizontal="right" vertical="center"/>
      <protection hidden="1"/>
    </xf>
    <xf numFmtId="0" fontId="177" fillId="0" borderId="0" xfId="0" applyFont="1" applyAlignment="1" applyProtection="1">
      <alignment horizontal="center" vertical="center"/>
      <protection hidden="1"/>
    </xf>
    <xf numFmtId="0" fontId="178" fillId="0" borderId="88" xfId="0" applyFont="1" applyBorder="1" applyAlignment="1" applyProtection="1">
      <alignment horizontal="center" vertical="center"/>
      <protection hidden="1"/>
    </xf>
    <xf numFmtId="0" fontId="179" fillId="0" borderId="88" xfId="0" applyFont="1" applyBorder="1" applyAlignment="1" applyProtection="1">
      <alignment horizontal="right" vertical="center"/>
      <protection hidden="1"/>
    </xf>
    <xf numFmtId="0" fontId="180" fillId="0" borderId="88" xfId="44" applyFont="1" applyFill="1" applyBorder="1" applyAlignment="1" applyProtection="1">
      <alignment horizontal="center" vertical="center"/>
      <protection hidden="1"/>
    </xf>
    <xf numFmtId="0" fontId="174" fillId="57" borderId="0" xfId="0" applyFont="1" applyFill="1" applyProtection="1">
      <protection hidden="1"/>
    </xf>
    <xf numFmtId="0" fontId="178" fillId="0" borderId="0" xfId="0" applyFont="1" applyAlignment="1" applyProtection="1">
      <alignment horizontal="center" vertical="center"/>
      <protection hidden="1"/>
    </xf>
    <xf numFmtId="0" fontId="179" fillId="0" borderId="0" xfId="0" applyFont="1" applyAlignment="1" applyProtection="1">
      <alignment horizontal="right" vertical="center"/>
      <protection hidden="1"/>
    </xf>
    <xf numFmtId="0" fontId="180" fillId="0" borderId="0" xfId="44" applyFont="1" applyFill="1" applyAlignment="1" applyProtection="1">
      <alignment horizontal="center" vertical="center"/>
      <protection hidden="1"/>
    </xf>
    <xf numFmtId="0" fontId="179" fillId="0" borderId="0" xfId="0" applyFont="1" applyAlignment="1">
      <alignment horizontal="center"/>
    </xf>
    <xf numFmtId="0" fontId="179" fillId="0" borderId="0" xfId="0" applyFont="1" applyAlignment="1">
      <alignment horizontal="right"/>
    </xf>
    <xf numFmtId="0" fontId="179" fillId="0" borderId="0" xfId="0" applyFont="1"/>
    <xf numFmtId="0" fontId="179" fillId="57" borderId="0" xfId="0" applyFont="1" applyFill="1"/>
    <xf numFmtId="0" fontId="179" fillId="0" borderId="0" xfId="0" applyFont="1" applyAlignment="1">
      <alignment horizontal="left" indent="1"/>
    </xf>
    <xf numFmtId="17" fontId="182" fillId="0" borderId="0" xfId="0" applyNumberFormat="1" applyFont="1" applyAlignment="1">
      <alignment horizontal="left" vertical="center"/>
    </xf>
    <xf numFmtId="0" fontId="183" fillId="0" borderId="0" xfId="0" applyFont="1" applyAlignment="1">
      <alignment horizontal="left" indent="2"/>
    </xf>
    <xf numFmtId="49" fontId="182" fillId="0" borderId="0" xfId="0" applyNumberFormat="1" applyFont="1" applyAlignment="1">
      <alignment horizontal="right" vertical="center"/>
    </xf>
    <xf numFmtId="0" fontId="184" fillId="65" borderId="0" xfId="44" applyFont="1" applyFill="1" applyAlignment="1" applyProtection="1">
      <alignment horizontal="left" vertical="center" indent="3"/>
    </xf>
    <xf numFmtId="49" fontId="182" fillId="0" borderId="0" xfId="0" applyNumberFormat="1" applyFont="1" applyAlignment="1">
      <alignment horizontal="left" vertical="center"/>
    </xf>
    <xf numFmtId="0" fontId="184" fillId="0" borderId="0" xfId="44" applyFont="1" applyAlignment="1" applyProtection="1">
      <alignment horizontal="left" indent="2"/>
    </xf>
    <xf numFmtId="0" fontId="185" fillId="57" borderId="0" xfId="0" applyFont="1" applyFill="1"/>
    <xf numFmtId="0" fontId="185" fillId="0" borderId="0" xfId="0" applyFont="1" applyAlignment="1">
      <alignment horizontal="right"/>
    </xf>
    <xf numFmtId="0" fontId="185" fillId="0" borderId="0" xfId="0" applyFont="1" applyAlignment="1">
      <alignment horizontal="center"/>
    </xf>
    <xf numFmtId="0" fontId="186" fillId="0" borderId="0" xfId="0" applyFont="1" applyAlignment="1">
      <alignment horizontal="left" indent="1"/>
    </xf>
    <xf numFmtId="0" fontId="187" fillId="0" borderId="0" xfId="0" applyFont="1" applyAlignment="1">
      <alignment horizontal="left"/>
    </xf>
    <xf numFmtId="0" fontId="189" fillId="0" borderId="0" xfId="0" applyFont="1" applyAlignment="1">
      <alignment horizontal="left" indent="2"/>
    </xf>
    <xf numFmtId="0" fontId="187" fillId="0" borderId="0" xfId="0" applyFont="1" applyAlignment="1">
      <alignment horizontal="left" indent="1"/>
    </xf>
    <xf numFmtId="0" fontId="190" fillId="0" borderId="0" xfId="0" applyFont="1" applyAlignment="1">
      <alignment horizontal="left"/>
    </xf>
    <xf numFmtId="0" fontId="191" fillId="0" borderId="0" xfId="0" applyFont="1" applyAlignment="1" applyProtection="1">
      <alignment horizontal="center" vertical="center"/>
      <protection hidden="1"/>
    </xf>
    <xf numFmtId="0" fontId="192" fillId="0" borderId="0" xfId="0" applyFont="1" applyAlignment="1" applyProtection="1">
      <alignment horizontal="center" vertical="center"/>
      <protection hidden="1"/>
    </xf>
    <xf numFmtId="0" fontId="193" fillId="66" borderId="0" xfId="0" applyFont="1" applyFill="1" applyAlignment="1">
      <alignment horizontal="left"/>
    </xf>
    <xf numFmtId="0" fontId="194" fillId="66" borderId="0" xfId="0" applyFont="1" applyFill="1" applyAlignment="1">
      <alignment horizontal="left"/>
    </xf>
    <xf numFmtId="0" fontId="195" fillId="66" borderId="0" xfId="0" applyFont="1" applyFill="1" applyAlignment="1">
      <alignment horizontal="left"/>
    </xf>
    <xf numFmtId="0" fontId="196" fillId="0" borderId="0" xfId="0" applyFont="1"/>
    <xf numFmtId="0" fontId="194" fillId="66" borderId="115" xfId="0" applyFont="1" applyFill="1" applyBorder="1" applyAlignment="1">
      <alignment horizontal="left"/>
    </xf>
    <xf numFmtId="0" fontId="193" fillId="66" borderId="114" xfId="0" applyFont="1" applyFill="1" applyBorder="1" applyAlignment="1">
      <alignment horizontal="left"/>
    </xf>
    <xf numFmtId="0" fontId="195" fillId="66" borderId="116" xfId="0" applyFont="1" applyFill="1" applyBorder="1" applyAlignment="1">
      <alignment horizontal="left"/>
    </xf>
    <xf numFmtId="0" fontId="195" fillId="66" borderId="115" xfId="0" applyFont="1" applyFill="1" applyBorder="1" applyAlignment="1">
      <alignment horizontal="left"/>
    </xf>
    <xf numFmtId="0" fontId="34" fillId="65" borderId="0" xfId="0" quotePrefix="1" applyFont="1" applyFill="1"/>
    <xf numFmtId="0" fontId="198" fillId="0" borderId="0" xfId="0" applyFont="1"/>
    <xf numFmtId="0" fontId="99" fillId="0" borderId="0" xfId="55" applyFont="1"/>
    <xf numFmtId="204" fontId="70" fillId="0" borderId="41" xfId="58" applyNumberFormat="1" applyFont="1" applyFill="1" applyBorder="1" applyAlignment="1">
      <alignment horizontal="right" vertical="center"/>
    </xf>
    <xf numFmtId="164" fontId="70" fillId="0" borderId="60" xfId="65" applyNumberFormat="1" applyFont="1" applyFill="1" applyBorder="1" applyAlignment="1">
      <alignment horizontal="center" vertical="center"/>
    </xf>
    <xf numFmtId="168" fontId="70" fillId="0" borderId="55" xfId="65" applyNumberFormat="1" applyFont="1" applyFill="1" applyBorder="1"/>
    <xf numFmtId="165" fontId="70" fillId="0" borderId="49" xfId="55" applyNumberFormat="1" applyFont="1" applyBorder="1" applyAlignment="1">
      <alignment vertical="center"/>
    </xf>
    <xf numFmtId="167" fontId="70" fillId="0" borderId="40" xfId="65" applyNumberFormat="1" applyFont="1" applyFill="1" applyBorder="1" applyAlignment="1">
      <alignment horizontal="center"/>
    </xf>
    <xf numFmtId="167" fontId="70" fillId="0" borderId="41" xfId="65" applyNumberFormat="1" applyFont="1" applyFill="1" applyBorder="1" applyAlignment="1">
      <alignment horizontal="center"/>
    </xf>
    <xf numFmtId="167" fontId="71" fillId="0" borderId="41" xfId="65" applyNumberFormat="1" applyFont="1" applyFill="1" applyBorder="1" applyAlignment="1">
      <alignment horizontal="center"/>
    </xf>
    <xf numFmtId="167" fontId="70" fillId="0" borderId="41" xfId="65" applyNumberFormat="1" applyFont="1" applyFill="1" applyBorder="1" applyAlignment="1">
      <alignment vertical="center"/>
    </xf>
    <xf numFmtId="167" fontId="70" fillId="0" borderId="41" xfId="901" applyNumberFormat="1" applyFont="1" applyFill="1" applyBorder="1" applyAlignment="1">
      <alignment vertical="center"/>
    </xf>
    <xf numFmtId="172" fontId="70" fillId="0" borderId="42" xfId="901" applyNumberFormat="1" applyFont="1" applyFill="1" applyBorder="1" applyAlignment="1">
      <alignment vertical="center"/>
    </xf>
    <xf numFmtId="172" fontId="70" fillId="0" borderId="42" xfId="65" applyNumberFormat="1" applyFont="1" applyFill="1" applyBorder="1" applyAlignment="1">
      <alignment vertical="center"/>
    </xf>
    <xf numFmtId="168" fontId="70" fillId="0" borderId="95" xfId="65" applyNumberFormat="1" applyFont="1" applyBorder="1" applyAlignment="1">
      <alignment horizontal="right" vertical="center"/>
    </xf>
    <xf numFmtId="168" fontId="70" fillId="0" borderId="95" xfId="65" applyNumberFormat="1" applyFont="1" applyFill="1" applyBorder="1" applyAlignment="1">
      <alignment horizontal="right" vertical="center"/>
    </xf>
    <xf numFmtId="168" fontId="70" fillId="0" borderId="41" xfId="65" applyNumberFormat="1" applyFont="1" applyFill="1" applyBorder="1"/>
    <xf numFmtId="172" fontId="70" fillId="0" borderId="41" xfId="65" applyNumberFormat="1" applyFont="1" applyFill="1" applyBorder="1"/>
    <xf numFmtId="168" fontId="71" fillId="0" borderId="39" xfId="65" applyNumberFormat="1" applyFont="1" applyFill="1" applyBorder="1"/>
    <xf numFmtId="172" fontId="70" fillId="0" borderId="40" xfId="65" applyNumberFormat="1" applyFont="1" applyFill="1" applyBorder="1"/>
    <xf numFmtId="172" fontId="70" fillId="0" borderId="49" xfId="65" applyNumberFormat="1" applyFont="1" applyFill="1" applyBorder="1"/>
    <xf numFmtId="172" fontId="71" fillId="0" borderId="53" xfId="65" applyNumberFormat="1" applyFont="1" applyFill="1" applyBorder="1"/>
    <xf numFmtId="169" fontId="70" fillId="0" borderId="40" xfId="58" applyNumberFormat="1" applyFont="1" applyFill="1" applyBorder="1" applyAlignment="1">
      <alignment horizontal="center"/>
    </xf>
    <xf numFmtId="169" fontId="70" fillId="0" borderId="41" xfId="58" applyNumberFormat="1" applyFont="1" applyFill="1" applyBorder="1" applyAlignment="1">
      <alignment horizontal="center"/>
    </xf>
    <xf numFmtId="169" fontId="70" fillId="0" borderId="42" xfId="58" applyNumberFormat="1" applyFont="1" applyFill="1" applyBorder="1" applyAlignment="1">
      <alignment horizontal="center"/>
    </xf>
    <xf numFmtId="169" fontId="70" fillId="0" borderId="50" xfId="58" applyNumberFormat="1" applyFont="1" applyFill="1" applyBorder="1" applyAlignment="1">
      <alignment horizontal="center"/>
    </xf>
    <xf numFmtId="168" fontId="70" fillId="0" borderId="41" xfId="183" applyNumberFormat="1" applyFont="1" applyFill="1" applyBorder="1" applyAlignment="1">
      <alignment vertical="center"/>
    </xf>
    <xf numFmtId="168" fontId="71" fillId="0" borderId="42" xfId="183" applyNumberFormat="1" applyFont="1" applyFill="1" applyBorder="1" applyAlignment="1">
      <alignment vertical="center"/>
    </xf>
    <xf numFmtId="172" fontId="70" fillId="0" borderId="73" xfId="65" applyNumberFormat="1" applyFont="1" applyFill="1" applyBorder="1" applyAlignment="1">
      <alignment horizontal="right"/>
    </xf>
    <xf numFmtId="168" fontId="70" fillId="0" borderId="42" xfId="183" applyNumberFormat="1" applyFont="1" applyFill="1" applyBorder="1" applyAlignment="1">
      <alignment vertical="center"/>
    </xf>
    <xf numFmtId="168" fontId="71" fillId="0" borderId="72" xfId="901" applyNumberFormat="1" applyFont="1" applyFill="1" applyBorder="1" applyAlignment="1">
      <alignment vertical="center"/>
    </xf>
    <xf numFmtId="168" fontId="70" fillId="0" borderId="72" xfId="901" applyNumberFormat="1" applyFont="1" applyFill="1" applyBorder="1" applyAlignment="1">
      <alignment vertical="center"/>
    </xf>
    <xf numFmtId="168" fontId="71" fillId="0" borderId="67" xfId="901" applyNumberFormat="1" applyFont="1" applyFill="1" applyBorder="1" applyAlignment="1">
      <alignment vertical="center"/>
    </xf>
    <xf numFmtId="172" fontId="71" fillId="0" borderId="72" xfId="901" applyNumberFormat="1" applyFont="1" applyFill="1" applyBorder="1" applyAlignment="1">
      <alignment vertical="center"/>
    </xf>
    <xf numFmtId="172" fontId="70" fillId="0" borderId="72" xfId="901" applyNumberFormat="1" applyFont="1" applyFill="1" applyBorder="1" applyAlignment="1">
      <alignment vertical="center"/>
    </xf>
    <xf numFmtId="172" fontId="71" fillId="0" borderId="67" xfId="901" applyNumberFormat="1" applyFont="1" applyFill="1" applyBorder="1" applyAlignment="1">
      <alignment vertical="center"/>
    </xf>
    <xf numFmtId="0" fontId="70" fillId="0" borderId="37" xfId="55" applyFont="1" applyBorder="1" applyAlignment="1">
      <alignment vertical="top"/>
    </xf>
    <xf numFmtId="4" fontId="98" fillId="0" borderId="0" xfId="58" applyNumberFormat="1" applyFont="1"/>
    <xf numFmtId="168" fontId="98" fillId="0" borderId="0" xfId="55" applyNumberFormat="1" applyFont="1"/>
    <xf numFmtId="168" fontId="70" fillId="0" borderId="50" xfId="65" applyNumberFormat="1" applyFont="1" applyFill="1" applyBorder="1"/>
    <xf numFmtId="168" fontId="70" fillId="0" borderId="61" xfId="65" applyNumberFormat="1" applyFont="1" applyFill="1" applyBorder="1"/>
    <xf numFmtId="168" fontId="70" fillId="0" borderId="41" xfId="228" applyNumberFormat="1" applyFont="1" applyBorder="1" applyAlignment="1">
      <alignment vertical="center"/>
    </xf>
    <xf numFmtId="0" fontId="98" fillId="0" borderId="0" xfId="52" applyFont="1"/>
    <xf numFmtId="168" fontId="98" fillId="0" borderId="0" xfId="52" applyNumberFormat="1" applyFont="1"/>
    <xf numFmtId="3" fontId="98" fillId="0" borderId="0" xfId="52" applyNumberFormat="1" applyFont="1"/>
    <xf numFmtId="0" fontId="34" fillId="0" borderId="0" xfId="52"/>
    <xf numFmtId="0" fontId="98" fillId="0" borderId="113" xfId="52" applyFont="1" applyBorder="1"/>
    <xf numFmtId="202" fontId="70" fillId="0" borderId="50" xfId="65" applyNumberFormat="1" applyFont="1" applyBorder="1" applyAlignment="1">
      <alignment horizontal="right" vertical="center"/>
    </xf>
    <xf numFmtId="202" fontId="71" fillId="58" borderId="39" xfId="65" quotePrefix="1" applyNumberFormat="1" applyFont="1" applyFill="1" applyBorder="1" applyAlignment="1">
      <alignment horizontal="center" vertical="center"/>
    </xf>
    <xf numFmtId="204" fontId="70" fillId="0" borderId="41" xfId="219" applyNumberFormat="1" applyFont="1" applyFill="1" applyBorder="1" applyAlignment="1">
      <alignment horizontal="right" vertical="center"/>
    </xf>
    <xf numFmtId="164" fontId="70" fillId="0" borderId="60" xfId="184" applyNumberFormat="1" applyFont="1" applyFill="1" applyBorder="1" applyAlignment="1">
      <alignment horizontal="center" vertical="center"/>
    </xf>
    <xf numFmtId="164" fontId="71" fillId="0" borderId="60" xfId="52" applyNumberFormat="1" applyFont="1" applyBorder="1" applyAlignment="1">
      <alignment horizontal="center" vertical="center"/>
    </xf>
    <xf numFmtId="164" fontId="71" fillId="0" borderId="39" xfId="52" applyNumberFormat="1" applyFont="1" applyBorder="1" applyAlignment="1">
      <alignment horizontal="center" vertical="center"/>
    </xf>
    <xf numFmtId="164" fontId="70" fillId="0" borderId="51" xfId="184" applyNumberFormat="1" applyFont="1" applyBorder="1" applyAlignment="1">
      <alignment horizontal="center" vertical="center"/>
    </xf>
    <xf numFmtId="164" fontId="70" fillId="0" borderId="60" xfId="184" applyNumberFormat="1" applyFont="1" applyBorder="1" applyAlignment="1">
      <alignment horizontal="right" vertical="center"/>
    </xf>
    <xf numFmtId="164" fontId="71" fillId="0" borderId="60" xfId="52" applyNumberFormat="1" applyFont="1" applyBorder="1" applyAlignment="1">
      <alignment horizontal="right" vertical="center"/>
    </xf>
    <xf numFmtId="164" fontId="71" fillId="0" borderId="60" xfId="184" applyNumberFormat="1" applyFont="1" applyBorder="1" applyAlignment="1">
      <alignment horizontal="center" vertical="center"/>
    </xf>
    <xf numFmtId="164" fontId="71" fillId="0" borderId="61" xfId="52" applyNumberFormat="1" applyFont="1" applyBorder="1" applyAlignment="1">
      <alignment horizontal="center" vertical="center"/>
    </xf>
    <xf numFmtId="164" fontId="70" fillId="0" borderId="60" xfId="52" applyNumberFormat="1" applyFont="1" applyBorder="1" applyAlignment="1">
      <alignment horizontal="center" vertical="center"/>
    </xf>
    <xf numFmtId="164" fontId="70" fillId="0" borderId="61" xfId="52" applyNumberFormat="1" applyFont="1" applyBorder="1" applyAlignment="1">
      <alignment horizontal="center" vertical="center"/>
    </xf>
    <xf numFmtId="168" fontId="70" fillId="0" borderId="50" xfId="184" applyNumberFormat="1" applyFont="1" applyBorder="1"/>
    <xf numFmtId="168" fontId="70" fillId="0" borderId="61" xfId="184" applyNumberFormat="1" applyFont="1" applyBorder="1"/>
    <xf numFmtId="169" fontId="70" fillId="0" borderId="41" xfId="219" applyNumberFormat="1" applyFont="1" applyBorder="1" applyAlignment="1">
      <alignment horizontal="center"/>
    </xf>
    <xf numFmtId="169" fontId="70" fillId="0" borderId="42" xfId="219" applyNumberFormat="1" applyFont="1" applyBorder="1" applyAlignment="1">
      <alignment horizontal="center"/>
    </xf>
    <xf numFmtId="169" fontId="70" fillId="0" borderId="40" xfId="219" applyNumberFormat="1" applyFont="1" applyBorder="1" applyAlignment="1">
      <alignment horizontal="center"/>
    </xf>
    <xf numFmtId="202" fontId="70" fillId="0" borderId="33" xfId="184" applyNumberFormat="1" applyFont="1" applyFill="1" applyBorder="1" applyAlignment="1">
      <alignment vertical="center"/>
    </xf>
    <xf numFmtId="0" fontId="70" fillId="0" borderId="0" xfId="52" applyFont="1"/>
    <xf numFmtId="10" fontId="98" fillId="0" borderId="0" xfId="219" applyNumberFormat="1" applyFont="1"/>
    <xf numFmtId="168" fontId="70" fillId="0" borderId="113" xfId="228" applyNumberFormat="1" applyFont="1" applyBorder="1"/>
    <xf numFmtId="168" fontId="70" fillId="0" borderId="0" xfId="228" applyNumberFormat="1" applyFont="1" applyBorder="1"/>
    <xf numFmtId="0" fontId="102" fillId="0" borderId="0" xfId="139" applyFont="1" applyFill="1" applyAlignment="1" applyProtection="1"/>
    <xf numFmtId="0" fontId="34" fillId="65" borderId="0" xfId="52" applyFill="1"/>
    <xf numFmtId="175" fontId="34" fillId="0" borderId="0" xfId="52" applyNumberFormat="1"/>
    <xf numFmtId="175" fontId="70" fillId="0" borderId="92" xfId="228" applyNumberFormat="1" applyFont="1" applyFill="1" applyBorder="1" applyAlignment="1">
      <alignment horizontal="center" vertical="center"/>
    </xf>
    <xf numFmtId="17" fontId="71" fillId="58" borderId="67" xfId="1583" quotePrefix="1" applyNumberFormat="1" applyFont="1" applyFill="1" applyBorder="1" applyAlignment="1">
      <alignment horizontal="center" vertical="center"/>
    </xf>
    <xf numFmtId="175" fontId="70" fillId="0" borderId="119" xfId="210" applyNumberFormat="1" applyFont="1" applyBorder="1" applyAlignment="1">
      <alignment horizontal="center" vertical="center"/>
    </xf>
    <xf numFmtId="3" fontId="71" fillId="0" borderId="120" xfId="200" applyNumberFormat="1" applyFont="1" applyBorder="1" applyAlignment="1">
      <alignment horizontal="right" vertical="center"/>
    </xf>
    <xf numFmtId="3" fontId="71" fillId="0" borderId="121" xfId="200" applyNumberFormat="1" applyFont="1" applyBorder="1" applyAlignment="1">
      <alignment horizontal="right" vertical="center"/>
    </xf>
    <xf numFmtId="3" fontId="70" fillId="0" borderId="121" xfId="200" applyNumberFormat="1" applyFont="1" applyBorder="1" applyAlignment="1">
      <alignment horizontal="right" vertical="center"/>
    </xf>
    <xf numFmtId="3" fontId="70" fillId="0" borderId="122" xfId="200" applyNumberFormat="1" applyFont="1" applyBorder="1" applyAlignment="1">
      <alignment horizontal="right" vertical="center"/>
    </xf>
    <xf numFmtId="3" fontId="71" fillId="0" borderId="120" xfId="200" applyNumberFormat="1" applyFont="1" applyFill="1" applyBorder="1" applyAlignment="1">
      <alignment horizontal="right" vertical="center"/>
    </xf>
    <xf numFmtId="3" fontId="70" fillId="0" borderId="121" xfId="200" applyNumberFormat="1" applyFont="1" applyFill="1" applyBorder="1" applyAlignment="1">
      <alignment horizontal="right" vertical="center"/>
    </xf>
    <xf numFmtId="3" fontId="70" fillId="0" borderId="120" xfId="200" applyNumberFormat="1" applyFont="1" applyFill="1" applyBorder="1" applyAlignment="1">
      <alignment horizontal="right" vertical="center"/>
    </xf>
    <xf numFmtId="3" fontId="70" fillId="0" borderId="122" xfId="200" applyNumberFormat="1" applyFont="1" applyFill="1" applyBorder="1" applyAlignment="1">
      <alignment horizontal="right" vertical="center"/>
    </xf>
    <xf numFmtId="168" fontId="71" fillId="0" borderId="42" xfId="228" applyNumberFormat="1" applyFont="1" applyBorder="1" applyAlignment="1">
      <alignment vertical="center"/>
    </xf>
    <xf numFmtId="171" fontId="70" fillId="0" borderId="24" xfId="55" applyNumberFormat="1" applyFont="1" applyBorder="1" applyAlignment="1">
      <alignment vertical="center"/>
    </xf>
    <xf numFmtId="175" fontId="70" fillId="0" borderId="123" xfId="210" applyNumberFormat="1" applyFont="1" applyBorder="1" applyAlignment="1">
      <alignment horizontal="center" vertical="center"/>
    </xf>
    <xf numFmtId="3" fontId="70" fillId="0" borderId="123" xfId="210" applyNumberFormat="1" applyFont="1" applyBorder="1" applyAlignment="1">
      <alignment horizontal="center" vertical="center"/>
    </xf>
    <xf numFmtId="169" fontId="70" fillId="0" borderId="42" xfId="58" applyNumberFormat="1" applyFont="1" applyBorder="1" applyAlignment="1">
      <alignment horizontal="right" vertical="center"/>
    </xf>
    <xf numFmtId="172" fontId="71" fillId="0" borderId="72" xfId="9686" applyNumberFormat="1" applyFont="1" applyFill="1" applyBorder="1" applyAlignment="1">
      <alignment vertical="center"/>
    </xf>
    <xf numFmtId="172" fontId="70" fillId="0" borderId="72" xfId="9686" applyNumberFormat="1" applyFont="1" applyFill="1" applyBorder="1" applyAlignment="1">
      <alignment vertical="center"/>
    </xf>
    <xf numFmtId="172" fontId="71" fillId="0" borderId="67" xfId="9686" applyNumberFormat="1" applyFont="1" applyFill="1" applyBorder="1" applyAlignment="1">
      <alignment vertical="center"/>
    </xf>
    <xf numFmtId="2" fontId="98" fillId="0" borderId="0" xfId="58" applyNumberFormat="1" applyFont="1"/>
    <xf numFmtId="1" fontId="71" fillId="58" borderId="33" xfId="54" applyNumberFormat="1" applyFont="1" applyFill="1" applyBorder="1" applyAlignment="1">
      <alignment horizontal="centerContinuous"/>
    </xf>
    <xf numFmtId="169" fontId="70" fillId="0" borderId="41" xfId="219" applyNumberFormat="1" applyFont="1" applyFill="1" applyBorder="1" applyAlignment="1">
      <alignment horizontal="center"/>
    </xf>
    <xf numFmtId="169" fontId="70" fillId="0" borderId="42" xfId="58" applyNumberFormat="1" applyFont="1" applyFill="1" applyBorder="1" applyAlignment="1">
      <alignment horizontal="right" vertical="center"/>
    </xf>
    <xf numFmtId="168" fontId="70" fillId="0" borderId="41" xfId="228" applyNumberFormat="1" applyFont="1" applyFill="1" applyBorder="1" applyAlignment="1">
      <alignment vertical="center"/>
    </xf>
    <xf numFmtId="0" fontId="159" fillId="0" borderId="0" xfId="52" applyFont="1"/>
    <xf numFmtId="0" fontId="70" fillId="0" borderId="124" xfId="55" applyFont="1" applyBorder="1"/>
    <xf numFmtId="0" fontId="199" fillId="0" borderId="0" xfId="0" applyFont="1"/>
    <xf numFmtId="0" fontId="181" fillId="0" borderId="0" xfId="0" applyFont="1" applyAlignment="1">
      <alignment horizontal="center"/>
    </xf>
    <xf numFmtId="0" fontId="152" fillId="0" borderId="0" xfId="44" applyFont="1" applyAlignment="1" applyProtection="1">
      <alignment horizontal="left" vertical="center"/>
    </xf>
    <xf numFmtId="0" fontId="38" fillId="0" borderId="0" xfId="44" applyAlignment="1" applyProtection="1">
      <alignment horizontal="left" vertical="center"/>
    </xf>
  </cellXfs>
  <cellStyles count="16955">
    <cellStyle name="=D:\WINNT\SYSTEM32\COMMAND.COM" xfId="911" xr:uid="{00000000-0005-0000-0000-000000000000}"/>
    <cellStyle name="\¦ÏÝÌnCp[N" xfId="970" xr:uid="{00000000-0005-0000-0000-000001000000}"/>
    <cellStyle name="nCp[N" xfId="916" xr:uid="{00000000-0005-0000-0000-000002000000}"/>
    <cellStyle name="20% - Accent1" xfId="3067" xr:uid="{00000000-0005-0000-0000-000003000000}"/>
    <cellStyle name="20% - Accent1 2" xfId="2066" xr:uid="{8D1ED59A-EEC1-4C43-B3C8-27F93B78DC48}"/>
    <cellStyle name="20% - Accent2" xfId="3071" xr:uid="{00000000-0005-0000-0000-000004000000}"/>
    <cellStyle name="20% - Accent2 2" xfId="2067" xr:uid="{ACB7CDB3-AAAC-4BDD-86EF-1A8E14132D7C}"/>
    <cellStyle name="20% - Accent3" xfId="3075" xr:uid="{00000000-0005-0000-0000-000005000000}"/>
    <cellStyle name="20% - Accent3 2" xfId="2068" xr:uid="{0D172AFC-AA52-4458-BA4F-CE32FE2191C4}"/>
    <cellStyle name="20% - Accent4" xfId="3079" xr:uid="{00000000-0005-0000-0000-000006000000}"/>
    <cellStyle name="20% - Accent4 2" xfId="2069" xr:uid="{873CF451-8153-4A08-BD0E-61ED8E85B8CF}"/>
    <cellStyle name="20% - Accent5" xfId="3083" xr:uid="{00000000-0005-0000-0000-000007000000}"/>
    <cellStyle name="20% - Accent5 2" xfId="2070" xr:uid="{80E13A16-662B-4A68-BDAC-234F3DB25DB0}"/>
    <cellStyle name="20% - Accent6" xfId="3087" xr:uid="{00000000-0005-0000-0000-000008000000}"/>
    <cellStyle name="20% - Accent6 2" xfId="2071" xr:uid="{E41D1126-B98B-4308-BB0A-B526F91CD57F}"/>
    <cellStyle name="20% - Ênfase1 10" xfId="5054" xr:uid="{9BB2EE08-C683-4D57-8C4A-79952D9B1731}"/>
    <cellStyle name="20% - Ênfase1 10 2" xfId="9014" xr:uid="{CF752EBF-2068-40FB-AF6F-F7A604275C0F}"/>
    <cellStyle name="20% - Ênfase1 10 2 2" xfId="16934" xr:uid="{565572D2-4DD7-4D71-B304-28C4CE6D8CFD}"/>
    <cellStyle name="20% - Ênfase1 10 3" xfId="12974" xr:uid="{3A36638B-5D1A-4B46-94CD-8D8F5D9D801E}"/>
    <cellStyle name="20% - Ênfase1 11" xfId="7034" xr:uid="{7FF20F47-93EE-4F41-A483-3C84E1A07331}"/>
    <cellStyle name="20% - Ênfase1 11 2" xfId="14954" xr:uid="{200E924B-83D0-47F1-BBC5-EAF8D6C74E1F}"/>
    <cellStyle name="20% - Ênfase1 12" xfId="10994" xr:uid="{6E6D41F5-F72A-4A90-AEB2-A40D2502ECF9}"/>
    <cellStyle name="20% - Ênfase1 2" xfId="1" xr:uid="{00000000-0005-0000-0000-00000A000000}"/>
    <cellStyle name="20% - Ênfase1 2 2" xfId="2" xr:uid="{00000000-0005-0000-0000-00000B000000}"/>
    <cellStyle name="20% - Ênfase1 2 2 2" xfId="909" xr:uid="{00000000-0005-0000-0000-00000C000000}"/>
    <cellStyle name="20% - Ênfase1 2 2 2 2" xfId="2072" xr:uid="{E3D19038-24B1-4765-9787-25E56188B30A}"/>
    <cellStyle name="20% - Ênfase1 2 2 2 2 2" xfId="4143" xr:uid="{3741C513-913C-4A7F-9016-89095069AF22}"/>
    <cellStyle name="20% - Ênfase1 2 2 2 2 2 2" xfId="8103" xr:uid="{F0718675-E839-4271-B674-85C93DD06B85}"/>
    <cellStyle name="20% - Ênfase1 2 2 2 2 2 2 2" xfId="16023" xr:uid="{8A07D15E-940D-446E-A6A6-4EEDB51C6CEF}"/>
    <cellStyle name="20% - Ênfase1 2 2 2 2 2 3" xfId="12063" xr:uid="{1D19FDDD-D735-454B-9591-3FC5F03BDCE1}"/>
    <cellStyle name="20% - Ênfase1 2 2 2 2 3" xfId="6123" xr:uid="{90956551-8925-4459-8DCA-888A34D3D46B}"/>
    <cellStyle name="20% - Ênfase1 2 2 2 2 3 2" xfId="14043" xr:uid="{D808116C-61B5-4646-AC55-43A443EFE2EA}"/>
    <cellStyle name="20% - Ênfase1 2 2 2 2 4" xfId="10083" xr:uid="{4297963E-54C6-4E8F-BF97-2D3C500D5A40}"/>
    <cellStyle name="20% - Ênfase1 2 2 2 3" xfId="3751" xr:uid="{BD34DBA9-2BA7-4482-B659-144100AB7787}"/>
    <cellStyle name="20% - Ênfase1 2 2 2 3 2" xfId="7713" xr:uid="{DAE64EE4-3ABA-46E6-84B8-7B0D6F02A5E9}"/>
    <cellStyle name="20% - Ênfase1 2 2 2 3 2 2" xfId="15633" xr:uid="{9B968C28-E9B8-484A-871C-D0EEE9E61AAE}"/>
    <cellStyle name="20% - Ênfase1 2 2 2 3 3" xfId="11673" xr:uid="{A41D9CB6-D188-4930-A571-5E8B6A4D44E3}"/>
    <cellStyle name="20% - Ênfase1 2 2 2 4" xfId="5733" xr:uid="{52E29341-82B2-41EA-836F-FC3975555C4F}"/>
    <cellStyle name="20% - Ênfase1 2 2 2 4 2" xfId="13653" xr:uid="{C18B91F9-FB08-4462-AF43-31E3A6D02473}"/>
    <cellStyle name="20% - Ênfase1 2 2 2 5" xfId="9693" xr:uid="{B7E92CD3-80E9-4D52-B514-0E6552825FBE}"/>
    <cellStyle name="20% - Ênfase1 2 2 3" xfId="961" xr:uid="{00000000-0005-0000-0000-00000D000000}"/>
    <cellStyle name="20% - Ênfase1 2 2 3 2" xfId="2073" xr:uid="{6E830CF0-6380-4FC5-9112-AEDD0A9F595B}"/>
    <cellStyle name="20% - Ênfase1 2 2 3 2 2" xfId="4144" xr:uid="{00895492-DBF0-4BC9-BADB-C66B79379520}"/>
    <cellStyle name="20% - Ênfase1 2 2 3 2 2 2" xfId="8104" xr:uid="{32BA79FA-0B73-4570-A03F-4312991AA3FA}"/>
    <cellStyle name="20% - Ênfase1 2 2 3 2 2 2 2" xfId="16024" xr:uid="{A1E56239-1BD7-46D3-BE45-432BE7594911}"/>
    <cellStyle name="20% - Ênfase1 2 2 3 2 2 3" xfId="12064" xr:uid="{1A666943-1B1A-41FF-A5F5-D6526D71E6A4}"/>
    <cellStyle name="20% - Ênfase1 2 2 3 2 3" xfId="6124" xr:uid="{F5A5DE4D-E311-49F9-9768-C8220AEE7B1F}"/>
    <cellStyle name="20% - Ênfase1 2 2 3 2 3 2" xfId="14044" xr:uid="{E1F4AE9A-2E6D-48A7-914E-B2BD22CE1DC3}"/>
    <cellStyle name="20% - Ênfase1 2 2 3 2 4" xfId="10084" xr:uid="{1A79D683-3D99-44E1-936F-E1C14F3FF771}"/>
    <cellStyle name="20% - Ênfase1 2 2 3 3" xfId="3790" xr:uid="{E1325966-FA44-4E74-8F63-149723F1A213}"/>
    <cellStyle name="20% - Ênfase1 2 2 3 3 2" xfId="7752" xr:uid="{5244FF54-7640-4347-9864-09CBE318D56E}"/>
    <cellStyle name="20% - Ênfase1 2 2 3 3 2 2" xfId="15672" xr:uid="{C28C3227-76ED-4F7B-A94A-FDF251E76617}"/>
    <cellStyle name="20% - Ênfase1 2 2 3 3 3" xfId="11712" xr:uid="{0A4909F1-DCFB-4F69-8145-030B5B9DFF7C}"/>
    <cellStyle name="20% - Ênfase1 2 2 3 4" xfId="5772" xr:uid="{5EC4DFEF-AFCC-4074-B4A9-3238ACFDD757}"/>
    <cellStyle name="20% - Ênfase1 2 2 3 4 2" xfId="13692" xr:uid="{C8FDB70C-2D52-4865-A135-6DDE161C8A9F}"/>
    <cellStyle name="20% - Ênfase1 2 2 3 5" xfId="9732" xr:uid="{61421635-CB56-459F-A818-4F471E30AECC}"/>
    <cellStyle name="20% - Ênfase1 2 3" xfId="278" xr:uid="{00000000-0005-0000-0000-00000E000000}"/>
    <cellStyle name="20% - Ênfase1 2 3 2" xfId="414" xr:uid="{00000000-0005-0000-0000-00000F000000}"/>
    <cellStyle name="20% - Ênfase1 2 3 2 2" xfId="804" xr:uid="{00000000-0005-0000-0000-000010000000}"/>
    <cellStyle name="20% - Ênfase1 2 3 2 2 2" xfId="2076" xr:uid="{A341E8D6-7777-4D49-8BC9-B102D4AF5488}"/>
    <cellStyle name="20% - Ênfase1 2 3 2 2 2 2" xfId="4147" xr:uid="{E6B61573-962F-43CD-9C2D-81F4A6A392FC}"/>
    <cellStyle name="20% - Ênfase1 2 3 2 2 2 2 2" xfId="8107" xr:uid="{EDDE81EC-8344-4111-A50E-AF98439AC4AC}"/>
    <cellStyle name="20% - Ênfase1 2 3 2 2 2 2 2 2" xfId="16027" xr:uid="{AA9DC175-7437-4271-A458-6EA687BB5782}"/>
    <cellStyle name="20% - Ênfase1 2 3 2 2 2 2 3" xfId="12067" xr:uid="{CA1A173D-4C07-483F-8F7A-D23B3AC34A45}"/>
    <cellStyle name="20% - Ênfase1 2 3 2 2 2 3" xfId="6127" xr:uid="{B86F6FED-0C1D-4B60-AAB5-01453DB3F17E}"/>
    <cellStyle name="20% - Ênfase1 2 3 2 2 2 3 2" xfId="14047" xr:uid="{79E4C010-3C15-49D0-9480-2E3432C05A68}"/>
    <cellStyle name="20% - Ênfase1 2 3 2 2 2 4" xfId="10087" xr:uid="{7C4F72B4-0F06-4DEF-9724-1556AD7390C8}"/>
    <cellStyle name="20% - Ênfase1 2 3 2 2 3" xfId="3647" xr:uid="{634FF03D-4B27-4F44-BEE2-AC2EC3F2C5FE}"/>
    <cellStyle name="20% - Ênfase1 2 3 2 2 3 2" xfId="7609" xr:uid="{6D5DFDE7-BDA7-4B6F-BDE9-C5044097A528}"/>
    <cellStyle name="20% - Ênfase1 2 3 2 2 3 2 2" xfId="15529" xr:uid="{464C83AE-5355-4C0C-A21C-ABED1FA199D9}"/>
    <cellStyle name="20% - Ênfase1 2 3 2 2 3 3" xfId="11569" xr:uid="{34608ABE-7175-4FE6-8EFB-4DF5EF6D6C0B}"/>
    <cellStyle name="20% - Ênfase1 2 3 2 2 4" xfId="5629" xr:uid="{AE2AE1BC-4D4B-4030-8D95-910DD14BC4EF}"/>
    <cellStyle name="20% - Ênfase1 2 3 2 2 4 2" xfId="13549" xr:uid="{2403DCF5-F4A3-467A-BB72-80D94D42146A}"/>
    <cellStyle name="20% - Ênfase1 2 3 2 2 5" xfId="9589" xr:uid="{3E2FDE25-2F8F-481A-96B1-10181CFC1EB2}"/>
    <cellStyle name="20% - Ênfase1 2 3 2 3" xfId="2075" xr:uid="{393B1315-6498-4460-A378-0AA6919282F6}"/>
    <cellStyle name="20% - Ênfase1 2 3 2 3 2" xfId="4146" xr:uid="{02ED3BF8-1039-4E17-A569-728946F7B91E}"/>
    <cellStyle name="20% - Ênfase1 2 3 2 3 2 2" xfId="8106" xr:uid="{2223DDAD-0526-4161-A490-DCE688C1C4E9}"/>
    <cellStyle name="20% - Ênfase1 2 3 2 3 2 2 2" xfId="16026" xr:uid="{87F5ACE1-0EEF-44BC-BF1C-74E2BA7456CB}"/>
    <cellStyle name="20% - Ênfase1 2 3 2 3 2 3" xfId="12066" xr:uid="{58B789BF-5E44-4A14-B384-87139A801C71}"/>
    <cellStyle name="20% - Ênfase1 2 3 2 3 3" xfId="6126" xr:uid="{7AFD5EE6-767B-4449-A2F8-6E5CFA2642DC}"/>
    <cellStyle name="20% - Ênfase1 2 3 2 3 3 2" xfId="14046" xr:uid="{A3080905-567A-4E68-9E20-015A9AAAFEDB}"/>
    <cellStyle name="20% - Ênfase1 2 3 2 3 4" xfId="10086" xr:uid="{B49498E5-91BF-4008-B89D-E99CEBFE4EDD}"/>
    <cellStyle name="20% - Ênfase1 2 3 2 4" xfId="3322" xr:uid="{7606D9F5-F87B-4CBA-B93F-3880F7388A06}"/>
    <cellStyle name="20% - Ênfase1 2 3 2 4 2" xfId="7284" xr:uid="{C01CCEBE-4777-4EA5-B038-E84638AA7CC4}"/>
    <cellStyle name="20% - Ênfase1 2 3 2 4 2 2" xfId="15204" xr:uid="{AB2FDBFD-659A-453B-A14A-B692984EAB3E}"/>
    <cellStyle name="20% - Ênfase1 2 3 2 4 3" xfId="11244" xr:uid="{361ABDA2-B7C1-40C9-9040-4B89067EE87F}"/>
    <cellStyle name="20% - Ênfase1 2 3 2 5" xfId="5304" xr:uid="{1EC187FE-EA62-4AEE-AE27-5A2D8D593A2B}"/>
    <cellStyle name="20% - Ênfase1 2 3 2 5 2" xfId="13224" xr:uid="{3CFCACF7-56EA-48A6-9F71-A19073126B98}"/>
    <cellStyle name="20% - Ênfase1 2 3 2 6" xfId="9264" xr:uid="{209371E9-EBD7-418E-A8F2-F23371EA900F}"/>
    <cellStyle name="20% - Ênfase1 2 3 3" xfId="669" xr:uid="{00000000-0005-0000-0000-000011000000}"/>
    <cellStyle name="20% - Ênfase1 2 3 3 2" xfId="2077" xr:uid="{6FB9D4A2-144A-4806-A683-42F87A4AF4FB}"/>
    <cellStyle name="20% - Ênfase1 2 3 3 2 2" xfId="4148" xr:uid="{53ED091F-77ED-4CF9-B5E6-FA98011DDC34}"/>
    <cellStyle name="20% - Ênfase1 2 3 3 2 2 2" xfId="8108" xr:uid="{F8E0D91C-BADD-459E-90E8-81AEC8FF9D6B}"/>
    <cellStyle name="20% - Ênfase1 2 3 3 2 2 2 2" xfId="16028" xr:uid="{8FF6C0B1-A53E-49EA-A0AC-939FF857068A}"/>
    <cellStyle name="20% - Ênfase1 2 3 3 2 2 3" xfId="12068" xr:uid="{FB756266-6950-446B-B355-D7A9F24EC7A7}"/>
    <cellStyle name="20% - Ênfase1 2 3 3 2 3" xfId="6128" xr:uid="{912E4714-BDE9-4801-B48B-1415FCA90CC8}"/>
    <cellStyle name="20% - Ênfase1 2 3 3 2 3 2" xfId="14048" xr:uid="{D194EA87-5BC4-45B1-B35A-BA0D5CB622AC}"/>
    <cellStyle name="20% - Ênfase1 2 3 3 2 4" xfId="10088" xr:uid="{2D61B69A-73DB-4505-AF32-286D24F99129}"/>
    <cellStyle name="20% - Ênfase1 2 3 3 3" xfId="3512" xr:uid="{D19C0728-BC07-44EE-8BB9-2179E645A79D}"/>
    <cellStyle name="20% - Ênfase1 2 3 3 3 2" xfId="7474" xr:uid="{59396398-D687-4094-BD81-533F72703CD1}"/>
    <cellStyle name="20% - Ênfase1 2 3 3 3 2 2" xfId="15394" xr:uid="{11C057FC-8061-4EFB-8A9A-506A9A399AB2}"/>
    <cellStyle name="20% - Ênfase1 2 3 3 3 3" xfId="11434" xr:uid="{2B55916C-D7DE-41FB-9856-E2310ED860D8}"/>
    <cellStyle name="20% - Ênfase1 2 3 3 4" xfId="5494" xr:uid="{5E4866E8-671F-4E65-9F76-9FA7ED080084}"/>
    <cellStyle name="20% - Ênfase1 2 3 3 4 2" xfId="13414" xr:uid="{2ED81F24-A384-4CB9-B75B-507654C4CDAA}"/>
    <cellStyle name="20% - Ênfase1 2 3 3 5" xfId="9454" xr:uid="{59035AAB-B0AF-40BD-BE4A-AA95738696D9}"/>
    <cellStyle name="20% - Ênfase1 2 3 4" xfId="951" xr:uid="{00000000-0005-0000-0000-000012000000}"/>
    <cellStyle name="20% - Ênfase1 2 3 4 2" xfId="2078" xr:uid="{C0D7B78A-78D5-47DC-A48D-042CC52C811A}"/>
    <cellStyle name="20% - Ênfase1 2 3 4 2 2" xfId="4149" xr:uid="{EB0D2727-66F8-47C4-B1C4-B3251D0A054C}"/>
    <cellStyle name="20% - Ênfase1 2 3 4 2 2 2" xfId="8109" xr:uid="{2C543535-0743-497C-9A84-F005CEE7F833}"/>
    <cellStyle name="20% - Ênfase1 2 3 4 2 2 2 2" xfId="16029" xr:uid="{EF7856E1-9694-4962-973B-26D2FD9C64BF}"/>
    <cellStyle name="20% - Ênfase1 2 3 4 2 2 3" xfId="12069" xr:uid="{D06BB9FF-42D8-463E-AF49-07C75D4D57F8}"/>
    <cellStyle name="20% - Ênfase1 2 3 4 2 3" xfId="6129" xr:uid="{E03258D9-8B1D-41B2-8141-0F0877EA6714}"/>
    <cellStyle name="20% - Ênfase1 2 3 4 2 3 2" xfId="14049" xr:uid="{C51605E7-E95E-4A69-A9CC-FE093581F540}"/>
    <cellStyle name="20% - Ênfase1 2 3 4 2 4" xfId="10089" xr:uid="{DF3A8F72-7911-4D2F-A685-FE1CAE79171E}"/>
    <cellStyle name="20% - Ênfase1 2 3 4 3" xfId="3784" xr:uid="{86CE5430-1772-4271-B429-70420A7C35C0}"/>
    <cellStyle name="20% - Ênfase1 2 3 4 3 2" xfId="7746" xr:uid="{0CF9F58E-78CD-4512-B1E7-6DA4FB2F9861}"/>
    <cellStyle name="20% - Ênfase1 2 3 4 3 2 2" xfId="15666" xr:uid="{A6BA350B-1E9F-4D90-9A5C-F0E8B6EDB444}"/>
    <cellStyle name="20% - Ênfase1 2 3 4 3 3" xfId="11706" xr:uid="{CF9A61FD-710D-47AB-9C13-A568982E5ACD}"/>
    <cellStyle name="20% - Ênfase1 2 3 4 4" xfId="5766" xr:uid="{40171873-F12E-459E-8EAF-78699C891983}"/>
    <cellStyle name="20% - Ênfase1 2 3 4 4 2" xfId="13686" xr:uid="{44152988-3600-4324-990B-394A7A35C4CE}"/>
    <cellStyle name="20% - Ênfase1 2 3 4 5" xfId="9726" xr:uid="{AAC19C92-9692-4A27-B331-328479ECACEE}"/>
    <cellStyle name="20% - Ênfase1 2 3 5" xfId="2074" xr:uid="{AC7B9C9D-F340-4E08-9A8D-CE47ACAB270A}"/>
    <cellStyle name="20% - Ênfase1 2 3 5 2" xfId="4145" xr:uid="{BF454C4E-EDA3-4B4B-8D3E-581DCC58857D}"/>
    <cellStyle name="20% - Ênfase1 2 3 5 2 2" xfId="8105" xr:uid="{62AFE736-357A-4866-A77D-357C635C7353}"/>
    <cellStyle name="20% - Ênfase1 2 3 5 2 2 2" xfId="16025" xr:uid="{224C0754-91D2-4EE3-B8FE-38B020AD1240}"/>
    <cellStyle name="20% - Ênfase1 2 3 5 2 3" xfId="12065" xr:uid="{E167E0A4-F197-4D6E-A2F2-B482B2B59D17}"/>
    <cellStyle name="20% - Ênfase1 2 3 5 3" xfId="6125" xr:uid="{877E4360-AE2D-423F-B2FA-5DC5A7125CBB}"/>
    <cellStyle name="20% - Ênfase1 2 3 5 3 2" xfId="14045" xr:uid="{FD13AEE8-0297-4B8C-818D-07739D65BB17}"/>
    <cellStyle name="20% - Ênfase1 2 3 5 4" xfId="10085" xr:uid="{59A0F8B8-F555-4269-B56B-734294BC5913}"/>
    <cellStyle name="20% - Ênfase1 2 3 6" xfId="3187" xr:uid="{3229A770-F84A-4EC3-A3AF-A1C223A65813}"/>
    <cellStyle name="20% - Ênfase1 2 3 6 2" xfId="7149" xr:uid="{90897BE8-A2F6-471B-A824-C9A67B152C77}"/>
    <cellStyle name="20% - Ênfase1 2 3 6 2 2" xfId="15069" xr:uid="{AFEC5F7A-CB54-4F31-9E2F-533B2EE1F24C}"/>
    <cellStyle name="20% - Ênfase1 2 3 6 3" xfId="11109" xr:uid="{780C2E8F-35C1-4E03-A375-983E0DF08231}"/>
    <cellStyle name="20% - Ênfase1 2 3 7" xfId="5169" xr:uid="{F7DE8DEA-10E8-4BA5-9FA2-E3A5AF87A7B2}"/>
    <cellStyle name="20% - Ênfase1 2 3 7 2" xfId="13089" xr:uid="{6D50F890-864B-4B95-A332-9D437C24ADE6}"/>
    <cellStyle name="20% - Ênfase1 2 3 8" xfId="9129" xr:uid="{522D2BA1-234E-4C3D-80F1-7523FF732A9A}"/>
    <cellStyle name="20% - Ênfase1 2 4" xfId="954" xr:uid="{00000000-0005-0000-0000-000013000000}"/>
    <cellStyle name="20% - Ênfase1 2 4 2" xfId="2079" xr:uid="{4AB8C17B-09DA-4143-9D0E-EF2D831EFAD0}"/>
    <cellStyle name="20% - Ênfase1 2 4 2 2" xfId="4150" xr:uid="{85D125F6-6C58-44CF-82B0-9B2945C6F4F0}"/>
    <cellStyle name="20% - Ênfase1 2 4 2 2 2" xfId="8110" xr:uid="{C551CA43-DECE-4E07-9412-7A0A2F7E3B41}"/>
    <cellStyle name="20% - Ênfase1 2 4 2 2 2 2" xfId="16030" xr:uid="{046039DC-78B6-40A1-9F46-38B32BD1AFE0}"/>
    <cellStyle name="20% - Ênfase1 2 4 2 2 3" xfId="12070" xr:uid="{788C389B-0413-4A8C-8112-2A996959D972}"/>
    <cellStyle name="20% - Ênfase1 2 4 2 3" xfId="6130" xr:uid="{D1421D3A-6EAB-4233-86CB-AFCB049B11D4}"/>
    <cellStyle name="20% - Ênfase1 2 4 2 3 2" xfId="14050" xr:uid="{39BA44FE-E85E-4868-B971-917EF8606C22}"/>
    <cellStyle name="20% - Ênfase1 2 4 2 4" xfId="10090" xr:uid="{23D881B8-6331-4612-A46A-58613A9A009B}"/>
    <cellStyle name="20% - Ênfase1 2 4 3" xfId="3785" xr:uid="{553C321A-98D1-46DA-A261-2A0C0B61F391}"/>
    <cellStyle name="20% - Ênfase1 2 4 3 2" xfId="7747" xr:uid="{D35A97F1-0E40-49F2-A9FF-D30E88ECE80E}"/>
    <cellStyle name="20% - Ênfase1 2 4 3 2 2" xfId="15667" xr:uid="{E9250017-2F00-47D3-A4E4-EF1CDE2EEB5D}"/>
    <cellStyle name="20% - Ênfase1 2 4 3 3" xfId="11707" xr:uid="{90EECFFE-5077-4EAD-9738-E2A6A3ADEFE5}"/>
    <cellStyle name="20% - Ênfase1 2 4 4" xfId="5767" xr:uid="{EC776072-A886-43B7-B8AE-C1325B1CDC50}"/>
    <cellStyle name="20% - Ênfase1 2 4 4 2" xfId="13687" xr:uid="{B2A6BBBA-6920-4A5C-8B15-BBEC2D8E7369}"/>
    <cellStyle name="20% - Ênfase1 2 4 5" xfId="9727" xr:uid="{E0F5D5AF-3F38-4047-8939-0099768440E0}"/>
    <cellStyle name="20% - Ênfase1 2 5" xfId="949" xr:uid="{00000000-0005-0000-0000-000014000000}"/>
    <cellStyle name="20% - Ênfase1 2 5 2" xfId="2080" xr:uid="{9F6014D3-5CBD-4135-9A9D-DE4961FC408A}"/>
    <cellStyle name="20% - Ênfase1 2 5 2 2" xfId="4151" xr:uid="{257F2CB9-C462-44BA-8834-06AEB77E6EE9}"/>
    <cellStyle name="20% - Ênfase1 2 5 2 2 2" xfId="8111" xr:uid="{D931E67E-46E3-48BD-A6B0-59DFEBB81E83}"/>
    <cellStyle name="20% - Ênfase1 2 5 2 2 2 2" xfId="16031" xr:uid="{033779C0-0BA1-43AE-A78A-C695413D6A21}"/>
    <cellStyle name="20% - Ênfase1 2 5 2 2 3" xfId="12071" xr:uid="{B8BA52E7-2719-4DEF-9D65-B38DFE9F3206}"/>
    <cellStyle name="20% - Ênfase1 2 5 2 3" xfId="6131" xr:uid="{0BBCC2A7-4A74-442C-8EFA-81B624B5CC9D}"/>
    <cellStyle name="20% - Ênfase1 2 5 2 3 2" xfId="14051" xr:uid="{C82936D3-62AE-4DCF-9792-83A44D478A95}"/>
    <cellStyle name="20% - Ênfase1 2 5 2 4" xfId="10091" xr:uid="{971C34EB-1B25-49AF-881A-2FA2828929FF}"/>
    <cellStyle name="20% - Ênfase1 2 5 3" xfId="3783" xr:uid="{E7DE84E4-B46B-43F6-BC64-B54DB3A09248}"/>
    <cellStyle name="20% - Ênfase1 2 5 3 2" xfId="7745" xr:uid="{80699718-5FE4-4FAC-ABE5-FBA4C392450F}"/>
    <cellStyle name="20% - Ênfase1 2 5 3 2 2" xfId="15665" xr:uid="{7AA7BE81-A764-4472-A3B1-DD6088E5ED3C}"/>
    <cellStyle name="20% - Ênfase1 2 5 3 3" xfId="11705" xr:uid="{96B9BC78-881F-4A84-887E-1C0177627F9E}"/>
    <cellStyle name="20% - Ênfase1 2 5 4" xfId="5765" xr:uid="{CC47FEBA-3507-4335-878C-F51C5A59144F}"/>
    <cellStyle name="20% - Ênfase1 2 5 4 2" xfId="13685" xr:uid="{0FA1FFAA-C638-42D3-B7A5-B48C6079A860}"/>
    <cellStyle name="20% - Ênfase1 2 5 5" xfId="9725" xr:uid="{EAC3AB26-6104-40DA-99A2-331BB05D3B27}"/>
    <cellStyle name="20% - Ênfase1 2 6" xfId="912" xr:uid="{00000000-0005-0000-0000-000015000000}"/>
    <cellStyle name="20% - Ênfase1 2 6 2" xfId="2081" xr:uid="{FDB0A8FB-51DA-4D3D-A428-235BB23A6C3B}"/>
    <cellStyle name="20% - Ênfase1 2 6 2 2" xfId="4152" xr:uid="{21718A23-774C-4126-A99F-B932F45A4E80}"/>
    <cellStyle name="20% - Ênfase1 2 6 2 2 2" xfId="8112" xr:uid="{9A814D95-CCEF-49D1-8307-2E8418AA2398}"/>
    <cellStyle name="20% - Ênfase1 2 6 2 2 2 2" xfId="16032" xr:uid="{D5F3E032-6B6D-4DCD-BF08-9CD929C4514A}"/>
    <cellStyle name="20% - Ênfase1 2 6 2 2 3" xfId="12072" xr:uid="{D442F161-091E-4AA1-BC2B-0E2A60D24D8F}"/>
    <cellStyle name="20% - Ênfase1 2 6 2 3" xfId="6132" xr:uid="{1663BDFF-6E48-4E69-82AA-1C7C307A9DCE}"/>
    <cellStyle name="20% - Ênfase1 2 6 2 3 2" xfId="14052" xr:uid="{9C287449-0035-442A-B820-059F3A602C4F}"/>
    <cellStyle name="20% - Ênfase1 2 6 2 4" xfId="10092" xr:uid="{92D28880-5368-4439-90CC-D94B4920C1D8}"/>
    <cellStyle name="20% - Ênfase1 2 6 3" xfId="3753" xr:uid="{94B1D30C-68C0-47C2-91CA-8AF5B2613B42}"/>
    <cellStyle name="20% - Ênfase1 2 6 3 2" xfId="7715" xr:uid="{459185EF-54CC-4DE2-909E-0E0C9F2D0365}"/>
    <cellStyle name="20% - Ênfase1 2 6 3 2 2" xfId="15635" xr:uid="{572BD927-AAC3-41F9-BB0B-CC3289CD3614}"/>
    <cellStyle name="20% - Ênfase1 2 6 3 3" xfId="11675" xr:uid="{141C01D2-6CE6-4A19-A79A-8EE55F072CA0}"/>
    <cellStyle name="20% - Ênfase1 2 6 4" xfId="5735" xr:uid="{3D49F6A9-8B1B-45BF-A174-D2561C5D1E79}"/>
    <cellStyle name="20% - Ênfase1 2 6 4 2" xfId="13655" xr:uid="{8AE18EAD-4EC7-4EFE-AE2A-35A4FD960796}"/>
    <cellStyle name="20% - Ênfase1 2 6 5" xfId="9695" xr:uid="{00DC5807-D05F-4CBF-80F3-076FAB416AF3}"/>
    <cellStyle name="20% - Ênfase1 2 7" xfId="960" xr:uid="{00000000-0005-0000-0000-000016000000}"/>
    <cellStyle name="20% - Ênfase1 2 7 2" xfId="2082" xr:uid="{E50E1EF4-6BF5-4B7E-AA46-31D42F69070B}"/>
    <cellStyle name="20% - Ênfase1 2 7 2 2" xfId="4153" xr:uid="{F2963077-8B5F-448F-9C97-3BEFD2BCB4F1}"/>
    <cellStyle name="20% - Ênfase1 2 7 2 2 2" xfId="8113" xr:uid="{9C8F059B-3FE5-4417-A5C4-CD54EC8E0465}"/>
    <cellStyle name="20% - Ênfase1 2 7 2 2 2 2" xfId="16033" xr:uid="{C90E0FFA-7161-4D06-8F90-C8F571D26773}"/>
    <cellStyle name="20% - Ênfase1 2 7 2 2 3" xfId="12073" xr:uid="{174F5807-0630-484A-BD55-2EDC4BCDA080}"/>
    <cellStyle name="20% - Ênfase1 2 7 2 3" xfId="6133" xr:uid="{1E72EFA3-4D96-45EA-968D-6A00C6D226C8}"/>
    <cellStyle name="20% - Ênfase1 2 7 2 3 2" xfId="14053" xr:uid="{1D435C4F-1003-46D5-B79F-FE217F55F686}"/>
    <cellStyle name="20% - Ênfase1 2 7 2 4" xfId="10093" xr:uid="{434837EB-CB1B-47AD-AE52-47463F2BD7B6}"/>
    <cellStyle name="20% - Ênfase1 2 7 3" xfId="3789" xr:uid="{E444D474-5995-40DD-BF38-F3989DE50658}"/>
    <cellStyle name="20% - Ênfase1 2 7 3 2" xfId="7751" xr:uid="{3910990D-741A-418B-9199-BC2C47781124}"/>
    <cellStyle name="20% - Ênfase1 2 7 3 2 2" xfId="15671" xr:uid="{F2253F32-B53A-4ACC-BD01-618A7855DA37}"/>
    <cellStyle name="20% - Ênfase1 2 7 3 3" xfId="11711" xr:uid="{42BC2AD7-078B-48E7-9A05-9C95577A964A}"/>
    <cellStyle name="20% - Ênfase1 2 7 4" xfId="5771" xr:uid="{51323B66-B15D-402F-8824-3B82BB2B7938}"/>
    <cellStyle name="20% - Ênfase1 2 7 4 2" xfId="13691" xr:uid="{610E9F5F-F7A2-4823-9E47-F3867F7DCA6F}"/>
    <cellStyle name="20% - Ênfase1 2 7 5" xfId="9731" xr:uid="{8D1C5796-FAE8-467D-BF1A-3639C59CD495}"/>
    <cellStyle name="20% - Ênfase1 2 8" xfId="924" xr:uid="{00000000-0005-0000-0000-000017000000}"/>
    <cellStyle name="20% - Ênfase1 2 9" xfId="922" xr:uid="{00000000-0005-0000-0000-000018000000}"/>
    <cellStyle name="20% - Ênfase1 2 9 2" xfId="2083" xr:uid="{38357213-CA67-48F7-9793-7B5EAC0A2EBC}"/>
    <cellStyle name="20% - Ênfase1 2 9 2 2" xfId="4154" xr:uid="{9C10C67C-FFD6-4191-8621-6B5E2E5B85B3}"/>
    <cellStyle name="20% - Ênfase1 2 9 2 2 2" xfId="8114" xr:uid="{DC32ACB3-70DA-48AF-B0B8-DB2AE36139AD}"/>
    <cellStyle name="20% - Ênfase1 2 9 2 2 2 2" xfId="16034" xr:uid="{89215EE0-163F-4BE9-B34F-675F4728972C}"/>
    <cellStyle name="20% - Ênfase1 2 9 2 2 3" xfId="12074" xr:uid="{CD470184-E532-42EE-8B9A-8CC3A0CEE60F}"/>
    <cellStyle name="20% - Ênfase1 2 9 2 3" xfId="6134" xr:uid="{B468020F-022F-4531-A056-94A537E2140E}"/>
    <cellStyle name="20% - Ênfase1 2 9 2 3 2" xfId="14054" xr:uid="{E26CEA4B-58B1-4E70-8F99-D3FCFFC5ED40}"/>
    <cellStyle name="20% - Ênfase1 2 9 2 4" xfId="10094" xr:uid="{0542E871-0DB2-41A3-80E2-FC8E500D42EC}"/>
    <cellStyle name="20% - Ênfase1 2 9 3" xfId="3759" xr:uid="{D21E802D-34B7-407B-9AD2-69AECEB22FE8}"/>
    <cellStyle name="20% - Ênfase1 2 9 3 2" xfId="7721" xr:uid="{25742459-2CCD-45EE-8D0F-1F453C59EDF3}"/>
    <cellStyle name="20% - Ênfase1 2 9 3 2 2" xfId="15641" xr:uid="{2D4C9422-2370-4ADC-AEF0-760EF705F7DC}"/>
    <cellStyle name="20% - Ênfase1 2 9 3 3" xfId="11681" xr:uid="{B0465AEC-427E-499C-BC5D-964961B688BE}"/>
    <cellStyle name="20% - Ênfase1 2 9 4" xfId="5741" xr:uid="{DB8B2EFB-96DC-4619-B94D-2078BA28D2D4}"/>
    <cellStyle name="20% - Ênfase1 2 9 4 2" xfId="13661" xr:uid="{4AAD0D66-5828-44CE-878E-CE959ADCC32D}"/>
    <cellStyle name="20% - Ênfase1 2 9 5" xfId="9701" xr:uid="{24BD1C80-1A0A-44DA-9463-B86A41846D5C}"/>
    <cellStyle name="20% - Ênfase1 3" xfId="90" xr:uid="{00000000-0005-0000-0000-000019000000}"/>
    <cellStyle name="20% - Ênfase1 3 2" xfId="292" xr:uid="{00000000-0005-0000-0000-00001A000000}"/>
    <cellStyle name="20% - Ênfase1 3 2 2" xfId="428" xr:uid="{00000000-0005-0000-0000-00001B000000}"/>
    <cellStyle name="20% - Ênfase1 3 2 2 2" xfId="818" xr:uid="{00000000-0005-0000-0000-00001C000000}"/>
    <cellStyle name="20% - Ênfase1 3 2 2 2 2" xfId="2086" xr:uid="{6B1FABC3-75C0-4664-A028-321BF787C133}"/>
    <cellStyle name="20% - Ênfase1 3 2 2 2 2 2" xfId="4157" xr:uid="{C4039E95-D88D-45E7-9FAE-B764C75EF9C6}"/>
    <cellStyle name="20% - Ênfase1 3 2 2 2 2 2 2" xfId="8117" xr:uid="{67EBDFEC-B041-4EAB-8843-2298D3CDC5A3}"/>
    <cellStyle name="20% - Ênfase1 3 2 2 2 2 2 2 2" xfId="16037" xr:uid="{997947DB-A06A-4031-AED7-EC85BC878E57}"/>
    <cellStyle name="20% - Ênfase1 3 2 2 2 2 2 3" xfId="12077" xr:uid="{70DD2157-7BF6-45A4-A34A-F55D4FA5BF44}"/>
    <cellStyle name="20% - Ênfase1 3 2 2 2 2 3" xfId="6137" xr:uid="{DA3F0C29-290F-479B-B0AB-0FF2384440F8}"/>
    <cellStyle name="20% - Ênfase1 3 2 2 2 2 3 2" xfId="14057" xr:uid="{0785FF7A-E56E-4669-A8A8-77EC5E4E1420}"/>
    <cellStyle name="20% - Ênfase1 3 2 2 2 2 4" xfId="10097" xr:uid="{8EDF059F-6A3D-404B-9316-79E4FFA695D8}"/>
    <cellStyle name="20% - Ênfase1 3 2 2 2 3" xfId="3661" xr:uid="{DB27556F-A47E-428F-9D95-DEB6AC3A8E87}"/>
    <cellStyle name="20% - Ênfase1 3 2 2 2 3 2" xfId="7623" xr:uid="{ABD49FA5-FB00-4FFA-9730-20DFA8B259D0}"/>
    <cellStyle name="20% - Ênfase1 3 2 2 2 3 2 2" xfId="15543" xr:uid="{2A850183-72E7-4C91-B0BA-4706A649366C}"/>
    <cellStyle name="20% - Ênfase1 3 2 2 2 3 3" xfId="11583" xr:uid="{BD71BD2D-32B3-48A4-97F8-C126ECD22DC9}"/>
    <cellStyle name="20% - Ênfase1 3 2 2 2 4" xfId="5643" xr:uid="{55EBD841-093C-4ECF-A826-15573E5F2B41}"/>
    <cellStyle name="20% - Ênfase1 3 2 2 2 4 2" xfId="13563" xr:uid="{C65B8100-F9FE-43DE-B450-74375ACEFE2D}"/>
    <cellStyle name="20% - Ênfase1 3 2 2 2 5" xfId="9603" xr:uid="{72AA6E96-DA13-4182-92E4-CC7545C2F97C}"/>
    <cellStyle name="20% - Ênfase1 3 2 2 3" xfId="2085" xr:uid="{CB442538-38B7-4063-B73D-B23D39A1539D}"/>
    <cellStyle name="20% - Ênfase1 3 2 2 3 2" xfId="4156" xr:uid="{A30B4A50-454D-4070-B9CE-AA915C16D33C}"/>
    <cellStyle name="20% - Ênfase1 3 2 2 3 2 2" xfId="8116" xr:uid="{A1628166-EE24-4266-A480-9478E38EB5D2}"/>
    <cellStyle name="20% - Ênfase1 3 2 2 3 2 2 2" xfId="16036" xr:uid="{A57A4C80-BD85-4961-B2F7-7F6DAD47525A}"/>
    <cellStyle name="20% - Ênfase1 3 2 2 3 2 3" xfId="12076" xr:uid="{23102C16-35A4-448D-A58C-CE721ECA25FF}"/>
    <cellStyle name="20% - Ênfase1 3 2 2 3 3" xfId="6136" xr:uid="{F6302B6F-2832-4222-BE9B-DA546793B60C}"/>
    <cellStyle name="20% - Ênfase1 3 2 2 3 3 2" xfId="14056" xr:uid="{44611E3C-D7E0-4ACC-92DF-1E2B2E323FBA}"/>
    <cellStyle name="20% - Ênfase1 3 2 2 3 4" xfId="10096" xr:uid="{557DFB80-88E5-4310-AD69-85F1453BE0C2}"/>
    <cellStyle name="20% - Ênfase1 3 2 2 4" xfId="3336" xr:uid="{44D7CD8D-C41E-4815-B20A-4CD69719E65F}"/>
    <cellStyle name="20% - Ênfase1 3 2 2 4 2" xfId="7298" xr:uid="{1F98DDDC-428E-418B-8FBE-A12B811D57EA}"/>
    <cellStyle name="20% - Ênfase1 3 2 2 4 2 2" xfId="15218" xr:uid="{6E8D4D95-A768-4981-BDAC-8E2550A2C625}"/>
    <cellStyle name="20% - Ênfase1 3 2 2 4 3" xfId="11258" xr:uid="{4A3FC9BB-B50E-4272-AB39-E45FEE01C30B}"/>
    <cellStyle name="20% - Ênfase1 3 2 2 5" xfId="5318" xr:uid="{23C5F0E6-063E-4596-9734-19EB33CFFEF0}"/>
    <cellStyle name="20% - Ênfase1 3 2 2 5 2" xfId="13238" xr:uid="{2DC5FF66-92B7-437F-ABB9-2B29B5DA0077}"/>
    <cellStyle name="20% - Ênfase1 3 2 2 6" xfId="9278" xr:uid="{C7316287-A4F9-498D-B535-907F2D772A28}"/>
    <cellStyle name="20% - Ênfase1 3 2 3" xfId="683" xr:uid="{00000000-0005-0000-0000-00001D000000}"/>
    <cellStyle name="20% - Ênfase1 3 2 3 2" xfId="2087" xr:uid="{4184E5A2-1918-4C73-821C-789FE538509B}"/>
    <cellStyle name="20% - Ênfase1 3 2 3 2 2" xfId="4158" xr:uid="{4E904135-46AF-4A18-B915-F6810AA3719B}"/>
    <cellStyle name="20% - Ênfase1 3 2 3 2 2 2" xfId="8118" xr:uid="{AE6CCB4A-40DC-40BC-B42D-5D5729AC28B0}"/>
    <cellStyle name="20% - Ênfase1 3 2 3 2 2 2 2" xfId="16038" xr:uid="{0C8647F6-710F-4852-92A6-5B678B7AEED8}"/>
    <cellStyle name="20% - Ênfase1 3 2 3 2 2 3" xfId="12078" xr:uid="{001DAF12-EF2E-4E82-A8B9-D86D5FE1ED3E}"/>
    <cellStyle name="20% - Ênfase1 3 2 3 2 3" xfId="6138" xr:uid="{7CD1103A-32F9-4E09-957C-DDC3F4A5B059}"/>
    <cellStyle name="20% - Ênfase1 3 2 3 2 3 2" xfId="14058" xr:uid="{B1A50B2A-9B24-475C-B2AA-9BDD6718DB04}"/>
    <cellStyle name="20% - Ênfase1 3 2 3 2 4" xfId="10098" xr:uid="{78995A4F-AC63-4599-BE9A-A0772F4A8A5B}"/>
    <cellStyle name="20% - Ênfase1 3 2 3 3" xfId="3526" xr:uid="{628454D5-B468-4DC9-8291-3C753DF791B4}"/>
    <cellStyle name="20% - Ênfase1 3 2 3 3 2" xfId="7488" xr:uid="{9F1322B0-2409-4337-99D0-4BAFAB7F5A47}"/>
    <cellStyle name="20% - Ênfase1 3 2 3 3 2 2" xfId="15408" xr:uid="{60BA5BD1-6EC8-444C-ACD1-73D0032DA3A5}"/>
    <cellStyle name="20% - Ênfase1 3 2 3 3 3" xfId="11448" xr:uid="{FC8AD335-DDB6-497D-B413-CCA6DF29FCF0}"/>
    <cellStyle name="20% - Ênfase1 3 2 3 4" xfId="5508" xr:uid="{99FC7E34-0E3F-4EB1-8F61-9472278C0448}"/>
    <cellStyle name="20% - Ênfase1 3 2 3 4 2" xfId="13428" xr:uid="{32E82E96-A330-453B-90B9-44DA2E57DA20}"/>
    <cellStyle name="20% - Ênfase1 3 2 3 5" xfId="9468" xr:uid="{D329C1F1-2BAA-45D5-B834-A5E4CCE9FEB4}"/>
    <cellStyle name="20% - Ênfase1 3 2 4" xfId="915" xr:uid="{00000000-0005-0000-0000-00001E000000}"/>
    <cellStyle name="20% - Ênfase1 3 2 4 2" xfId="2088" xr:uid="{A4B15327-B3AF-4FB4-9E46-06182626B3D3}"/>
    <cellStyle name="20% - Ênfase1 3 2 4 2 2" xfId="4159" xr:uid="{B8DD8A08-8FEA-443D-BEC4-7EA9E197A744}"/>
    <cellStyle name="20% - Ênfase1 3 2 4 2 2 2" xfId="8119" xr:uid="{2E4A5CB8-DC05-42C4-A512-DC1F830A37BA}"/>
    <cellStyle name="20% - Ênfase1 3 2 4 2 2 2 2" xfId="16039" xr:uid="{B50293FE-B541-402B-9AF0-79D9D7E3D934}"/>
    <cellStyle name="20% - Ênfase1 3 2 4 2 2 3" xfId="12079" xr:uid="{CDE88F3A-AA2C-48B7-BDFC-7FE628CB751D}"/>
    <cellStyle name="20% - Ênfase1 3 2 4 2 3" xfId="6139" xr:uid="{D483FCFF-5EC2-4060-A434-AD4323096018}"/>
    <cellStyle name="20% - Ênfase1 3 2 4 2 3 2" xfId="14059" xr:uid="{063CF0E8-6A22-49C4-A034-95B32DC9DFAD}"/>
    <cellStyle name="20% - Ênfase1 3 2 4 2 4" xfId="10099" xr:uid="{4910D52B-2D4C-4C3B-AFDF-4C50AC6C56EF}"/>
    <cellStyle name="20% - Ênfase1 3 2 4 3" xfId="3754" xr:uid="{86B82708-A04B-48DD-BC08-1BB4E2AE9DFF}"/>
    <cellStyle name="20% - Ênfase1 3 2 4 3 2" xfId="7716" xr:uid="{C9E71969-1F9E-429A-8300-4567C9F75220}"/>
    <cellStyle name="20% - Ênfase1 3 2 4 3 2 2" xfId="15636" xr:uid="{64906E16-0F9D-415D-A8C5-CD63B7974E10}"/>
    <cellStyle name="20% - Ênfase1 3 2 4 3 3" xfId="11676" xr:uid="{25358029-1B5B-445C-9048-FF6629AEF1FD}"/>
    <cellStyle name="20% - Ênfase1 3 2 4 4" xfId="5736" xr:uid="{E291BFBA-EBD7-45A9-B68B-979C6A1648F8}"/>
    <cellStyle name="20% - Ênfase1 3 2 4 4 2" xfId="13656" xr:uid="{BE702F87-1C6A-451D-AE2C-05F38A7EF55E}"/>
    <cellStyle name="20% - Ênfase1 3 2 4 5" xfId="9696" xr:uid="{4C9D5940-8053-4E58-A3EF-18E8A54FF6C6}"/>
    <cellStyle name="20% - Ênfase1 3 2 5" xfId="2084" xr:uid="{312A7384-5DC5-407C-921A-79D45638C34B}"/>
    <cellStyle name="20% - Ênfase1 3 2 5 2" xfId="4155" xr:uid="{B0819982-DA62-4F9F-AD01-ED70D57F35E7}"/>
    <cellStyle name="20% - Ênfase1 3 2 5 2 2" xfId="8115" xr:uid="{583EC7CF-BEC4-4BA5-B1B0-8341142225BC}"/>
    <cellStyle name="20% - Ênfase1 3 2 5 2 2 2" xfId="16035" xr:uid="{E0DCDDEF-7D07-4500-B548-E7269DA6D6A5}"/>
    <cellStyle name="20% - Ênfase1 3 2 5 2 3" xfId="12075" xr:uid="{EEDBF37C-24CB-44B7-A8BC-A8D6C50ACBF4}"/>
    <cellStyle name="20% - Ênfase1 3 2 5 3" xfId="6135" xr:uid="{2AA57265-1DE9-4B18-8E90-A0DD7AB0A2AF}"/>
    <cellStyle name="20% - Ênfase1 3 2 5 3 2" xfId="14055" xr:uid="{89559506-FB9A-4DEF-BED7-DC770FDB4886}"/>
    <cellStyle name="20% - Ênfase1 3 2 5 4" xfId="10095" xr:uid="{C30684F4-BEC5-4EF3-94E0-E6523FC16667}"/>
    <cellStyle name="20% - Ênfase1 3 2 6" xfId="3201" xr:uid="{72FD5FAD-DEB0-4CE6-AE11-A268DE5D86AC}"/>
    <cellStyle name="20% - Ênfase1 3 2 6 2" xfId="7163" xr:uid="{C56290F3-218E-47FB-ADD6-A8DD91B4A849}"/>
    <cellStyle name="20% - Ênfase1 3 2 6 2 2" xfId="15083" xr:uid="{01DDAF1F-4653-4B75-AFA9-ED3092E5C7F8}"/>
    <cellStyle name="20% - Ênfase1 3 2 6 3" xfId="11123" xr:uid="{3EB1A5BA-EEB4-4CF2-A2EC-025AE670E350}"/>
    <cellStyle name="20% - Ênfase1 3 2 7" xfId="5183" xr:uid="{E5B10542-601A-4918-B0B4-51D05BB8CBAF}"/>
    <cellStyle name="20% - Ênfase1 3 2 7 2" xfId="13103" xr:uid="{D6C5CF52-85EC-415E-ADA7-4AE0D48BAE3C}"/>
    <cellStyle name="20% - Ênfase1 3 2 8" xfId="9143" xr:uid="{C7D2BE78-E86D-4D44-A563-E5857697FAB9}"/>
    <cellStyle name="20% - Ênfase1 3 3" xfId="523" xr:uid="{00000000-0005-0000-0000-00001F000000}"/>
    <cellStyle name="20% - Ênfase1 3 3 2" xfId="879" xr:uid="{00000000-0005-0000-0000-000020000000}"/>
    <cellStyle name="20% - Ênfase1 3 3 2 2" xfId="2090" xr:uid="{140E84D5-2A51-44A1-91E4-CEB35D8C7C6C}"/>
    <cellStyle name="20% - Ênfase1 3 3 2 2 2" xfId="4161" xr:uid="{20DFA580-BF71-455A-8C39-7E7E27C605D3}"/>
    <cellStyle name="20% - Ênfase1 3 3 2 2 2 2" xfId="8121" xr:uid="{966E7AD4-B48C-4B2F-9DA6-0ED4E02B7234}"/>
    <cellStyle name="20% - Ênfase1 3 3 2 2 2 2 2" xfId="16041" xr:uid="{6FABD9F6-3A10-4740-945A-34A02D49347E}"/>
    <cellStyle name="20% - Ênfase1 3 3 2 2 2 3" xfId="12081" xr:uid="{DC69AA0D-8FE5-4AA0-96EF-7597FCEA636C}"/>
    <cellStyle name="20% - Ênfase1 3 3 2 2 3" xfId="6141" xr:uid="{843CC70A-CF82-43A9-AB3F-1C323FAF6F76}"/>
    <cellStyle name="20% - Ênfase1 3 3 2 2 3 2" xfId="14061" xr:uid="{A5EFBDA9-312D-45D0-8681-8A46B97D5746}"/>
    <cellStyle name="20% - Ênfase1 3 3 2 2 4" xfId="10101" xr:uid="{EBDF94AD-028D-40C8-BBA7-F51AAEC171AB}"/>
    <cellStyle name="20% - Ênfase1 3 3 2 3" xfId="3722" xr:uid="{DDFE8728-CF3B-4C1C-913C-0FC853AED2F5}"/>
    <cellStyle name="20% - Ênfase1 3 3 2 3 2" xfId="7684" xr:uid="{54B58000-F184-47C9-B152-9F43C2AA0C32}"/>
    <cellStyle name="20% - Ênfase1 3 3 2 3 2 2" xfId="15604" xr:uid="{5BB9207B-A2B8-493C-A2A9-902B7266E6EC}"/>
    <cellStyle name="20% - Ênfase1 3 3 2 3 3" xfId="11644" xr:uid="{B8AF8E8F-DA1C-411A-978D-8075DFB303C2}"/>
    <cellStyle name="20% - Ênfase1 3 3 2 4" xfId="5704" xr:uid="{A550DEDA-8DDC-438F-9919-5109AF380E41}"/>
    <cellStyle name="20% - Ênfase1 3 3 2 4 2" xfId="13624" xr:uid="{DE60A528-4E32-4BF8-9E6D-6D5056CABEF0}"/>
    <cellStyle name="20% - Ênfase1 3 3 2 5" xfId="9664" xr:uid="{3B239507-1B9A-4ADD-A86D-90836F5802D3}"/>
    <cellStyle name="20% - Ênfase1 3 3 3" xfId="908" xr:uid="{00000000-0005-0000-0000-000021000000}"/>
    <cellStyle name="20% - Ênfase1 3 3 3 2" xfId="2091" xr:uid="{65F1FD64-0AC9-42E1-B387-3344970CF0D1}"/>
    <cellStyle name="20% - Ênfase1 3 3 3 2 2" xfId="4162" xr:uid="{4CF97E10-01DE-4E63-BC09-DC429877DF9D}"/>
    <cellStyle name="20% - Ênfase1 3 3 3 2 2 2" xfId="8122" xr:uid="{9FA41718-C330-4F19-AAB8-DAB11C586435}"/>
    <cellStyle name="20% - Ênfase1 3 3 3 2 2 2 2" xfId="16042" xr:uid="{4D8775BB-F777-407B-89DE-F225E5D16896}"/>
    <cellStyle name="20% - Ênfase1 3 3 3 2 2 3" xfId="12082" xr:uid="{8785799F-AD1E-4FDF-A396-06036D5C363A}"/>
    <cellStyle name="20% - Ênfase1 3 3 3 2 3" xfId="6142" xr:uid="{AAEC95DF-EB69-4AAF-BFE1-E03CDC77946C}"/>
    <cellStyle name="20% - Ênfase1 3 3 3 2 3 2" xfId="14062" xr:uid="{7A000A88-8D9A-4A5A-92B4-7B66580F8E33}"/>
    <cellStyle name="20% - Ênfase1 3 3 3 2 4" xfId="10102" xr:uid="{996CFEDD-0A23-45B2-AC02-70D3FB0D92BB}"/>
    <cellStyle name="20% - Ênfase1 3 3 3 3" xfId="3750" xr:uid="{1E62BDBD-0530-49BD-B2B6-305D5DB6F167}"/>
    <cellStyle name="20% - Ênfase1 3 3 3 3 2" xfId="7712" xr:uid="{BA6F4DCD-1D3D-4BA7-A717-BF6D2D9930E2}"/>
    <cellStyle name="20% - Ênfase1 3 3 3 3 2 2" xfId="15632" xr:uid="{D0890126-C542-4BD1-8439-9462CA105271}"/>
    <cellStyle name="20% - Ênfase1 3 3 3 3 3" xfId="11672" xr:uid="{154AA5D2-5878-4AF1-93BA-4F96F60538F7}"/>
    <cellStyle name="20% - Ênfase1 3 3 3 4" xfId="5732" xr:uid="{769C1D61-CFF4-4509-971D-6137C4BA7A07}"/>
    <cellStyle name="20% - Ênfase1 3 3 3 4 2" xfId="13652" xr:uid="{9086F793-E939-447F-9EB9-028A9C7A1CD5}"/>
    <cellStyle name="20% - Ênfase1 3 3 3 5" xfId="9692" xr:uid="{1A3BB042-86C0-4DA3-A023-04CBEF1CCE8C}"/>
    <cellStyle name="20% - Ênfase1 3 3 4" xfId="2089" xr:uid="{22DF48C8-B6E1-4B51-A75C-ACE2443BBBA1}"/>
    <cellStyle name="20% - Ênfase1 3 3 4 2" xfId="4160" xr:uid="{F2797DE2-C56C-4ECD-9B18-50BE98675CB0}"/>
    <cellStyle name="20% - Ênfase1 3 3 4 2 2" xfId="8120" xr:uid="{E3D75A27-374D-4797-9FB1-873780864CB6}"/>
    <cellStyle name="20% - Ênfase1 3 3 4 2 2 2" xfId="16040" xr:uid="{506243BC-A620-46B5-B52A-D49B5D78A647}"/>
    <cellStyle name="20% - Ênfase1 3 3 4 2 3" xfId="12080" xr:uid="{BF6EC7C7-8C68-44B5-86F8-D6B545AB3F02}"/>
    <cellStyle name="20% - Ênfase1 3 3 4 3" xfId="6140" xr:uid="{A550F03B-C8C8-44FD-980B-428F6627D5AA}"/>
    <cellStyle name="20% - Ênfase1 3 3 4 3 2" xfId="14060" xr:uid="{A676FDD0-2FBF-4C29-82A5-AF3F1C812832}"/>
    <cellStyle name="20% - Ênfase1 3 3 4 4" xfId="10100" xr:uid="{03156D35-0843-4B04-8471-9A021FC81BB0}"/>
    <cellStyle name="20% - Ênfase1 3 3 5" xfId="3397" xr:uid="{ED88F961-64D1-447B-BA58-F51931C7EC53}"/>
    <cellStyle name="20% - Ênfase1 3 3 5 2" xfId="7359" xr:uid="{AB58B0FA-B3EB-4A5B-9DE7-925774F0EAAC}"/>
    <cellStyle name="20% - Ênfase1 3 3 5 2 2" xfId="15279" xr:uid="{FA239A9E-0229-40FF-85FE-EED484B0502D}"/>
    <cellStyle name="20% - Ênfase1 3 3 5 3" xfId="11319" xr:uid="{91140C20-0CEB-490C-A901-089CA4FB361A}"/>
    <cellStyle name="20% - Ênfase1 3 3 6" xfId="5379" xr:uid="{5FAE7192-0505-43BF-B7D4-3A9CA8A6BDC9}"/>
    <cellStyle name="20% - Ênfase1 3 3 6 2" xfId="13299" xr:uid="{9E4D9399-7561-4E3E-B2E5-8D11D13E526E}"/>
    <cellStyle name="20% - Ênfase1 3 3 7" xfId="9339" xr:uid="{FB0AA9A1-021D-4208-A166-FEC2CFD3601F}"/>
    <cellStyle name="20% - Ênfase1 3 4" xfId="925" xr:uid="{00000000-0005-0000-0000-000022000000}"/>
    <cellStyle name="20% - Ênfase1 3 4 2" xfId="2092" xr:uid="{A59587F7-AD25-4565-98C8-9766EA265AC1}"/>
    <cellStyle name="20% - Ênfase1 3 4 2 2" xfId="4163" xr:uid="{BC888BBE-8E5D-4325-82C6-F2DA2DE61180}"/>
    <cellStyle name="20% - Ênfase1 3 4 2 2 2" xfId="8123" xr:uid="{02CDDCCC-A40C-42DC-82E4-93F22B4FF515}"/>
    <cellStyle name="20% - Ênfase1 3 4 2 2 2 2" xfId="16043" xr:uid="{60008CE6-EA0F-4B8D-BB27-2BC4B52612C6}"/>
    <cellStyle name="20% - Ênfase1 3 4 2 2 3" xfId="12083" xr:uid="{641FB557-EB7C-432D-B2BE-998F011BB696}"/>
    <cellStyle name="20% - Ênfase1 3 4 2 3" xfId="6143" xr:uid="{C3606B46-CBD2-414E-8D60-FA88BA041D7C}"/>
    <cellStyle name="20% - Ênfase1 3 4 2 3 2" xfId="14063" xr:uid="{B3930A9C-103F-4A45-B5F0-2C7977126ACA}"/>
    <cellStyle name="20% - Ênfase1 3 4 2 4" xfId="10103" xr:uid="{A768E9B2-F251-4C1C-9BDB-B2A9B432577B}"/>
    <cellStyle name="20% - Ênfase1 3 4 3" xfId="3761" xr:uid="{1E5A2E38-DD2D-4157-857C-39E5BBCED2E7}"/>
    <cellStyle name="20% - Ênfase1 3 4 3 2" xfId="7723" xr:uid="{18DAF862-0119-41FB-80E2-8EED39F6FB02}"/>
    <cellStyle name="20% - Ênfase1 3 4 3 2 2" xfId="15643" xr:uid="{800F0673-DF7D-4418-BC46-6BF28CB62FE1}"/>
    <cellStyle name="20% - Ênfase1 3 4 3 3" xfId="11683" xr:uid="{D48188EB-B30A-4EC8-93EF-DBB6E44F9744}"/>
    <cellStyle name="20% - Ênfase1 3 4 4" xfId="5743" xr:uid="{2038C398-99CE-4B68-8A2B-CEB4A7F9A530}"/>
    <cellStyle name="20% - Ênfase1 3 4 4 2" xfId="13663" xr:uid="{62DD7B7E-F016-4E98-874D-B0B941A2CF6A}"/>
    <cellStyle name="20% - Ênfase1 3 4 5" xfId="9703" xr:uid="{F20C82C2-EC90-4595-A66F-67FD156AC3A6}"/>
    <cellStyle name="20% - Ênfase1 3 5" xfId="1908" xr:uid="{00000000-0005-0000-0000-000023000000}"/>
    <cellStyle name="20% - Ênfase1 3 5 2" xfId="4012" xr:uid="{6B0E51D9-1622-4658-B8F0-0C292D91B0C9}"/>
    <cellStyle name="20% - Ênfase1 3 5 2 2" xfId="7974" xr:uid="{EE3C8913-EDB8-4AC5-9623-1CC099914ECB}"/>
    <cellStyle name="20% - Ênfase1 3 5 2 2 2" xfId="15894" xr:uid="{1E0A8498-9377-4D20-9959-07CA3864A4C8}"/>
    <cellStyle name="20% - Ênfase1 3 5 2 3" xfId="11934" xr:uid="{F15C4624-3D48-48F0-A135-15FA8CB18DCA}"/>
    <cellStyle name="20% - Ênfase1 3 5 3" xfId="5994" xr:uid="{53DF7A3D-5924-44D7-B6AA-8216C55D00BF}"/>
    <cellStyle name="20% - Ênfase1 3 5 3 2" xfId="13914" xr:uid="{AD025FB9-0F77-4BC0-AD4B-E297B276BE81}"/>
    <cellStyle name="20% - Ênfase1 3 5 4" xfId="9954" xr:uid="{7B116AAC-6FDA-4DE2-9B16-712AF8DA138D}"/>
    <cellStyle name="20% - Ênfase1 4" xfId="248" xr:uid="{00000000-0005-0000-0000-000024000000}"/>
    <cellStyle name="20% - Ênfase1 4 2" xfId="395" xr:uid="{00000000-0005-0000-0000-000025000000}"/>
    <cellStyle name="20% - Ênfase1 4 2 2" xfId="785" xr:uid="{00000000-0005-0000-0000-000026000000}"/>
    <cellStyle name="20% - Ênfase1 4 2 2 2" xfId="2095" xr:uid="{FEA3F3F3-7E11-4374-B68F-64C91C1B236B}"/>
    <cellStyle name="20% - Ênfase1 4 2 2 2 2" xfId="4166" xr:uid="{2BCF2849-E853-4D98-8F52-A9F478763A3F}"/>
    <cellStyle name="20% - Ênfase1 4 2 2 2 2 2" xfId="8126" xr:uid="{4477CED0-794C-4E0D-8F30-323691D9721F}"/>
    <cellStyle name="20% - Ênfase1 4 2 2 2 2 2 2" xfId="16046" xr:uid="{D2ADD91B-61F8-41D0-ADF0-8CBFC98B0E2A}"/>
    <cellStyle name="20% - Ênfase1 4 2 2 2 2 3" xfId="12086" xr:uid="{952DEC05-0058-4008-98E3-B9A6F264783C}"/>
    <cellStyle name="20% - Ênfase1 4 2 2 2 3" xfId="6146" xr:uid="{405D5370-C127-48D1-8961-8F9AA52A5826}"/>
    <cellStyle name="20% - Ênfase1 4 2 2 2 3 2" xfId="14066" xr:uid="{65D6CCE3-008E-4C48-96D4-4B189A370704}"/>
    <cellStyle name="20% - Ênfase1 4 2 2 2 4" xfId="10106" xr:uid="{E5791FCF-2971-4D41-A80E-23CFA8B610F1}"/>
    <cellStyle name="20% - Ênfase1 4 2 2 3" xfId="3628" xr:uid="{3F9EDDF8-66DF-40DB-A62F-811459485AF8}"/>
    <cellStyle name="20% - Ênfase1 4 2 2 3 2" xfId="7590" xr:uid="{43263580-A099-4E5B-A2BE-0E5D133F6E1B}"/>
    <cellStyle name="20% - Ênfase1 4 2 2 3 2 2" xfId="15510" xr:uid="{C48AD8A3-7676-4869-9E8F-2822BC793C5C}"/>
    <cellStyle name="20% - Ênfase1 4 2 2 3 3" xfId="11550" xr:uid="{13244493-7B3C-44CD-A464-1F00C1806B02}"/>
    <cellStyle name="20% - Ênfase1 4 2 2 4" xfId="5610" xr:uid="{A3480943-9E45-4CEF-BD48-D8273CAD7BEE}"/>
    <cellStyle name="20% - Ênfase1 4 2 2 4 2" xfId="13530" xr:uid="{2565B257-F8FE-4328-BCCA-78C9D503E1C6}"/>
    <cellStyle name="20% - Ênfase1 4 2 2 5" xfId="9570" xr:uid="{D1C6B815-0F50-482E-A20E-10E16F643A1A}"/>
    <cellStyle name="20% - Ênfase1 4 2 3" xfId="950" xr:uid="{00000000-0005-0000-0000-000027000000}"/>
    <cellStyle name="20% - Ênfase1 4 2 4" xfId="2094" xr:uid="{F1F0F672-B4E5-4FCB-8A41-E23D76002E22}"/>
    <cellStyle name="20% - Ênfase1 4 2 4 2" xfId="4165" xr:uid="{FBE4D291-889F-49E8-92A9-F303337741E2}"/>
    <cellStyle name="20% - Ênfase1 4 2 4 2 2" xfId="8125" xr:uid="{E7A9A2F3-EC7C-43C2-93E8-E2E2B09A6DD5}"/>
    <cellStyle name="20% - Ênfase1 4 2 4 2 2 2" xfId="16045" xr:uid="{129FA1ED-A22B-4883-B40F-75AE7147D9E7}"/>
    <cellStyle name="20% - Ênfase1 4 2 4 2 3" xfId="12085" xr:uid="{6B3D62A3-48C2-4C6C-80FE-267F11C30B8B}"/>
    <cellStyle name="20% - Ênfase1 4 2 4 3" xfId="6145" xr:uid="{52ABDE0E-ED2F-4CBC-AF86-5BFFAC934A2D}"/>
    <cellStyle name="20% - Ênfase1 4 2 4 3 2" xfId="14065" xr:uid="{690C1895-D85F-4597-920C-ED5AF2C2441D}"/>
    <cellStyle name="20% - Ênfase1 4 2 4 4" xfId="10105" xr:uid="{DA2BC6E1-4335-4043-812E-D95FF77FF4DB}"/>
    <cellStyle name="20% - Ênfase1 4 2 5" xfId="3303" xr:uid="{3E739E2C-CCBF-42FE-AD1D-6DD41DBDA0A5}"/>
    <cellStyle name="20% - Ênfase1 4 2 5 2" xfId="7265" xr:uid="{5F04BD3B-D381-40DF-9EA6-0D8F031D0E92}"/>
    <cellStyle name="20% - Ênfase1 4 2 5 2 2" xfId="15185" xr:uid="{5FFCCFE1-8555-4A85-96F8-D760E9AD90F6}"/>
    <cellStyle name="20% - Ênfase1 4 2 5 3" xfId="11225" xr:uid="{EBD0F6BB-14FA-49AF-B996-9A68397F4DD3}"/>
    <cellStyle name="20% - Ênfase1 4 2 6" xfId="5285" xr:uid="{4421C0EE-5121-4C56-B7A1-F4DEB7639116}"/>
    <cellStyle name="20% - Ênfase1 4 2 6 2" xfId="13205" xr:uid="{32255099-0AAC-47D9-8643-262DAB6FECFB}"/>
    <cellStyle name="20% - Ênfase1 4 2 7" xfId="9245" xr:uid="{7B7706A2-E191-4A19-8928-AC567D9574C2}"/>
    <cellStyle name="20% - Ênfase1 4 3" xfId="650" xr:uid="{00000000-0005-0000-0000-000028000000}"/>
    <cellStyle name="20% - Ênfase1 4 3 2" xfId="962" xr:uid="{00000000-0005-0000-0000-000029000000}"/>
    <cellStyle name="20% - Ênfase1 4 3 3" xfId="2096" xr:uid="{6E889B50-73A4-427E-BB4A-1D74E1F2AD5C}"/>
    <cellStyle name="20% - Ênfase1 4 3 3 2" xfId="4167" xr:uid="{AD3AF2D7-05A7-4022-AF75-D9029A3F2B49}"/>
    <cellStyle name="20% - Ênfase1 4 3 3 2 2" xfId="8127" xr:uid="{F5F7414E-1150-44F5-989E-E9DACA3E4C76}"/>
    <cellStyle name="20% - Ênfase1 4 3 3 2 2 2" xfId="16047" xr:uid="{6E7DE3AE-91A7-42FA-97A4-1431918D47C5}"/>
    <cellStyle name="20% - Ênfase1 4 3 3 2 3" xfId="12087" xr:uid="{04B375BD-2E6E-401B-B5BB-A4D2E1E6AE24}"/>
    <cellStyle name="20% - Ênfase1 4 3 3 3" xfId="6147" xr:uid="{DE79F0D2-3673-4642-A8B3-6E2CC384520F}"/>
    <cellStyle name="20% - Ênfase1 4 3 3 3 2" xfId="14067" xr:uid="{1B39E6E5-9BCA-4A47-990A-CC3E3FDB434B}"/>
    <cellStyle name="20% - Ênfase1 4 3 3 4" xfId="10107" xr:uid="{34BF8820-1557-4C84-BF01-0CC35224B7D5}"/>
    <cellStyle name="20% - Ênfase1 4 3 4" xfId="3493" xr:uid="{53D06F99-778C-49EA-AFFA-F851FC205609}"/>
    <cellStyle name="20% - Ênfase1 4 3 4 2" xfId="7455" xr:uid="{03408B87-CBB3-44EB-AFE4-AA2469456898}"/>
    <cellStyle name="20% - Ênfase1 4 3 4 2 2" xfId="15375" xr:uid="{0C91A9D3-CCA1-4201-A64A-AAF7D057167A}"/>
    <cellStyle name="20% - Ênfase1 4 3 4 3" xfId="11415" xr:uid="{35E40181-7CC7-41F3-8394-B7C38A5FEAB6}"/>
    <cellStyle name="20% - Ênfase1 4 3 5" xfId="5475" xr:uid="{19CBA801-BC78-48F1-9A49-B55D42B9AC37}"/>
    <cellStyle name="20% - Ênfase1 4 3 5 2" xfId="13395" xr:uid="{565028D8-1DCE-4784-97D6-8D054731D598}"/>
    <cellStyle name="20% - Ênfase1 4 3 6" xfId="9435" xr:uid="{8BCA7096-DB9F-443C-817D-1117C268FCC4}"/>
    <cellStyle name="20% - Ênfase1 4 4" xfId="930" xr:uid="{00000000-0005-0000-0000-00002A000000}"/>
    <cellStyle name="20% - Ênfase1 4 4 2" xfId="2097" xr:uid="{3A0DA343-4818-4787-BD1E-51E0F327432A}"/>
    <cellStyle name="20% - Ênfase1 4 4 2 2" xfId="4168" xr:uid="{CF28F1D0-575B-4E81-80F5-A8D158415991}"/>
    <cellStyle name="20% - Ênfase1 4 4 2 2 2" xfId="8128" xr:uid="{6C671F41-A2CA-4227-B75D-924A081A6E05}"/>
    <cellStyle name="20% - Ênfase1 4 4 2 2 2 2" xfId="16048" xr:uid="{9FAEF63A-35BF-4DA9-AAD4-B74087C7CF54}"/>
    <cellStyle name="20% - Ênfase1 4 4 2 2 3" xfId="12088" xr:uid="{A01AEC7E-9306-4A1F-99AE-260693C507BC}"/>
    <cellStyle name="20% - Ênfase1 4 4 2 3" xfId="6148" xr:uid="{465F914A-AFA3-4674-BF05-D10D8CB3D9D6}"/>
    <cellStyle name="20% - Ênfase1 4 4 2 3 2" xfId="14068" xr:uid="{859B4CDA-7E29-4C72-B5E8-F2F6888679B7}"/>
    <cellStyle name="20% - Ênfase1 4 4 2 4" xfId="10108" xr:uid="{A36832FE-47B9-4237-8775-0FDF31360F0A}"/>
    <cellStyle name="20% - Ênfase1 4 4 3" xfId="3766" xr:uid="{5DDB4D80-85E5-4388-9B63-DC010D7F9FD6}"/>
    <cellStyle name="20% - Ênfase1 4 4 3 2" xfId="7728" xr:uid="{7A884EFE-279C-4AA7-92F7-C01FB07FFAEA}"/>
    <cellStyle name="20% - Ênfase1 4 4 3 2 2" xfId="15648" xr:uid="{0801C85A-EC46-46A1-9F62-CB971C7B58D2}"/>
    <cellStyle name="20% - Ênfase1 4 4 3 3" xfId="11688" xr:uid="{DE76BB10-30FB-45E1-8EDF-320B779875A4}"/>
    <cellStyle name="20% - Ênfase1 4 4 4" xfId="5748" xr:uid="{74E615B7-DB1E-4A0F-8123-E5C43B430FB5}"/>
    <cellStyle name="20% - Ênfase1 4 4 4 2" xfId="13668" xr:uid="{2EC6F9D1-8FA2-42A5-91EC-2B638BE24BBE}"/>
    <cellStyle name="20% - Ênfase1 4 4 5" xfId="9708" xr:uid="{E09BB9CD-BAAC-43CD-93FC-C9E3A577EA5F}"/>
    <cellStyle name="20% - Ênfase1 4 5" xfId="2093" xr:uid="{3579613C-33DA-463D-B4F1-32EDF44BF426}"/>
    <cellStyle name="20% - Ênfase1 4 5 2" xfId="4164" xr:uid="{82367705-83CD-4627-A4D5-9D518B5D16E3}"/>
    <cellStyle name="20% - Ênfase1 4 5 2 2" xfId="8124" xr:uid="{F67BB8AA-B2B3-469D-9D1F-76A5580A0D72}"/>
    <cellStyle name="20% - Ênfase1 4 5 2 2 2" xfId="16044" xr:uid="{F810A55F-54FD-48D1-BE42-6934FF625491}"/>
    <cellStyle name="20% - Ênfase1 4 5 2 3" xfId="12084" xr:uid="{8D2EA72B-2333-46B5-A1DC-0FDF8E9CA715}"/>
    <cellStyle name="20% - Ênfase1 4 5 3" xfId="6144" xr:uid="{86CD06B5-41DA-47A8-BAA8-9810692C9F6E}"/>
    <cellStyle name="20% - Ênfase1 4 5 3 2" xfId="14064" xr:uid="{4327E429-4EFC-494C-BFC0-744F80C2F805}"/>
    <cellStyle name="20% - Ênfase1 4 5 4" xfId="10104" xr:uid="{A86961D9-1041-4DD8-B015-B6D63EDC4800}"/>
    <cellStyle name="20% - Ênfase1 4 6" xfId="3168" xr:uid="{43BD8C96-41A4-407B-B349-39EDDFC56AD5}"/>
    <cellStyle name="20% - Ênfase1 4 6 2" xfId="7130" xr:uid="{6A293DA2-EB41-41B3-B67F-1306A9BD7DAC}"/>
    <cellStyle name="20% - Ênfase1 4 6 2 2" xfId="15050" xr:uid="{F491BBCF-849D-4826-9A7C-E4BA3454329E}"/>
    <cellStyle name="20% - Ênfase1 4 6 3" xfId="11090" xr:uid="{F35D8E1E-1F76-43CC-8CE6-497E799B722D}"/>
    <cellStyle name="20% - Ênfase1 4 7" xfId="5150" xr:uid="{54420B09-F22B-4315-8EF6-54F2CCD00943}"/>
    <cellStyle name="20% - Ênfase1 4 7 2" xfId="13070" xr:uid="{B6AB071E-B48A-46E7-AFE0-097AF5207640}"/>
    <cellStyle name="20% - Ênfase1 4 8" xfId="9110" xr:uid="{989FF4D3-183D-4960-94C5-3FCF2E4346BB}"/>
    <cellStyle name="20% - Ênfase1 5" xfId="966" xr:uid="{00000000-0005-0000-0000-00002B000000}"/>
    <cellStyle name="20% - Ênfase1 6" xfId="948" xr:uid="{00000000-0005-0000-0000-00002C000000}"/>
    <cellStyle name="20% - Ênfase1 7" xfId="946" xr:uid="{00000000-0005-0000-0000-00002D000000}"/>
    <cellStyle name="20% - Ênfase1 8" xfId="914" xr:uid="{00000000-0005-0000-0000-00002E000000}"/>
    <cellStyle name="20% - Ênfase1 9" xfId="921" xr:uid="{00000000-0005-0000-0000-00002F000000}"/>
    <cellStyle name="20% - Ênfase1 9 2" xfId="2098" xr:uid="{9FEEF2DD-F6E4-4E34-80DE-F6E2030031F6}"/>
    <cellStyle name="20% - Ênfase1 9 2 2" xfId="4169" xr:uid="{4B8525DF-E582-4825-A0D1-C16DBB8D42FC}"/>
    <cellStyle name="20% - Ênfase1 9 2 2 2" xfId="8129" xr:uid="{09408796-9EE3-4CD8-AFEF-883A9BCC56F0}"/>
    <cellStyle name="20% - Ênfase1 9 2 2 2 2" xfId="16049" xr:uid="{EF68C910-8D32-42F6-B55D-DE3CA58ABA9C}"/>
    <cellStyle name="20% - Ênfase1 9 2 2 3" xfId="12089" xr:uid="{FBC31F02-A65A-4E51-83A2-070976DE4B92}"/>
    <cellStyle name="20% - Ênfase1 9 2 3" xfId="6149" xr:uid="{F48224DA-3E63-48B3-9E5A-54A03F529D6B}"/>
    <cellStyle name="20% - Ênfase1 9 2 3 2" xfId="14069" xr:uid="{35B48EFB-1BBF-421F-A372-FD495BB3F7B4}"/>
    <cellStyle name="20% - Ênfase1 9 2 4" xfId="10109" xr:uid="{98FD48CC-73A5-4AB1-8BA0-6970B3CF4408}"/>
    <cellStyle name="20% - Ênfase1 9 3" xfId="3758" xr:uid="{59FD22D3-4757-40B8-AC9E-FA196C894909}"/>
    <cellStyle name="20% - Ênfase1 9 3 2" xfId="7720" xr:uid="{C6F2D8C3-EF54-42F6-9D36-351ADA31E6A5}"/>
    <cellStyle name="20% - Ênfase1 9 3 2 2" xfId="15640" xr:uid="{CFB6FE05-5DDE-45A9-BBFC-82CBEC840EFB}"/>
    <cellStyle name="20% - Ênfase1 9 3 3" xfId="11680" xr:uid="{B5D55C93-CC10-4FD6-A09C-E6E31CDE37E8}"/>
    <cellStyle name="20% - Ênfase1 9 4" xfId="5740" xr:uid="{71576FD8-0BF1-4809-B461-F19DB816CD32}"/>
    <cellStyle name="20% - Ênfase1 9 4 2" xfId="13660" xr:uid="{9D4FE87C-F2A0-48F5-ABC0-58E640A236C1}"/>
    <cellStyle name="20% - Ênfase1 9 5" xfId="9700" xr:uid="{27D16093-CC76-4270-BC62-89705C0CE640}"/>
    <cellStyle name="20% - Ênfase2 10" xfId="5057" xr:uid="{AC09335D-E868-44DC-B07F-5340045ADC18}"/>
    <cellStyle name="20% - Ênfase2 10 2" xfId="9017" xr:uid="{03FD566F-6440-44BB-A0B5-8A8F02CC82D0}"/>
    <cellStyle name="20% - Ênfase2 10 2 2" xfId="16937" xr:uid="{E0C6E86D-6510-4497-A7D1-975740610CC9}"/>
    <cellStyle name="20% - Ênfase2 10 3" xfId="12977" xr:uid="{1BD26A3C-5833-4FD7-80FF-576177C87DE8}"/>
    <cellStyle name="20% - Ênfase2 11" xfId="7037" xr:uid="{205C6C82-5AB6-476A-8D4D-92B59EE9BE1B}"/>
    <cellStyle name="20% - Ênfase2 11 2" xfId="14957" xr:uid="{E4B7AF27-700B-445A-858C-6CFA2B71F6B4}"/>
    <cellStyle name="20% - Ênfase2 12" xfId="10997" xr:uid="{293DD7FD-EC56-4F83-B0BF-78A297740F72}"/>
    <cellStyle name="20% - Ênfase2 2" xfId="3" xr:uid="{00000000-0005-0000-0000-000031000000}"/>
    <cellStyle name="20% - Ênfase2 2 2" xfId="4" xr:uid="{00000000-0005-0000-0000-000032000000}"/>
    <cellStyle name="20% - Ênfase2 2 2 2" xfId="967" xr:uid="{00000000-0005-0000-0000-000033000000}"/>
    <cellStyle name="20% - Ênfase2 2 2 2 2" xfId="2099" xr:uid="{77386434-1143-47C9-A0DC-3F187CC54AA9}"/>
    <cellStyle name="20% - Ênfase2 2 2 2 2 2" xfId="4170" xr:uid="{AEF34C81-FF12-46FC-9510-D33CD76F3560}"/>
    <cellStyle name="20% - Ênfase2 2 2 2 2 2 2" xfId="8130" xr:uid="{A04B6939-3B9A-4EB1-A4C9-75316FB8A0CA}"/>
    <cellStyle name="20% - Ênfase2 2 2 2 2 2 2 2" xfId="16050" xr:uid="{D4EF0295-E2B6-40D4-9B38-D32D8C78CA38}"/>
    <cellStyle name="20% - Ênfase2 2 2 2 2 2 3" xfId="12090" xr:uid="{EB97A0D9-C5F4-4FE2-AAD9-6E371586F2FA}"/>
    <cellStyle name="20% - Ênfase2 2 2 2 2 3" xfId="6150" xr:uid="{9BAF9CA3-7ADB-4252-A706-B7B1FC15B05A}"/>
    <cellStyle name="20% - Ênfase2 2 2 2 2 3 2" xfId="14070" xr:uid="{950302CC-D1F0-40CD-BA24-9B5FAB0B447A}"/>
    <cellStyle name="20% - Ênfase2 2 2 2 2 4" xfId="10110" xr:uid="{8A704E83-3CE4-47AA-815C-D7A5BA96F87B}"/>
    <cellStyle name="20% - Ênfase2 2 2 2 3" xfId="3793" xr:uid="{A884FA2D-1D5C-43CF-AA36-D183F8163BA4}"/>
    <cellStyle name="20% - Ênfase2 2 2 2 3 2" xfId="7755" xr:uid="{435E7C4A-99C4-4A95-9DEF-7329FA777EB0}"/>
    <cellStyle name="20% - Ênfase2 2 2 2 3 2 2" xfId="15675" xr:uid="{DD580CEA-A396-4D8D-A52D-D00DDA0F9E5E}"/>
    <cellStyle name="20% - Ênfase2 2 2 2 3 3" xfId="11715" xr:uid="{289DD1D8-036A-4297-AA81-91C7177E1F02}"/>
    <cellStyle name="20% - Ênfase2 2 2 2 4" xfId="5775" xr:uid="{EAAC3B05-1B44-4555-9989-A219A83CCD7B}"/>
    <cellStyle name="20% - Ênfase2 2 2 2 4 2" xfId="13695" xr:uid="{87CF6D63-866E-4296-AD34-7229AB10D366}"/>
    <cellStyle name="20% - Ênfase2 2 2 2 5" xfId="9735" xr:uid="{07541172-E041-4EF6-B00B-B155496F2220}"/>
    <cellStyle name="20% - Ênfase2 2 2 3" xfId="929" xr:uid="{00000000-0005-0000-0000-000034000000}"/>
    <cellStyle name="20% - Ênfase2 2 2 3 2" xfId="2100" xr:uid="{72C9FA32-5851-4245-B711-4B60AD072759}"/>
    <cellStyle name="20% - Ênfase2 2 2 3 2 2" xfId="4171" xr:uid="{F4EA47C7-9915-4BD4-9CC0-8A241232C268}"/>
    <cellStyle name="20% - Ênfase2 2 2 3 2 2 2" xfId="8131" xr:uid="{8CF4C3A5-D135-4BA9-9EB2-68CE6F0C2DBB}"/>
    <cellStyle name="20% - Ênfase2 2 2 3 2 2 2 2" xfId="16051" xr:uid="{53828D1C-84BB-4EF7-B58D-642BD16BA5EF}"/>
    <cellStyle name="20% - Ênfase2 2 2 3 2 2 3" xfId="12091" xr:uid="{4F5DDD77-9BB6-49A5-9478-069F8ABC06A0}"/>
    <cellStyle name="20% - Ênfase2 2 2 3 2 3" xfId="6151" xr:uid="{92AC1813-444E-48D6-8CF5-D155F741BC4D}"/>
    <cellStyle name="20% - Ênfase2 2 2 3 2 3 2" xfId="14071" xr:uid="{AB5AC44C-2649-4158-9518-BD6DA8C10063}"/>
    <cellStyle name="20% - Ênfase2 2 2 3 2 4" xfId="10111" xr:uid="{20822EB3-52FB-4BD8-82D6-43A83BA30034}"/>
    <cellStyle name="20% - Ênfase2 2 2 3 3" xfId="3765" xr:uid="{99B2B94E-7C3C-49CF-A715-B5F1761BA5B3}"/>
    <cellStyle name="20% - Ênfase2 2 2 3 3 2" xfId="7727" xr:uid="{F822C2CC-91BE-48BB-96D8-BE20F966C5A5}"/>
    <cellStyle name="20% - Ênfase2 2 2 3 3 2 2" xfId="15647" xr:uid="{D886EBC2-2762-4031-A8B4-E84354305438}"/>
    <cellStyle name="20% - Ênfase2 2 2 3 3 3" xfId="11687" xr:uid="{2FF7081C-1DD0-4E8D-82BD-26DCFE53C86B}"/>
    <cellStyle name="20% - Ênfase2 2 2 3 4" xfId="5747" xr:uid="{8E8B51FA-0CEA-443C-AA6D-1E8A5B2056B4}"/>
    <cellStyle name="20% - Ênfase2 2 2 3 4 2" xfId="13667" xr:uid="{D2F32A39-D0DF-474F-A53B-22EDC67E712F}"/>
    <cellStyle name="20% - Ênfase2 2 2 3 5" xfId="9707" xr:uid="{B5B2120F-4662-4B4C-9599-9FF68284AF3E}"/>
    <cellStyle name="20% - Ênfase2 2 3" xfId="280" xr:uid="{00000000-0005-0000-0000-000035000000}"/>
    <cellStyle name="20% - Ênfase2 2 3 2" xfId="416" xr:uid="{00000000-0005-0000-0000-000036000000}"/>
    <cellStyle name="20% - Ênfase2 2 3 2 2" xfId="806" xr:uid="{00000000-0005-0000-0000-000037000000}"/>
    <cellStyle name="20% - Ênfase2 2 3 2 2 2" xfId="2103" xr:uid="{846CD840-C784-408B-8D90-C3353B1FC8FA}"/>
    <cellStyle name="20% - Ênfase2 2 3 2 2 2 2" xfId="4174" xr:uid="{7023D60B-D420-430A-A4EB-1613E9099E94}"/>
    <cellStyle name="20% - Ênfase2 2 3 2 2 2 2 2" xfId="8134" xr:uid="{49336EF2-95FE-4CEB-9F77-7062598BC1F7}"/>
    <cellStyle name="20% - Ênfase2 2 3 2 2 2 2 2 2" xfId="16054" xr:uid="{F6C21AE9-1456-4002-B621-C90AC64E6F26}"/>
    <cellStyle name="20% - Ênfase2 2 3 2 2 2 2 3" xfId="12094" xr:uid="{CACA1CC5-8A4D-4BC1-9145-979E8CF5C028}"/>
    <cellStyle name="20% - Ênfase2 2 3 2 2 2 3" xfId="6154" xr:uid="{11698936-3C48-4175-8019-554676DAA425}"/>
    <cellStyle name="20% - Ênfase2 2 3 2 2 2 3 2" xfId="14074" xr:uid="{1F9C99E8-6381-4CD9-98F2-80E899F87517}"/>
    <cellStyle name="20% - Ênfase2 2 3 2 2 2 4" xfId="10114" xr:uid="{22AA44EA-5CD9-46DC-AD12-65820875BA83}"/>
    <cellStyle name="20% - Ênfase2 2 3 2 2 3" xfId="3649" xr:uid="{E9B74D9A-EB7B-4F7C-8D94-75171C5D0F58}"/>
    <cellStyle name="20% - Ênfase2 2 3 2 2 3 2" xfId="7611" xr:uid="{6F0F2BEE-69EF-4126-A972-15D6C3161522}"/>
    <cellStyle name="20% - Ênfase2 2 3 2 2 3 2 2" xfId="15531" xr:uid="{5822A741-D092-4D07-AA8A-907161D6E8D1}"/>
    <cellStyle name="20% - Ênfase2 2 3 2 2 3 3" xfId="11571" xr:uid="{F27C8F7E-6732-4D9E-8170-3F127A1AEBCE}"/>
    <cellStyle name="20% - Ênfase2 2 3 2 2 4" xfId="5631" xr:uid="{6B0C1DE0-F35B-40D0-B917-1AB8566415B7}"/>
    <cellStyle name="20% - Ênfase2 2 3 2 2 4 2" xfId="13551" xr:uid="{A5D6C8CE-5C81-469F-8676-56BEFDF3E9D1}"/>
    <cellStyle name="20% - Ênfase2 2 3 2 2 5" xfId="9591" xr:uid="{004A4754-85EF-4FD5-BFC6-8235C49DFE17}"/>
    <cellStyle name="20% - Ênfase2 2 3 2 3" xfId="2102" xr:uid="{0460E287-6719-4615-90DA-782A7ADC17B4}"/>
    <cellStyle name="20% - Ênfase2 2 3 2 3 2" xfId="4173" xr:uid="{C4F481EE-38DB-4B5D-91C0-C2F5072EA265}"/>
    <cellStyle name="20% - Ênfase2 2 3 2 3 2 2" xfId="8133" xr:uid="{8FB6F557-6A83-4B57-9EDD-A6B75D8FD566}"/>
    <cellStyle name="20% - Ênfase2 2 3 2 3 2 2 2" xfId="16053" xr:uid="{BB1D6C69-A354-4762-A8C8-B7233C8EAD8A}"/>
    <cellStyle name="20% - Ênfase2 2 3 2 3 2 3" xfId="12093" xr:uid="{41BF50EE-9720-4F63-8E12-E08863FDF904}"/>
    <cellStyle name="20% - Ênfase2 2 3 2 3 3" xfId="6153" xr:uid="{E648EDA3-FE98-44DD-B043-A5CD144CE0E1}"/>
    <cellStyle name="20% - Ênfase2 2 3 2 3 3 2" xfId="14073" xr:uid="{E9F69E4E-E2D2-4910-8ED4-31AEE0823B27}"/>
    <cellStyle name="20% - Ênfase2 2 3 2 3 4" xfId="10113" xr:uid="{C61C4A95-01B3-49C9-BF78-195CADB87312}"/>
    <cellStyle name="20% - Ênfase2 2 3 2 4" xfId="3324" xr:uid="{5E27A873-1051-4043-938E-82B72AC3CE14}"/>
    <cellStyle name="20% - Ênfase2 2 3 2 4 2" xfId="7286" xr:uid="{B1C96A9C-C2E9-458B-B97D-FBE656367BCF}"/>
    <cellStyle name="20% - Ênfase2 2 3 2 4 2 2" xfId="15206" xr:uid="{468911AC-3701-4A15-AB32-A856EBEF166F}"/>
    <cellStyle name="20% - Ênfase2 2 3 2 4 3" xfId="11246" xr:uid="{4E03F4FF-D696-4906-80C5-A28E615285A7}"/>
    <cellStyle name="20% - Ênfase2 2 3 2 5" xfId="5306" xr:uid="{171197D8-8F32-47BE-800B-4325456ED854}"/>
    <cellStyle name="20% - Ênfase2 2 3 2 5 2" xfId="13226" xr:uid="{5DFB3499-4CBC-4E41-B0AC-53A6C837928E}"/>
    <cellStyle name="20% - Ênfase2 2 3 2 6" xfId="9266" xr:uid="{10906C9C-5AF3-4F7B-BF81-60A644DA62CD}"/>
    <cellStyle name="20% - Ênfase2 2 3 3" xfId="671" xr:uid="{00000000-0005-0000-0000-000038000000}"/>
    <cellStyle name="20% - Ênfase2 2 3 3 2" xfId="2104" xr:uid="{722A8D19-E6E6-40DA-8698-1EA493C20325}"/>
    <cellStyle name="20% - Ênfase2 2 3 3 2 2" xfId="4175" xr:uid="{3E211604-5CCA-4553-8942-C6EAF27643A7}"/>
    <cellStyle name="20% - Ênfase2 2 3 3 2 2 2" xfId="8135" xr:uid="{2661AE79-77B5-40F4-B90F-FC4BD15C3A0D}"/>
    <cellStyle name="20% - Ênfase2 2 3 3 2 2 2 2" xfId="16055" xr:uid="{B1AD01CB-56C5-4911-B228-E16CC243B407}"/>
    <cellStyle name="20% - Ênfase2 2 3 3 2 2 3" xfId="12095" xr:uid="{096C95FD-A932-419B-8AED-A4A9A16A7B14}"/>
    <cellStyle name="20% - Ênfase2 2 3 3 2 3" xfId="6155" xr:uid="{631B19BE-78AE-446D-8BC8-6E54597E83B0}"/>
    <cellStyle name="20% - Ênfase2 2 3 3 2 3 2" xfId="14075" xr:uid="{0B3060FC-5881-4B49-A53D-57FB721BF7F4}"/>
    <cellStyle name="20% - Ênfase2 2 3 3 2 4" xfId="10115" xr:uid="{8BF01462-CD91-49B8-89C7-699774A2F239}"/>
    <cellStyle name="20% - Ênfase2 2 3 3 3" xfId="3514" xr:uid="{20903D0B-7EBB-4E80-A44A-D84AAC94A30D}"/>
    <cellStyle name="20% - Ênfase2 2 3 3 3 2" xfId="7476" xr:uid="{DF6EBE22-6D1F-4156-8998-C4026AD224FF}"/>
    <cellStyle name="20% - Ênfase2 2 3 3 3 2 2" xfId="15396" xr:uid="{3E48C1D0-5D3B-4188-BD32-9C166198763B}"/>
    <cellStyle name="20% - Ênfase2 2 3 3 3 3" xfId="11436" xr:uid="{4C9DD47E-A23B-4197-A5D2-839B1A84777A}"/>
    <cellStyle name="20% - Ênfase2 2 3 3 4" xfId="5496" xr:uid="{1EC002AA-8D9A-4D9B-94BD-A9C0B4095708}"/>
    <cellStyle name="20% - Ênfase2 2 3 3 4 2" xfId="13416" xr:uid="{AD2F3C0B-542B-47E5-BCF4-11DD30B30417}"/>
    <cellStyle name="20% - Ênfase2 2 3 3 5" xfId="9456" xr:uid="{D25ACE20-7D72-4391-B2DC-9911306F70E4}"/>
    <cellStyle name="20% - Ênfase2 2 3 4" xfId="969" xr:uid="{00000000-0005-0000-0000-000039000000}"/>
    <cellStyle name="20% - Ênfase2 2 3 4 2" xfId="2105" xr:uid="{1D72E5FB-C324-42C0-A7C2-22EBA06EAE7F}"/>
    <cellStyle name="20% - Ênfase2 2 3 4 2 2" xfId="4176" xr:uid="{7EA23FA5-1391-4ED1-AD9D-8EDB622755D4}"/>
    <cellStyle name="20% - Ênfase2 2 3 4 2 2 2" xfId="8136" xr:uid="{A4256A91-B28B-4057-8A0F-127E8C4C57FB}"/>
    <cellStyle name="20% - Ênfase2 2 3 4 2 2 2 2" xfId="16056" xr:uid="{D9298DEB-DC32-41FD-8BC1-745491CF3A4B}"/>
    <cellStyle name="20% - Ênfase2 2 3 4 2 2 3" xfId="12096" xr:uid="{8B22FD79-DD90-474E-A369-692DC5469C0A}"/>
    <cellStyle name="20% - Ênfase2 2 3 4 2 3" xfId="6156" xr:uid="{054D66E1-CA2A-4842-9213-8E2F71A88AA5}"/>
    <cellStyle name="20% - Ênfase2 2 3 4 2 3 2" xfId="14076" xr:uid="{9DC6A7A4-4010-4396-9EB1-EC2B583B259E}"/>
    <cellStyle name="20% - Ênfase2 2 3 4 2 4" xfId="10116" xr:uid="{D3D35EFB-17DD-44BC-9F1C-5FD6B9512356}"/>
    <cellStyle name="20% - Ênfase2 2 3 4 3" xfId="3795" xr:uid="{D8488DBE-9398-4E06-A02D-842E62ECB385}"/>
    <cellStyle name="20% - Ênfase2 2 3 4 3 2" xfId="7757" xr:uid="{D7A30863-39EE-4784-B10D-9A5B2BE19814}"/>
    <cellStyle name="20% - Ênfase2 2 3 4 3 2 2" xfId="15677" xr:uid="{9D52F6FE-B1FE-4D89-BCEC-01642BD1204A}"/>
    <cellStyle name="20% - Ênfase2 2 3 4 3 3" xfId="11717" xr:uid="{3A4C94B5-E468-4348-A360-6317C64EAF38}"/>
    <cellStyle name="20% - Ênfase2 2 3 4 4" xfId="5777" xr:uid="{466CA945-D9DE-4A99-8793-8DC7E1DC14A1}"/>
    <cellStyle name="20% - Ênfase2 2 3 4 4 2" xfId="13697" xr:uid="{5E54B77B-4D02-4EE6-9114-83A26F4E94DF}"/>
    <cellStyle name="20% - Ênfase2 2 3 4 5" xfId="9737" xr:uid="{8AC45335-92FF-499C-B052-2E688E3D40CA}"/>
    <cellStyle name="20% - Ênfase2 2 3 5" xfId="2101" xr:uid="{F6008FAF-2484-4EE5-82D9-3EF7752F5768}"/>
    <cellStyle name="20% - Ênfase2 2 3 5 2" xfId="4172" xr:uid="{FAB203CA-A956-4F53-B838-DAA3CE5C4990}"/>
    <cellStyle name="20% - Ênfase2 2 3 5 2 2" xfId="8132" xr:uid="{F0CF6CC5-EB83-4465-B4C3-C2367CDEE182}"/>
    <cellStyle name="20% - Ênfase2 2 3 5 2 2 2" xfId="16052" xr:uid="{96C002DE-61E8-4ABC-B453-3CB4A0ED0AEE}"/>
    <cellStyle name="20% - Ênfase2 2 3 5 2 3" xfId="12092" xr:uid="{B3C4D22B-A827-4240-AA04-3D8B778A6348}"/>
    <cellStyle name="20% - Ênfase2 2 3 5 3" xfId="6152" xr:uid="{1C3F0ECA-449C-4EE5-A21C-498AE21FCFE3}"/>
    <cellStyle name="20% - Ênfase2 2 3 5 3 2" xfId="14072" xr:uid="{DD6CB2F7-A6FC-4E7C-B9ED-677248817838}"/>
    <cellStyle name="20% - Ênfase2 2 3 5 4" xfId="10112" xr:uid="{20D03C3B-5CF5-4438-8E58-E1561B3652B8}"/>
    <cellStyle name="20% - Ênfase2 2 3 6" xfId="3189" xr:uid="{FF075F5F-DBC3-4062-8919-4D7095C7326C}"/>
    <cellStyle name="20% - Ênfase2 2 3 6 2" xfId="7151" xr:uid="{33F484B4-CC1B-46C6-B1CA-A0FE4318F562}"/>
    <cellStyle name="20% - Ênfase2 2 3 6 2 2" xfId="15071" xr:uid="{C4068127-A437-47F1-957F-1C25894E68AE}"/>
    <cellStyle name="20% - Ênfase2 2 3 6 3" xfId="11111" xr:uid="{6F58020B-5A15-4D52-9CF4-D42BC2DA561D}"/>
    <cellStyle name="20% - Ênfase2 2 3 7" xfId="5171" xr:uid="{BF39B79B-1BF2-4AE6-8447-E98592E39FC4}"/>
    <cellStyle name="20% - Ênfase2 2 3 7 2" xfId="13091" xr:uid="{E3AF3E0B-8773-4A1D-A0F2-6215BF4A11DC}"/>
    <cellStyle name="20% - Ênfase2 2 3 8" xfId="9131" xr:uid="{D69EBDFE-97E1-4108-AAE8-A47246267AF8}"/>
    <cellStyle name="20% - Ênfase2 2 4" xfId="964" xr:uid="{00000000-0005-0000-0000-00003A000000}"/>
    <cellStyle name="20% - Ênfase2 2 4 2" xfId="2106" xr:uid="{F5C35C9B-D68E-4CBB-8586-300651FD06E2}"/>
    <cellStyle name="20% - Ênfase2 2 4 2 2" xfId="4177" xr:uid="{7E3A0BAA-6F91-45CC-9681-5495C4F1CEE8}"/>
    <cellStyle name="20% - Ênfase2 2 4 2 2 2" xfId="8137" xr:uid="{BF856FA1-DC18-4714-8489-2320D3A8D7CF}"/>
    <cellStyle name="20% - Ênfase2 2 4 2 2 2 2" xfId="16057" xr:uid="{2885CDEC-A0F2-403E-A7D3-71CDEB46B406}"/>
    <cellStyle name="20% - Ênfase2 2 4 2 2 3" xfId="12097" xr:uid="{C2266B74-3684-4493-95D0-D6A500D7C599}"/>
    <cellStyle name="20% - Ênfase2 2 4 2 3" xfId="6157" xr:uid="{8305A4BE-7BDE-4DAE-B807-3B61A61B763E}"/>
    <cellStyle name="20% - Ênfase2 2 4 2 3 2" xfId="14077" xr:uid="{05A403E0-8B6F-46FE-9C7C-6E53B680DDFB}"/>
    <cellStyle name="20% - Ênfase2 2 4 2 4" xfId="10117" xr:uid="{24571C0C-88E5-4D12-9303-D2846D830247}"/>
    <cellStyle name="20% - Ênfase2 2 4 3" xfId="3791" xr:uid="{5F674693-4BC3-4E3F-A867-7F4DE657D184}"/>
    <cellStyle name="20% - Ênfase2 2 4 3 2" xfId="7753" xr:uid="{09911DDE-A41C-46EE-8E8C-6FFFE70E7E83}"/>
    <cellStyle name="20% - Ênfase2 2 4 3 2 2" xfId="15673" xr:uid="{7BC6B26C-D629-48D1-B669-B3C58DA4200B}"/>
    <cellStyle name="20% - Ênfase2 2 4 3 3" xfId="11713" xr:uid="{FBF86DD2-65F2-4AE1-92D5-ED297EDA1B11}"/>
    <cellStyle name="20% - Ênfase2 2 4 4" xfId="5773" xr:uid="{FBADF2C9-3F74-4407-8394-C817BE93C6F8}"/>
    <cellStyle name="20% - Ênfase2 2 4 4 2" xfId="13693" xr:uid="{2E462236-08D0-45C9-BB7E-8F187D6235E9}"/>
    <cellStyle name="20% - Ênfase2 2 4 5" xfId="9733" xr:uid="{5200752B-D8C1-4C17-A044-709166352CB7}"/>
    <cellStyle name="20% - Ênfase2 2 5" xfId="965" xr:uid="{00000000-0005-0000-0000-00003B000000}"/>
    <cellStyle name="20% - Ênfase2 2 5 2" xfId="2107" xr:uid="{D97CB9CB-963D-4BBB-A568-B261C63773FC}"/>
    <cellStyle name="20% - Ênfase2 2 5 2 2" xfId="4178" xr:uid="{CBEDAA40-5BF9-408B-82A2-EBBC7FC26AB1}"/>
    <cellStyle name="20% - Ênfase2 2 5 2 2 2" xfId="8138" xr:uid="{57117265-32FB-417E-AD39-A0D12ABED39A}"/>
    <cellStyle name="20% - Ênfase2 2 5 2 2 2 2" xfId="16058" xr:uid="{7FCA113C-C829-429A-8512-BA4E93FA71CC}"/>
    <cellStyle name="20% - Ênfase2 2 5 2 2 3" xfId="12098" xr:uid="{3774A007-9812-4B2D-A0A6-EDEB7414AB85}"/>
    <cellStyle name="20% - Ênfase2 2 5 2 3" xfId="6158" xr:uid="{20F84042-30C9-4123-8D15-4C976C42D904}"/>
    <cellStyle name="20% - Ênfase2 2 5 2 3 2" xfId="14078" xr:uid="{7406B0C7-3078-4266-8B29-6E1B7D1EF656}"/>
    <cellStyle name="20% - Ênfase2 2 5 2 4" xfId="10118" xr:uid="{674F8C35-1537-4012-98D9-1F4B4D9B64E5}"/>
    <cellStyle name="20% - Ênfase2 2 5 3" xfId="3792" xr:uid="{82938059-0CF7-420C-816A-13F40CC31E25}"/>
    <cellStyle name="20% - Ênfase2 2 5 3 2" xfId="7754" xr:uid="{17BC1788-6FA3-4BF3-B3DB-3E28C4FC798B}"/>
    <cellStyle name="20% - Ênfase2 2 5 3 2 2" xfId="15674" xr:uid="{1A97C3EB-8838-472A-8AB0-EEEC4C8A2EC7}"/>
    <cellStyle name="20% - Ênfase2 2 5 3 3" xfId="11714" xr:uid="{F11DD0CE-6C91-4601-9AF3-96A1CB2AEF0B}"/>
    <cellStyle name="20% - Ênfase2 2 5 4" xfId="5774" xr:uid="{E5780B36-D9E0-4B35-9D2E-B24D4BAC2987}"/>
    <cellStyle name="20% - Ênfase2 2 5 4 2" xfId="13694" xr:uid="{F8859EAF-E65A-47BB-BCBA-D1911CA4A44C}"/>
    <cellStyle name="20% - Ênfase2 2 5 5" xfId="9734" xr:uid="{4FD68E74-C7F2-43C3-955E-0188D6FB6E3E}"/>
    <cellStyle name="20% - Ênfase2 2 6" xfId="907" xr:uid="{00000000-0005-0000-0000-00003C000000}"/>
    <cellStyle name="20% - Ênfase2 2 6 2" xfId="2108" xr:uid="{F8A23D03-B7FA-4A8D-BDA7-9C0B5A7DF72F}"/>
    <cellStyle name="20% - Ênfase2 2 6 2 2" xfId="4179" xr:uid="{58A53CFE-5B8B-4019-A357-FFDB66DA288D}"/>
    <cellStyle name="20% - Ênfase2 2 6 2 2 2" xfId="8139" xr:uid="{1C0E12D8-42E8-476A-8761-8AEDB6CDBFB1}"/>
    <cellStyle name="20% - Ênfase2 2 6 2 2 2 2" xfId="16059" xr:uid="{67F9FD5D-912E-4F54-BBBA-5FD19D3178CF}"/>
    <cellStyle name="20% - Ênfase2 2 6 2 2 3" xfId="12099" xr:uid="{52CE4E4D-3626-4C0B-83D8-FAC1218905CC}"/>
    <cellStyle name="20% - Ênfase2 2 6 2 3" xfId="6159" xr:uid="{C1EE49AB-B994-46AC-AE75-E9078AC37D25}"/>
    <cellStyle name="20% - Ênfase2 2 6 2 3 2" xfId="14079" xr:uid="{321930F8-C491-4405-BB2D-B9F7BA4E561A}"/>
    <cellStyle name="20% - Ênfase2 2 6 2 4" xfId="10119" xr:uid="{7F4D7B58-F550-4BAC-91D5-F0990E493E95}"/>
    <cellStyle name="20% - Ênfase2 2 6 3" xfId="3749" xr:uid="{CC56F654-D92C-425C-AE48-F307362CBF7D}"/>
    <cellStyle name="20% - Ênfase2 2 6 3 2" xfId="7711" xr:uid="{4610000C-8645-48CF-8FE1-B1CEA0DDB03D}"/>
    <cellStyle name="20% - Ênfase2 2 6 3 2 2" xfId="15631" xr:uid="{E4A14CAD-17EA-47CF-A52A-375553F4740A}"/>
    <cellStyle name="20% - Ênfase2 2 6 3 3" xfId="11671" xr:uid="{53FDF0B5-DB62-4AF6-8BBA-74D7526AD8EB}"/>
    <cellStyle name="20% - Ênfase2 2 6 4" xfId="5731" xr:uid="{448C906F-6A7E-40C2-8B8C-164898A6207E}"/>
    <cellStyle name="20% - Ênfase2 2 6 4 2" xfId="13651" xr:uid="{936F3E03-B6BB-4513-AB3E-9CB41C8593A7}"/>
    <cellStyle name="20% - Ênfase2 2 6 5" xfId="9691" xr:uid="{A4CFC76A-F0A1-4B59-A67D-AD485B325103}"/>
    <cellStyle name="20% - Ênfase2 2 7" xfId="917" xr:uid="{00000000-0005-0000-0000-00003D000000}"/>
    <cellStyle name="20% - Ênfase2 2 7 2" xfId="2109" xr:uid="{6534A7F9-E5A4-4312-83A9-2412F63C2492}"/>
    <cellStyle name="20% - Ênfase2 2 7 2 2" xfId="4180" xr:uid="{FA642B85-3326-4003-94EB-CEE9176950C8}"/>
    <cellStyle name="20% - Ênfase2 2 7 2 2 2" xfId="8140" xr:uid="{DF9F8CD1-0245-4642-8D1E-1D2D8F3C27C2}"/>
    <cellStyle name="20% - Ênfase2 2 7 2 2 2 2" xfId="16060" xr:uid="{27911A56-7C69-444B-ABD0-0D9416ADFC89}"/>
    <cellStyle name="20% - Ênfase2 2 7 2 2 3" xfId="12100" xr:uid="{30096BFC-C910-4C4A-AB1F-A2A3ED4F1BC1}"/>
    <cellStyle name="20% - Ênfase2 2 7 2 3" xfId="6160" xr:uid="{2F7FA935-7871-4A45-A2E1-7BCC363EE338}"/>
    <cellStyle name="20% - Ênfase2 2 7 2 3 2" xfId="14080" xr:uid="{5EDA1855-5163-466D-B851-D513A3912CEF}"/>
    <cellStyle name="20% - Ênfase2 2 7 2 4" xfId="10120" xr:uid="{B1E1F763-E757-4C68-9144-B41E1C3B97BB}"/>
    <cellStyle name="20% - Ênfase2 2 7 3" xfId="3755" xr:uid="{1E3F0185-AA6E-4936-B937-8FF8BB71F2DA}"/>
    <cellStyle name="20% - Ênfase2 2 7 3 2" xfId="7717" xr:uid="{A8E08B86-279B-4F61-A923-DBF8B1CF6D54}"/>
    <cellStyle name="20% - Ênfase2 2 7 3 2 2" xfId="15637" xr:uid="{6ECD52E9-D62D-4DDD-B6E5-25610743A2EF}"/>
    <cellStyle name="20% - Ênfase2 2 7 3 3" xfId="11677" xr:uid="{FD0BB423-52BD-4780-9F90-618EEA0E97B1}"/>
    <cellStyle name="20% - Ênfase2 2 7 4" xfId="5737" xr:uid="{31A13B62-46B1-4C37-B89C-3CBF8F353745}"/>
    <cellStyle name="20% - Ênfase2 2 7 4 2" xfId="13657" xr:uid="{D730EB0F-4570-42BA-AA8A-FEECDF54E1E7}"/>
    <cellStyle name="20% - Ênfase2 2 7 5" xfId="9697" xr:uid="{BE00BBF1-D145-4017-9ED7-7542D7AD6909}"/>
    <cellStyle name="20% - Ênfase2 2 8" xfId="913" xr:uid="{00000000-0005-0000-0000-00003E000000}"/>
    <cellStyle name="20% - Ênfase2 2 9" xfId="968" xr:uid="{00000000-0005-0000-0000-00003F000000}"/>
    <cellStyle name="20% - Ênfase2 2 9 2" xfId="2110" xr:uid="{AB29D1C9-24B8-4117-857F-8965AD586A0E}"/>
    <cellStyle name="20% - Ênfase2 2 9 2 2" xfId="4181" xr:uid="{4D06EFD3-5BDE-4961-89DB-FCB86DD7B9D7}"/>
    <cellStyle name="20% - Ênfase2 2 9 2 2 2" xfId="8141" xr:uid="{B25E8FC6-4BF6-4F23-829B-49950437E823}"/>
    <cellStyle name="20% - Ênfase2 2 9 2 2 2 2" xfId="16061" xr:uid="{1CA8D75D-7EF9-4B47-A278-FAB332B121F1}"/>
    <cellStyle name="20% - Ênfase2 2 9 2 2 3" xfId="12101" xr:uid="{9A94A022-E14D-4E25-957B-257C6EE2A904}"/>
    <cellStyle name="20% - Ênfase2 2 9 2 3" xfId="6161" xr:uid="{DF2AE465-5D69-46BA-956D-35B162D336A5}"/>
    <cellStyle name="20% - Ênfase2 2 9 2 3 2" xfId="14081" xr:uid="{5FB091BB-43DF-43E0-8A58-B5A9F811A7AA}"/>
    <cellStyle name="20% - Ênfase2 2 9 2 4" xfId="10121" xr:uid="{CB940C95-602E-4BC0-BB10-4F426BED7BA5}"/>
    <cellStyle name="20% - Ênfase2 2 9 3" xfId="3794" xr:uid="{848E427C-A8B9-40C2-9935-3409FF4D310F}"/>
    <cellStyle name="20% - Ênfase2 2 9 3 2" xfId="7756" xr:uid="{D04FA420-54A4-4309-B165-BC640C0BF285}"/>
    <cellStyle name="20% - Ênfase2 2 9 3 2 2" xfId="15676" xr:uid="{3FCD2D73-BDE8-462B-98F4-F8E7C96C0882}"/>
    <cellStyle name="20% - Ênfase2 2 9 3 3" xfId="11716" xr:uid="{63340BCF-BA44-4233-B5F6-4E8C1293B881}"/>
    <cellStyle name="20% - Ênfase2 2 9 4" xfId="5776" xr:uid="{31498193-7784-4504-8B79-90FD247758FB}"/>
    <cellStyle name="20% - Ênfase2 2 9 4 2" xfId="13696" xr:uid="{81CDB698-6A9E-4E09-93E3-A930B1FA85BD}"/>
    <cellStyle name="20% - Ênfase2 2 9 5" xfId="9736" xr:uid="{6C4AF017-48C5-45F7-9857-97A2BB63AC49}"/>
    <cellStyle name="20% - Ênfase2 3" xfId="91" xr:uid="{00000000-0005-0000-0000-000040000000}"/>
    <cellStyle name="20% - Ênfase2 3 2" xfId="294" xr:uid="{00000000-0005-0000-0000-000041000000}"/>
    <cellStyle name="20% - Ênfase2 3 2 2" xfId="430" xr:uid="{00000000-0005-0000-0000-000042000000}"/>
    <cellStyle name="20% - Ênfase2 3 2 2 2" xfId="820" xr:uid="{00000000-0005-0000-0000-000043000000}"/>
    <cellStyle name="20% - Ênfase2 3 2 2 2 2" xfId="2113" xr:uid="{B7079841-08B7-484D-BB0F-91174CA23CDC}"/>
    <cellStyle name="20% - Ênfase2 3 2 2 2 2 2" xfId="4184" xr:uid="{E7562377-56E9-4CC3-864B-08FC84761509}"/>
    <cellStyle name="20% - Ênfase2 3 2 2 2 2 2 2" xfId="8144" xr:uid="{793A2B2E-A989-4912-B1B1-105C4547CA74}"/>
    <cellStyle name="20% - Ênfase2 3 2 2 2 2 2 2 2" xfId="16064" xr:uid="{B9D145FE-5A10-4F72-A244-5604C1812296}"/>
    <cellStyle name="20% - Ênfase2 3 2 2 2 2 2 3" xfId="12104" xr:uid="{B1B7CFC2-A0E7-4465-A751-330921A48A4F}"/>
    <cellStyle name="20% - Ênfase2 3 2 2 2 2 3" xfId="6164" xr:uid="{2E001476-20E1-4BA8-96EC-10A40A61EC8D}"/>
    <cellStyle name="20% - Ênfase2 3 2 2 2 2 3 2" xfId="14084" xr:uid="{0B76F069-D4FC-4F60-8445-AF92613E6829}"/>
    <cellStyle name="20% - Ênfase2 3 2 2 2 2 4" xfId="10124" xr:uid="{C68F3850-7D0C-4EDA-8A16-2A24A028BBEA}"/>
    <cellStyle name="20% - Ênfase2 3 2 2 2 3" xfId="3663" xr:uid="{3E86DD0D-DB56-46F2-A55F-1CDC20F3F2DB}"/>
    <cellStyle name="20% - Ênfase2 3 2 2 2 3 2" xfId="7625" xr:uid="{F783565E-EED1-4D92-8E69-104E0A8F3F22}"/>
    <cellStyle name="20% - Ênfase2 3 2 2 2 3 2 2" xfId="15545" xr:uid="{E4F7621D-9472-44E2-842C-820438051317}"/>
    <cellStyle name="20% - Ênfase2 3 2 2 2 3 3" xfId="11585" xr:uid="{D304B5C5-7E7C-4CDE-92D2-01A2F5DED60B}"/>
    <cellStyle name="20% - Ênfase2 3 2 2 2 4" xfId="5645" xr:uid="{F2FAEDEE-A91F-44BF-94C4-3C44C1208949}"/>
    <cellStyle name="20% - Ênfase2 3 2 2 2 4 2" xfId="13565" xr:uid="{88B5F6E3-5660-45EE-A386-F5F0BA280A8E}"/>
    <cellStyle name="20% - Ênfase2 3 2 2 2 5" xfId="9605" xr:uid="{2515C430-3A50-4CA9-900B-EB85B8E13B9E}"/>
    <cellStyle name="20% - Ênfase2 3 2 2 3" xfId="2112" xr:uid="{06607F8A-BA93-42C8-A864-687DE9D4C4E2}"/>
    <cellStyle name="20% - Ênfase2 3 2 2 3 2" xfId="4183" xr:uid="{7B9B52C0-7211-47DA-A3AD-655589FA379E}"/>
    <cellStyle name="20% - Ênfase2 3 2 2 3 2 2" xfId="8143" xr:uid="{CC2809A8-BE98-4359-BC73-75A7557CB523}"/>
    <cellStyle name="20% - Ênfase2 3 2 2 3 2 2 2" xfId="16063" xr:uid="{F6B74069-30F0-475A-82D8-F8DB8F5698F6}"/>
    <cellStyle name="20% - Ênfase2 3 2 2 3 2 3" xfId="12103" xr:uid="{2CA1701C-C0A2-429A-A6E1-051ACE5813C3}"/>
    <cellStyle name="20% - Ênfase2 3 2 2 3 3" xfId="6163" xr:uid="{2EA562E9-83EA-4838-B9A0-1DA1AC7AB666}"/>
    <cellStyle name="20% - Ênfase2 3 2 2 3 3 2" xfId="14083" xr:uid="{69F51247-E95B-4C06-823F-D912B8A51C42}"/>
    <cellStyle name="20% - Ênfase2 3 2 2 3 4" xfId="10123" xr:uid="{ADC2605C-C3E1-4959-AF12-74C572236E0C}"/>
    <cellStyle name="20% - Ênfase2 3 2 2 4" xfId="3338" xr:uid="{5B39DA6D-6B12-4128-A071-D0E9BFBC8BF7}"/>
    <cellStyle name="20% - Ênfase2 3 2 2 4 2" xfId="7300" xr:uid="{96493698-503C-4369-9A71-C107D627526E}"/>
    <cellStyle name="20% - Ênfase2 3 2 2 4 2 2" xfId="15220" xr:uid="{264F38E2-73D9-4609-BA54-979208A5C1C3}"/>
    <cellStyle name="20% - Ênfase2 3 2 2 4 3" xfId="11260" xr:uid="{27AC17C7-B5C8-48D7-8F4A-69EFD5613979}"/>
    <cellStyle name="20% - Ênfase2 3 2 2 5" xfId="5320" xr:uid="{C7A1F03D-BD3D-4C2E-BFE8-98EA28D34E0C}"/>
    <cellStyle name="20% - Ênfase2 3 2 2 5 2" xfId="13240" xr:uid="{87687BE2-91A4-434B-AD8A-DEE68CF2F533}"/>
    <cellStyle name="20% - Ênfase2 3 2 2 6" xfId="9280" xr:uid="{CC066EBE-EFA8-4A4F-B2B8-EC4CFA10B60E}"/>
    <cellStyle name="20% - Ênfase2 3 2 3" xfId="685" xr:uid="{00000000-0005-0000-0000-000044000000}"/>
    <cellStyle name="20% - Ênfase2 3 2 3 2" xfId="2114" xr:uid="{D71D040F-2923-46E3-AD45-A9CFD116A5C8}"/>
    <cellStyle name="20% - Ênfase2 3 2 3 2 2" xfId="4185" xr:uid="{6EC1AA50-BDC6-4B44-9905-3B15566E12C0}"/>
    <cellStyle name="20% - Ênfase2 3 2 3 2 2 2" xfId="8145" xr:uid="{B2BF66D1-6F63-40C1-88B0-CF3C52B6C9B3}"/>
    <cellStyle name="20% - Ênfase2 3 2 3 2 2 2 2" xfId="16065" xr:uid="{2E912DF5-2EB4-4F26-B9CD-B140741565E6}"/>
    <cellStyle name="20% - Ênfase2 3 2 3 2 2 3" xfId="12105" xr:uid="{C590FEF6-70A8-4155-994F-F6373517F7A6}"/>
    <cellStyle name="20% - Ênfase2 3 2 3 2 3" xfId="6165" xr:uid="{0BCEFF53-6681-493A-8759-03E43E2DF99B}"/>
    <cellStyle name="20% - Ênfase2 3 2 3 2 3 2" xfId="14085" xr:uid="{18CC091D-5FD3-41E3-959E-CE0AEDEAAC1F}"/>
    <cellStyle name="20% - Ênfase2 3 2 3 2 4" xfId="10125" xr:uid="{D8A996AD-B2EE-47C3-A387-CE5691C779A7}"/>
    <cellStyle name="20% - Ênfase2 3 2 3 3" xfId="3528" xr:uid="{FE3E1B27-17AA-413D-8A1F-BBBF639EF6A5}"/>
    <cellStyle name="20% - Ênfase2 3 2 3 3 2" xfId="7490" xr:uid="{26A9C2A1-5DDA-4EBB-ADD6-6CA609F13BDD}"/>
    <cellStyle name="20% - Ênfase2 3 2 3 3 2 2" xfId="15410" xr:uid="{055762E6-7B77-4E4E-84C1-9FA17279BFAA}"/>
    <cellStyle name="20% - Ênfase2 3 2 3 3 3" xfId="11450" xr:uid="{05AB66CA-FA56-474A-B651-7ECBBB9559A5}"/>
    <cellStyle name="20% - Ênfase2 3 2 3 4" xfId="5510" xr:uid="{201B0D3D-BE28-472E-86D7-BC2D3FE85BE5}"/>
    <cellStyle name="20% - Ênfase2 3 2 3 4 2" xfId="13430" xr:uid="{14F99979-A13C-4953-A743-DD0C5FC3AF98}"/>
    <cellStyle name="20% - Ênfase2 3 2 3 5" xfId="9470" xr:uid="{6B82CBBC-CE36-455F-9A26-D0EFEDA11473}"/>
    <cellStyle name="20% - Ênfase2 3 2 4" xfId="958" xr:uid="{00000000-0005-0000-0000-000045000000}"/>
    <cellStyle name="20% - Ênfase2 3 2 4 2" xfId="2115" xr:uid="{39A431A7-16E0-455B-A7C9-84ADF35335D5}"/>
    <cellStyle name="20% - Ênfase2 3 2 4 2 2" xfId="4186" xr:uid="{7B191394-D483-490F-A2E9-E8D984612F27}"/>
    <cellStyle name="20% - Ênfase2 3 2 4 2 2 2" xfId="8146" xr:uid="{695CF52E-275E-40CC-8532-762481F15E4D}"/>
    <cellStyle name="20% - Ênfase2 3 2 4 2 2 2 2" xfId="16066" xr:uid="{5814A71C-64D5-4FB4-BE33-F9103D24EEBC}"/>
    <cellStyle name="20% - Ênfase2 3 2 4 2 2 3" xfId="12106" xr:uid="{86253AFC-CC98-4B44-895A-CD72D5EACEC5}"/>
    <cellStyle name="20% - Ênfase2 3 2 4 2 3" xfId="6166" xr:uid="{82B41862-5CDE-4E9E-BB6D-054B0E508132}"/>
    <cellStyle name="20% - Ênfase2 3 2 4 2 3 2" xfId="14086" xr:uid="{024362E4-2F58-4BFB-BB73-F926CFFE1B6D}"/>
    <cellStyle name="20% - Ênfase2 3 2 4 2 4" xfId="10126" xr:uid="{6170D63E-4C3E-4672-B080-189A9BE3EE8E}"/>
    <cellStyle name="20% - Ênfase2 3 2 4 3" xfId="3788" xr:uid="{24BCE77E-5BF0-4842-91FB-9B3824BDDC33}"/>
    <cellStyle name="20% - Ênfase2 3 2 4 3 2" xfId="7750" xr:uid="{57588592-6CDC-4E35-B6D9-08A124DF556A}"/>
    <cellStyle name="20% - Ênfase2 3 2 4 3 2 2" xfId="15670" xr:uid="{EAFFAFE4-D5D2-430F-BB93-B94F77B8D0D2}"/>
    <cellStyle name="20% - Ênfase2 3 2 4 3 3" xfId="11710" xr:uid="{5E7681E0-E337-4467-9569-4DC5610F1192}"/>
    <cellStyle name="20% - Ênfase2 3 2 4 4" xfId="5770" xr:uid="{3D7FF35C-5075-4E7B-8A91-B630945F42C9}"/>
    <cellStyle name="20% - Ênfase2 3 2 4 4 2" xfId="13690" xr:uid="{A288013A-997F-424E-B5C9-892A65063C78}"/>
    <cellStyle name="20% - Ênfase2 3 2 4 5" xfId="9730" xr:uid="{89EDB6EE-BD0E-4E0D-A54A-51B8FE24A249}"/>
    <cellStyle name="20% - Ênfase2 3 2 5" xfId="2111" xr:uid="{37911AD3-38FB-4786-AD83-EEFEF2DB0DEA}"/>
    <cellStyle name="20% - Ênfase2 3 2 5 2" xfId="4182" xr:uid="{8FC6FFA7-3019-49FA-8843-33644DBAA416}"/>
    <cellStyle name="20% - Ênfase2 3 2 5 2 2" xfId="8142" xr:uid="{F95E9297-2197-4F4A-A727-F05C922EED64}"/>
    <cellStyle name="20% - Ênfase2 3 2 5 2 2 2" xfId="16062" xr:uid="{412EFB1F-A5AA-4D61-B024-770EED6EC556}"/>
    <cellStyle name="20% - Ênfase2 3 2 5 2 3" xfId="12102" xr:uid="{9EAC33CB-AB36-4CAB-8389-A01C518E857F}"/>
    <cellStyle name="20% - Ênfase2 3 2 5 3" xfId="6162" xr:uid="{7ADA8A32-92B4-4656-A678-FB0597D0F558}"/>
    <cellStyle name="20% - Ênfase2 3 2 5 3 2" xfId="14082" xr:uid="{E0A4FB8E-51B1-4C48-9B76-4BA26D646725}"/>
    <cellStyle name="20% - Ênfase2 3 2 5 4" xfId="10122" xr:uid="{E009294D-9144-477A-941C-81D13986C657}"/>
    <cellStyle name="20% - Ênfase2 3 2 6" xfId="3203" xr:uid="{A9B94984-97EC-4981-A657-30789B94BFEF}"/>
    <cellStyle name="20% - Ênfase2 3 2 6 2" xfId="7165" xr:uid="{62DEECF2-628A-4605-BFC9-E0C40A83D065}"/>
    <cellStyle name="20% - Ênfase2 3 2 6 2 2" xfId="15085" xr:uid="{4A6AF3AC-0B89-4977-9EF8-6C17017D6CF9}"/>
    <cellStyle name="20% - Ênfase2 3 2 6 3" xfId="11125" xr:uid="{A91F6A04-6554-47FE-AD1D-34299BBE9A03}"/>
    <cellStyle name="20% - Ênfase2 3 2 7" xfId="5185" xr:uid="{55A7A0E6-73B0-471D-9A65-C4C5EA30AC1B}"/>
    <cellStyle name="20% - Ênfase2 3 2 7 2" xfId="13105" xr:uid="{C58DA695-857E-4D0D-975C-0D29F90CC2F6}"/>
    <cellStyle name="20% - Ênfase2 3 2 8" xfId="9145" xr:uid="{BEB134B7-704B-4D42-9E76-F5A034524BF0}"/>
    <cellStyle name="20% - Ênfase2 3 3" xfId="527" xr:uid="{00000000-0005-0000-0000-000046000000}"/>
    <cellStyle name="20% - Ênfase2 3 3 2" xfId="881" xr:uid="{00000000-0005-0000-0000-000047000000}"/>
    <cellStyle name="20% - Ênfase2 3 3 2 2" xfId="2117" xr:uid="{13E946AD-784D-4724-80C5-8F66B1D88F0C}"/>
    <cellStyle name="20% - Ênfase2 3 3 2 2 2" xfId="4188" xr:uid="{D1D02F85-D87C-47B9-BAAE-B057FCBBCDAD}"/>
    <cellStyle name="20% - Ênfase2 3 3 2 2 2 2" xfId="8148" xr:uid="{CE0EF251-89D6-4D94-92AB-CF50624625E4}"/>
    <cellStyle name="20% - Ênfase2 3 3 2 2 2 2 2" xfId="16068" xr:uid="{803B8BCA-F4EA-4B8C-8C07-6AA73CE99388}"/>
    <cellStyle name="20% - Ênfase2 3 3 2 2 2 3" xfId="12108" xr:uid="{6B47CABB-727F-4805-9FB9-52BE4F81385A}"/>
    <cellStyle name="20% - Ênfase2 3 3 2 2 3" xfId="6168" xr:uid="{5D2809AE-39C7-4879-8406-E4F548DAB7E8}"/>
    <cellStyle name="20% - Ênfase2 3 3 2 2 3 2" xfId="14088" xr:uid="{2356C964-E104-4B27-915A-55DF879C4EA9}"/>
    <cellStyle name="20% - Ênfase2 3 3 2 2 4" xfId="10128" xr:uid="{446CDEEB-F94E-438E-874F-2DA3B7E48DDB}"/>
    <cellStyle name="20% - Ênfase2 3 3 2 3" xfId="3724" xr:uid="{B7BCAEDB-D0BB-4CF4-8541-96E3ED81DC1B}"/>
    <cellStyle name="20% - Ênfase2 3 3 2 3 2" xfId="7686" xr:uid="{43BEE6F8-96FD-47A3-9D8B-244A1B6C0696}"/>
    <cellStyle name="20% - Ênfase2 3 3 2 3 2 2" xfId="15606" xr:uid="{435D53C5-628D-46AB-832C-C609E0A84422}"/>
    <cellStyle name="20% - Ênfase2 3 3 2 3 3" xfId="11646" xr:uid="{713B437A-4A44-4D03-A6B7-929ABA57F454}"/>
    <cellStyle name="20% - Ênfase2 3 3 2 4" xfId="5706" xr:uid="{2AAE22C8-4857-48AC-AFB8-981C2526AD93}"/>
    <cellStyle name="20% - Ênfase2 3 3 2 4 2" xfId="13626" xr:uid="{5C9B06EC-3858-47C1-B8E5-D6DC0E0EAE5C}"/>
    <cellStyle name="20% - Ênfase2 3 3 2 5" xfId="9666" xr:uid="{760E809E-514D-418E-B82A-92D2EDAD063D}"/>
    <cellStyle name="20% - Ênfase2 3 3 3" xfId="918" xr:uid="{00000000-0005-0000-0000-000048000000}"/>
    <cellStyle name="20% - Ênfase2 3 3 3 2" xfId="2118" xr:uid="{7DA82C47-2A35-44A7-983D-3472D499E0CC}"/>
    <cellStyle name="20% - Ênfase2 3 3 3 2 2" xfId="4189" xr:uid="{E256C01F-8F6B-45C7-82E2-196C4B81CE20}"/>
    <cellStyle name="20% - Ênfase2 3 3 3 2 2 2" xfId="8149" xr:uid="{426A1F67-A1C8-42C0-9B3F-01836BE04736}"/>
    <cellStyle name="20% - Ênfase2 3 3 3 2 2 2 2" xfId="16069" xr:uid="{251A327D-8D0D-433D-9A75-2DC430E42245}"/>
    <cellStyle name="20% - Ênfase2 3 3 3 2 2 3" xfId="12109" xr:uid="{BAEA1000-5E7F-43FB-BFE2-67118FCFA4B2}"/>
    <cellStyle name="20% - Ênfase2 3 3 3 2 3" xfId="6169" xr:uid="{09C8B543-CFC1-4EDF-860F-C84831923823}"/>
    <cellStyle name="20% - Ênfase2 3 3 3 2 3 2" xfId="14089" xr:uid="{DFAB2EDE-D6E5-4D4B-B699-353D54F2CC6C}"/>
    <cellStyle name="20% - Ênfase2 3 3 3 2 4" xfId="10129" xr:uid="{732266D0-291D-440A-8C4A-CF8181504454}"/>
    <cellStyle name="20% - Ênfase2 3 3 3 3" xfId="3756" xr:uid="{C0F49ED6-19D8-4973-A0B5-4DFCD24BD077}"/>
    <cellStyle name="20% - Ênfase2 3 3 3 3 2" xfId="7718" xr:uid="{30E6AFA1-CC84-49CA-AF62-222DFB5A7993}"/>
    <cellStyle name="20% - Ênfase2 3 3 3 3 2 2" xfId="15638" xr:uid="{DEC2CB9D-0451-449A-A2FB-12F4F5E74272}"/>
    <cellStyle name="20% - Ênfase2 3 3 3 3 3" xfId="11678" xr:uid="{F68D03DF-5C36-408F-8F2F-ABC8F8FCD52F}"/>
    <cellStyle name="20% - Ênfase2 3 3 3 4" xfId="5738" xr:uid="{3247E572-D832-48B7-B31A-43D29F06F0DF}"/>
    <cellStyle name="20% - Ênfase2 3 3 3 4 2" xfId="13658" xr:uid="{130557B0-CD69-4FF8-A602-4D7ED79D60C7}"/>
    <cellStyle name="20% - Ênfase2 3 3 3 5" xfId="9698" xr:uid="{1344B9DB-8DE8-4E3A-AB0A-1CACEEAFC1E6}"/>
    <cellStyle name="20% - Ênfase2 3 3 4" xfId="2116" xr:uid="{B75B379F-4C7F-4DBA-B1A2-FABA1E89D749}"/>
    <cellStyle name="20% - Ênfase2 3 3 4 2" xfId="4187" xr:uid="{44422878-BFA5-41F3-A6CC-B3597CC25724}"/>
    <cellStyle name="20% - Ênfase2 3 3 4 2 2" xfId="8147" xr:uid="{6D583316-D8A9-4C06-911F-2AA5EC50AD8F}"/>
    <cellStyle name="20% - Ênfase2 3 3 4 2 2 2" xfId="16067" xr:uid="{3CB7CC00-4438-495B-A42F-62E83C007459}"/>
    <cellStyle name="20% - Ênfase2 3 3 4 2 3" xfId="12107" xr:uid="{A0D7C8E9-BDEF-40FF-82E0-D904399206B9}"/>
    <cellStyle name="20% - Ênfase2 3 3 4 3" xfId="6167" xr:uid="{7694BA17-C242-4B7F-B7C9-9E176B48DE4F}"/>
    <cellStyle name="20% - Ênfase2 3 3 4 3 2" xfId="14087" xr:uid="{F34D48C5-2F0A-4C39-80B5-A6EFE8ECC045}"/>
    <cellStyle name="20% - Ênfase2 3 3 4 4" xfId="10127" xr:uid="{8EBCCB27-D315-42FF-B19A-F285E73000FB}"/>
    <cellStyle name="20% - Ênfase2 3 3 5" xfId="3399" xr:uid="{D89D0F4D-2C81-4E48-814A-F3E4BB344284}"/>
    <cellStyle name="20% - Ênfase2 3 3 5 2" xfId="7361" xr:uid="{F8E3DABA-1B5B-4B15-9D83-485D77AFA6AE}"/>
    <cellStyle name="20% - Ênfase2 3 3 5 2 2" xfId="15281" xr:uid="{192031D7-DDC3-4E21-91E1-CDD248B7F352}"/>
    <cellStyle name="20% - Ênfase2 3 3 5 3" xfId="11321" xr:uid="{927A6ED6-6B07-4CD5-B040-D0031267256B}"/>
    <cellStyle name="20% - Ênfase2 3 3 6" xfId="5381" xr:uid="{854E18E0-73AC-4BA4-BE97-498A45344F1C}"/>
    <cellStyle name="20% - Ênfase2 3 3 6 2" xfId="13301" xr:uid="{E6D4DDC2-5738-4202-BC3E-5003727AC69F}"/>
    <cellStyle name="20% - Ênfase2 3 3 7" xfId="9341" xr:uid="{3CED6F6B-99AE-4E82-A9AC-F767B3863F4F}"/>
    <cellStyle name="20% - Ênfase2 3 4" xfId="956" xr:uid="{00000000-0005-0000-0000-000049000000}"/>
    <cellStyle name="20% - Ênfase2 3 4 2" xfId="2119" xr:uid="{0ABE96D4-3FC3-47BD-BC2B-056BB3E78E5B}"/>
    <cellStyle name="20% - Ênfase2 3 4 2 2" xfId="4190" xr:uid="{C033C7E6-EE15-4B90-AD5D-6D5DC87A3FC7}"/>
    <cellStyle name="20% - Ênfase2 3 4 2 2 2" xfId="8150" xr:uid="{C44A6CF5-DFA6-431D-B67F-AC144D8820C9}"/>
    <cellStyle name="20% - Ênfase2 3 4 2 2 2 2" xfId="16070" xr:uid="{F724899F-719A-4AF4-AAF4-40AFA2DB580C}"/>
    <cellStyle name="20% - Ênfase2 3 4 2 2 3" xfId="12110" xr:uid="{DCF22A7C-2D5E-4A20-BBCB-28E4D62AA8C4}"/>
    <cellStyle name="20% - Ênfase2 3 4 2 3" xfId="6170" xr:uid="{5245A45B-8E61-44A6-A340-836CA5D4A288}"/>
    <cellStyle name="20% - Ênfase2 3 4 2 3 2" xfId="14090" xr:uid="{4C0437AC-183F-4451-ABD9-8710C32B716A}"/>
    <cellStyle name="20% - Ênfase2 3 4 2 4" xfId="10130" xr:uid="{1331B646-5BFD-4D8E-9A05-D77552AC1863}"/>
    <cellStyle name="20% - Ênfase2 3 4 3" xfId="3786" xr:uid="{7C4C4648-4A77-4F72-9318-CB113BD06025}"/>
    <cellStyle name="20% - Ênfase2 3 4 3 2" xfId="7748" xr:uid="{4C9B96BA-1E10-4D81-A4DD-0A6857E1C16E}"/>
    <cellStyle name="20% - Ênfase2 3 4 3 2 2" xfId="15668" xr:uid="{AB21EC2F-4778-40FF-8435-2DE13A7F4549}"/>
    <cellStyle name="20% - Ênfase2 3 4 3 3" xfId="11708" xr:uid="{6E3DEA17-3105-410B-B2C1-9EACC95D16E3}"/>
    <cellStyle name="20% - Ênfase2 3 4 4" xfId="5768" xr:uid="{49E80048-71A0-477F-905D-9620FAE7E2C7}"/>
    <cellStyle name="20% - Ênfase2 3 4 4 2" xfId="13688" xr:uid="{D456270C-6BCA-46D8-ABE3-F72E38C01DA5}"/>
    <cellStyle name="20% - Ênfase2 3 4 5" xfId="9728" xr:uid="{25A334B3-1870-4E95-88C2-AC04BC61435E}"/>
    <cellStyle name="20% - Ênfase2 3 5" xfId="1910" xr:uid="{00000000-0005-0000-0000-00004A000000}"/>
    <cellStyle name="20% - Ênfase2 3 5 2" xfId="4014" xr:uid="{629EC2AC-0D66-487A-AA37-DA745F627113}"/>
    <cellStyle name="20% - Ênfase2 3 5 2 2" xfId="7976" xr:uid="{82D0DC07-CB17-4154-A9E1-A63C11B0A50A}"/>
    <cellStyle name="20% - Ênfase2 3 5 2 2 2" xfId="15896" xr:uid="{8B7AEABB-7942-4AC4-AD44-CBE8EAD58E41}"/>
    <cellStyle name="20% - Ênfase2 3 5 2 3" xfId="11936" xr:uid="{554F1B3D-1B8C-4A99-9936-80E17AF3136D}"/>
    <cellStyle name="20% - Ênfase2 3 5 3" xfId="5996" xr:uid="{4FC1B4FC-7EFE-4437-BD68-360E7F4CDBD5}"/>
    <cellStyle name="20% - Ênfase2 3 5 3 2" xfId="13916" xr:uid="{B49D90DD-C7B5-4FD0-B45E-AEB46982852F}"/>
    <cellStyle name="20% - Ênfase2 3 5 4" xfId="9956" xr:uid="{DF1E326F-9989-4658-8B40-11CABA77F4AB}"/>
    <cellStyle name="20% - Ênfase2 4" xfId="252" xr:uid="{00000000-0005-0000-0000-00004B000000}"/>
    <cellStyle name="20% - Ênfase2 4 2" xfId="397" xr:uid="{00000000-0005-0000-0000-00004C000000}"/>
    <cellStyle name="20% - Ênfase2 4 2 2" xfId="787" xr:uid="{00000000-0005-0000-0000-00004D000000}"/>
    <cellStyle name="20% - Ênfase2 4 2 2 2" xfId="2122" xr:uid="{3FFEBCD1-F07F-489B-B342-4896B05496BD}"/>
    <cellStyle name="20% - Ênfase2 4 2 2 2 2" xfId="4193" xr:uid="{E7746CEC-7DA8-442D-ADE1-8A9A95A2E923}"/>
    <cellStyle name="20% - Ênfase2 4 2 2 2 2 2" xfId="8153" xr:uid="{BA1119CA-B844-4B02-B549-A0993E34A572}"/>
    <cellStyle name="20% - Ênfase2 4 2 2 2 2 2 2" xfId="16073" xr:uid="{6F670D00-3713-4103-B3EB-33376B7FA2C6}"/>
    <cellStyle name="20% - Ênfase2 4 2 2 2 2 3" xfId="12113" xr:uid="{3D6F0396-ADA4-4554-B0D4-CC931D249DE7}"/>
    <cellStyle name="20% - Ênfase2 4 2 2 2 3" xfId="6173" xr:uid="{30F1FA82-FEC0-46B4-994D-109B3C523291}"/>
    <cellStyle name="20% - Ênfase2 4 2 2 2 3 2" xfId="14093" xr:uid="{95942F58-4452-4772-BDEC-8B76D6EE8845}"/>
    <cellStyle name="20% - Ênfase2 4 2 2 2 4" xfId="10133" xr:uid="{94BDE3D2-60CF-4F26-97F1-99C595E72B10}"/>
    <cellStyle name="20% - Ênfase2 4 2 2 3" xfId="3630" xr:uid="{8638700E-05AC-451C-848F-D0A959D1B33C}"/>
    <cellStyle name="20% - Ênfase2 4 2 2 3 2" xfId="7592" xr:uid="{B3AE70DA-BEC8-4D19-8289-A0D8B9B7C6D9}"/>
    <cellStyle name="20% - Ênfase2 4 2 2 3 2 2" xfId="15512" xr:uid="{CEA4816E-BE7B-4BD2-9D90-FF79583E9462}"/>
    <cellStyle name="20% - Ênfase2 4 2 2 3 3" xfId="11552" xr:uid="{FA9C3461-83E3-450F-B301-CFCE99CD45A8}"/>
    <cellStyle name="20% - Ênfase2 4 2 2 4" xfId="5612" xr:uid="{833C61AB-F0A4-4130-9380-7B38FBA57066}"/>
    <cellStyle name="20% - Ênfase2 4 2 2 4 2" xfId="13532" xr:uid="{8B75277E-B935-4A66-9FD2-986B273DA451}"/>
    <cellStyle name="20% - Ênfase2 4 2 2 5" xfId="9572" xr:uid="{14F86526-9162-4767-BE1A-49AA9288B3E3}"/>
    <cellStyle name="20% - Ênfase2 4 2 3" xfId="955" xr:uid="{00000000-0005-0000-0000-00004E000000}"/>
    <cellStyle name="20% - Ênfase2 4 2 4" xfId="2121" xr:uid="{8F01F808-E1F6-4E83-AB33-C28CFD8DF223}"/>
    <cellStyle name="20% - Ênfase2 4 2 4 2" xfId="4192" xr:uid="{AEC7C98F-33B6-419B-B56C-79AEC72DCD5D}"/>
    <cellStyle name="20% - Ênfase2 4 2 4 2 2" xfId="8152" xr:uid="{910FB4F0-8C1F-4D76-81B5-C77FB3C65F95}"/>
    <cellStyle name="20% - Ênfase2 4 2 4 2 2 2" xfId="16072" xr:uid="{8DE619BE-AEBE-4243-932C-CE74492423F6}"/>
    <cellStyle name="20% - Ênfase2 4 2 4 2 3" xfId="12112" xr:uid="{15FB4F32-F529-4B3D-AE5E-EC24C884E397}"/>
    <cellStyle name="20% - Ênfase2 4 2 4 3" xfId="6172" xr:uid="{9CF64D7F-CB7C-4F36-A7AF-9CA7CDA6012B}"/>
    <cellStyle name="20% - Ênfase2 4 2 4 3 2" xfId="14092" xr:uid="{98D429D1-FB6F-4FA2-B863-3BE9C9D504F0}"/>
    <cellStyle name="20% - Ênfase2 4 2 4 4" xfId="10132" xr:uid="{7E80F9DC-D636-4582-97F0-33AF7ABFCAB4}"/>
    <cellStyle name="20% - Ênfase2 4 2 5" xfId="3305" xr:uid="{FB0FF637-09D4-4502-AB08-4BE2628C71EB}"/>
    <cellStyle name="20% - Ênfase2 4 2 5 2" xfId="7267" xr:uid="{8D54032F-5133-41EF-A068-6DD0F43E9F3D}"/>
    <cellStyle name="20% - Ênfase2 4 2 5 2 2" xfId="15187" xr:uid="{A568572B-B80E-44C4-8B38-CEE53DDBA224}"/>
    <cellStyle name="20% - Ênfase2 4 2 5 3" xfId="11227" xr:uid="{B0A2CF0D-1B74-4461-A9F3-3D43EEC6B74A}"/>
    <cellStyle name="20% - Ênfase2 4 2 6" xfId="5287" xr:uid="{F47EE93D-3E36-489B-A41A-C8377EEC9B12}"/>
    <cellStyle name="20% - Ênfase2 4 2 6 2" xfId="13207" xr:uid="{B4F800ED-7A0A-48F6-B00A-B75D2F298567}"/>
    <cellStyle name="20% - Ênfase2 4 2 7" xfId="9247" xr:uid="{6EF85871-9D92-4E46-8DD1-0EEE542A7C57}"/>
    <cellStyle name="20% - Ênfase2 4 3" xfId="652" xr:uid="{00000000-0005-0000-0000-00004F000000}"/>
    <cellStyle name="20% - Ênfase2 4 3 2" xfId="952" xr:uid="{00000000-0005-0000-0000-000050000000}"/>
    <cellStyle name="20% - Ênfase2 4 3 3" xfId="2123" xr:uid="{87036CDD-DDC3-401B-B292-1BA4DDBFAB68}"/>
    <cellStyle name="20% - Ênfase2 4 3 3 2" xfId="4194" xr:uid="{9B968CB7-6D52-4DB1-BDD7-CCAA674CC9A6}"/>
    <cellStyle name="20% - Ênfase2 4 3 3 2 2" xfId="8154" xr:uid="{38D9C6BC-3867-47BF-992E-87154DB007D3}"/>
    <cellStyle name="20% - Ênfase2 4 3 3 2 2 2" xfId="16074" xr:uid="{EBCDED6D-982F-46EE-B834-DA92E150808E}"/>
    <cellStyle name="20% - Ênfase2 4 3 3 2 3" xfId="12114" xr:uid="{F494FABC-2ED2-4423-86C9-2403266A6AE7}"/>
    <cellStyle name="20% - Ênfase2 4 3 3 3" xfId="6174" xr:uid="{7E96DDC6-D75F-4BDD-8B34-746040E9C972}"/>
    <cellStyle name="20% - Ênfase2 4 3 3 3 2" xfId="14094" xr:uid="{C7309549-2ABA-47E7-B846-7FBBDC691835}"/>
    <cellStyle name="20% - Ênfase2 4 3 3 4" xfId="10134" xr:uid="{07F01E37-4AC3-490A-AA04-B39BF62D716C}"/>
    <cellStyle name="20% - Ênfase2 4 3 4" xfId="3495" xr:uid="{1F886299-82CF-4482-86EB-1208C0314D17}"/>
    <cellStyle name="20% - Ênfase2 4 3 4 2" xfId="7457" xr:uid="{C9F7C158-7C41-4442-AB7D-0B519141786A}"/>
    <cellStyle name="20% - Ênfase2 4 3 4 2 2" xfId="15377" xr:uid="{D577A352-9A57-4959-9F04-8F3DB570FE3C}"/>
    <cellStyle name="20% - Ênfase2 4 3 4 3" xfId="11417" xr:uid="{0C65C7F1-CC62-4855-B0BE-1F957333879E}"/>
    <cellStyle name="20% - Ênfase2 4 3 5" xfId="5477" xr:uid="{89937022-1B86-4835-AD36-0746141A7BF1}"/>
    <cellStyle name="20% - Ênfase2 4 3 5 2" xfId="13397" xr:uid="{5BF8C193-A480-410E-A2F4-D71E4CE90BDE}"/>
    <cellStyle name="20% - Ênfase2 4 3 6" xfId="9437" xr:uid="{BF27DBB6-569F-4788-86BF-F468C7ABF57E}"/>
    <cellStyle name="20% - Ênfase2 4 4" xfId="923" xr:uid="{00000000-0005-0000-0000-000051000000}"/>
    <cellStyle name="20% - Ênfase2 4 4 2" xfId="2124" xr:uid="{BE690FA2-DDCD-42FA-9EF2-2DAA4B22B55E}"/>
    <cellStyle name="20% - Ênfase2 4 4 2 2" xfId="4195" xr:uid="{417817F9-1B10-40B7-8BA2-CA893BAD2447}"/>
    <cellStyle name="20% - Ênfase2 4 4 2 2 2" xfId="8155" xr:uid="{74582E8D-A938-4820-92DA-19AB1AD3AACA}"/>
    <cellStyle name="20% - Ênfase2 4 4 2 2 2 2" xfId="16075" xr:uid="{3F1826E9-CE77-4C33-ABB9-F88969761A84}"/>
    <cellStyle name="20% - Ênfase2 4 4 2 2 3" xfId="12115" xr:uid="{A219391F-E37D-4538-B9DB-46FCD4EFC59F}"/>
    <cellStyle name="20% - Ênfase2 4 4 2 3" xfId="6175" xr:uid="{A965DCC9-3BB3-4B32-8068-88BB07B5F3DC}"/>
    <cellStyle name="20% - Ênfase2 4 4 2 3 2" xfId="14095" xr:uid="{6436C04B-617B-4A76-924C-A105E065F916}"/>
    <cellStyle name="20% - Ênfase2 4 4 2 4" xfId="10135" xr:uid="{D0B643BE-5DCA-4502-953D-756D9E70529B}"/>
    <cellStyle name="20% - Ênfase2 4 4 3" xfId="3760" xr:uid="{67630C89-5355-4EE0-BB4F-C79935EA721B}"/>
    <cellStyle name="20% - Ênfase2 4 4 3 2" xfId="7722" xr:uid="{6D1B053E-9B2F-40A7-9162-6C9EC4D1A2C6}"/>
    <cellStyle name="20% - Ênfase2 4 4 3 2 2" xfId="15642" xr:uid="{D272D334-362A-49C6-9996-D1AA1945F243}"/>
    <cellStyle name="20% - Ênfase2 4 4 3 3" xfId="11682" xr:uid="{C68BF887-497E-432B-ADD2-2E64CF6F31E4}"/>
    <cellStyle name="20% - Ênfase2 4 4 4" xfId="5742" xr:uid="{3BF7415D-A0B6-4D6A-AE8B-66BCB6EC6522}"/>
    <cellStyle name="20% - Ênfase2 4 4 4 2" xfId="13662" xr:uid="{7AF84DE3-25FA-472D-942C-DEA246864074}"/>
    <cellStyle name="20% - Ênfase2 4 4 5" xfId="9702" xr:uid="{A2876BA8-F7DF-4794-A7CE-56E16A063885}"/>
    <cellStyle name="20% - Ênfase2 4 5" xfId="2120" xr:uid="{8A46F140-BC3E-4259-9B84-CEBEC62526C3}"/>
    <cellStyle name="20% - Ênfase2 4 5 2" xfId="4191" xr:uid="{59ECA2CE-183C-4D80-8CE7-766318221D8F}"/>
    <cellStyle name="20% - Ênfase2 4 5 2 2" xfId="8151" xr:uid="{2E0CA7B6-80DC-475F-B8EE-DBBBF42B757C}"/>
    <cellStyle name="20% - Ênfase2 4 5 2 2 2" xfId="16071" xr:uid="{1D6E25DD-A60A-4110-B349-C544C2637196}"/>
    <cellStyle name="20% - Ênfase2 4 5 2 3" xfId="12111" xr:uid="{A5963C87-ED63-409D-AB0D-DC2C7DD4EAD3}"/>
    <cellStyle name="20% - Ênfase2 4 5 3" xfId="6171" xr:uid="{5752A44B-95E2-4BE2-97FC-C8500CB81F86}"/>
    <cellStyle name="20% - Ênfase2 4 5 3 2" xfId="14091" xr:uid="{1EC2C1BB-D3A1-4BDC-9BBE-F3CB6C0FCBBA}"/>
    <cellStyle name="20% - Ênfase2 4 5 4" xfId="10131" xr:uid="{7CE00501-29F3-47C7-A44C-347FF2FA8564}"/>
    <cellStyle name="20% - Ênfase2 4 6" xfId="3170" xr:uid="{86513CF9-79D2-465E-8659-37B91045F784}"/>
    <cellStyle name="20% - Ênfase2 4 6 2" xfId="7132" xr:uid="{B78751A0-09D9-4E06-91A0-F161899D2EAD}"/>
    <cellStyle name="20% - Ênfase2 4 6 2 2" xfId="15052" xr:uid="{A4F1141C-1B3C-44D5-A9D9-06A7C41E9EE0}"/>
    <cellStyle name="20% - Ênfase2 4 6 3" xfId="11092" xr:uid="{9C5A3762-34C3-44BB-B857-6C3C2E8D85D6}"/>
    <cellStyle name="20% - Ênfase2 4 7" xfId="5152" xr:uid="{469C34EF-BBAC-4446-97A1-FD079B0C2A28}"/>
    <cellStyle name="20% - Ênfase2 4 7 2" xfId="13072" xr:uid="{55D96F1C-115A-46C5-B2E1-C5CDB6E111A9}"/>
    <cellStyle name="20% - Ênfase2 4 8" xfId="9112" xr:uid="{B2F318A6-0E39-45AD-9CF2-379393F389FE}"/>
    <cellStyle name="20% - Ênfase2 5" xfId="959" xr:uid="{00000000-0005-0000-0000-000052000000}"/>
    <cellStyle name="20% - Ênfase2 6" xfId="920" xr:uid="{00000000-0005-0000-0000-000053000000}"/>
    <cellStyle name="20% - Ênfase2 7" xfId="953" xr:uid="{00000000-0005-0000-0000-000054000000}"/>
    <cellStyle name="20% - Ênfase2 8" xfId="963" xr:uid="{00000000-0005-0000-0000-000055000000}"/>
    <cellStyle name="20% - Ênfase2 9" xfId="926" xr:uid="{00000000-0005-0000-0000-000056000000}"/>
    <cellStyle name="20% - Ênfase2 9 2" xfId="2125" xr:uid="{97E225C5-EEE9-49E8-B441-EACF1A878BBA}"/>
    <cellStyle name="20% - Ênfase2 9 2 2" xfId="4196" xr:uid="{BB143F30-4EB5-46EB-BB5B-837E07B709B7}"/>
    <cellStyle name="20% - Ênfase2 9 2 2 2" xfId="8156" xr:uid="{D0BE638A-4711-4FDC-BC08-F60841C4339C}"/>
    <cellStyle name="20% - Ênfase2 9 2 2 2 2" xfId="16076" xr:uid="{E299D5E9-FB2A-4935-8471-965BE2794F59}"/>
    <cellStyle name="20% - Ênfase2 9 2 2 3" xfId="12116" xr:uid="{B0B862A9-6982-4505-B9E7-7E91FC694248}"/>
    <cellStyle name="20% - Ênfase2 9 2 3" xfId="6176" xr:uid="{DB353412-8F18-4BC8-9BE9-A7706AE90847}"/>
    <cellStyle name="20% - Ênfase2 9 2 3 2" xfId="14096" xr:uid="{690E9267-670D-4980-A762-F2D000A70D6E}"/>
    <cellStyle name="20% - Ênfase2 9 2 4" xfId="10136" xr:uid="{B9673AA9-84A2-4541-A5CF-1186A17CC98D}"/>
    <cellStyle name="20% - Ênfase2 9 3" xfId="3762" xr:uid="{FFF1323E-A308-4643-89DD-D52401779028}"/>
    <cellStyle name="20% - Ênfase2 9 3 2" xfId="7724" xr:uid="{628A5597-9B76-4487-B91D-9FD5AD3549B5}"/>
    <cellStyle name="20% - Ênfase2 9 3 2 2" xfId="15644" xr:uid="{BC80FB3E-3866-4041-AE41-4673F827565D}"/>
    <cellStyle name="20% - Ênfase2 9 3 3" xfId="11684" xr:uid="{FDD67693-EB1F-4649-A49C-90161585F058}"/>
    <cellStyle name="20% - Ênfase2 9 4" xfId="5744" xr:uid="{02055EBB-F2CB-4928-A6F6-2B8E7697C973}"/>
    <cellStyle name="20% - Ênfase2 9 4 2" xfId="13664" xr:uid="{229FF09E-EB8E-4FF6-A210-7C821B5DCF4E}"/>
    <cellStyle name="20% - Ênfase2 9 5" xfId="9704" xr:uid="{78C5A1BF-6C1E-467F-8F9A-457A0FCD9C59}"/>
    <cellStyle name="20% - Ênfase3 10" xfId="5060" xr:uid="{4230C0FA-4C03-40C0-8908-6D62910432AC}"/>
    <cellStyle name="20% - Ênfase3 10 2" xfId="9020" xr:uid="{7C49E61C-766B-4DB6-8383-30C31E0F862A}"/>
    <cellStyle name="20% - Ênfase3 10 2 2" xfId="16940" xr:uid="{119709D5-D654-4506-86E4-1BDA220EA39F}"/>
    <cellStyle name="20% - Ênfase3 10 3" xfId="12980" xr:uid="{60ED6494-E440-4CE6-939D-2C797CFE1E90}"/>
    <cellStyle name="20% - Ênfase3 11" xfId="7040" xr:uid="{963FC957-79FE-4CEE-8352-36E402273925}"/>
    <cellStyle name="20% - Ênfase3 11 2" xfId="14960" xr:uid="{5D0C4DED-C599-4DF3-B88F-AAE05E9D04C2}"/>
    <cellStyle name="20% - Ênfase3 12" xfId="11000" xr:uid="{67565E6A-934C-4990-BE38-B582474F8943}"/>
    <cellStyle name="20% - Ênfase3 2" xfId="5" xr:uid="{00000000-0005-0000-0000-000058000000}"/>
    <cellStyle name="20% - Ênfase3 2 2" xfId="6" xr:uid="{00000000-0005-0000-0000-000059000000}"/>
    <cellStyle name="20% - Ênfase3 2 2 2" xfId="971" xr:uid="{00000000-0005-0000-0000-00005A000000}"/>
    <cellStyle name="20% - Ênfase3 2 2 2 2" xfId="2126" xr:uid="{136731BF-7394-4C6D-905D-10B67BD994BE}"/>
    <cellStyle name="20% - Ênfase3 2 2 2 2 2" xfId="4197" xr:uid="{CFC7DFD4-4550-42AA-90DD-0E44FAC8A857}"/>
    <cellStyle name="20% - Ênfase3 2 2 2 2 2 2" xfId="8157" xr:uid="{19A9FD8D-656B-46CA-B479-037B722EBFAC}"/>
    <cellStyle name="20% - Ênfase3 2 2 2 2 2 2 2" xfId="16077" xr:uid="{709C5507-4E89-4A81-8A8C-21D12072CFC2}"/>
    <cellStyle name="20% - Ênfase3 2 2 2 2 2 3" xfId="12117" xr:uid="{6424D838-C08B-4019-AE52-05BF388B2EF7}"/>
    <cellStyle name="20% - Ênfase3 2 2 2 2 3" xfId="6177" xr:uid="{95D3CB5C-6300-4725-AFD7-F7F18538B66E}"/>
    <cellStyle name="20% - Ênfase3 2 2 2 2 3 2" xfId="14097" xr:uid="{6B7EA557-F12C-4B32-9CEA-BC492D53237C}"/>
    <cellStyle name="20% - Ênfase3 2 2 2 2 4" xfId="10137" xr:uid="{11B92969-F568-407A-A6DE-BB144E78EF75}"/>
    <cellStyle name="20% - Ênfase3 2 2 2 3" xfId="3796" xr:uid="{F2BB9F98-A7F9-4111-A07F-AE52A21314A8}"/>
    <cellStyle name="20% - Ênfase3 2 2 2 3 2" xfId="7758" xr:uid="{8551A80F-3FAB-485D-B0D4-B4449D3025E6}"/>
    <cellStyle name="20% - Ênfase3 2 2 2 3 2 2" xfId="15678" xr:uid="{7E34F1C8-9B29-4BFC-8C5A-FF3E6BFB8257}"/>
    <cellStyle name="20% - Ênfase3 2 2 2 3 3" xfId="11718" xr:uid="{9FFF102A-8685-40E9-BDD9-445B525D2E9F}"/>
    <cellStyle name="20% - Ênfase3 2 2 2 4" xfId="5778" xr:uid="{E6BBC460-33EB-45A4-AB1A-A529BA207CF9}"/>
    <cellStyle name="20% - Ênfase3 2 2 2 4 2" xfId="13698" xr:uid="{4E43CEDD-1D19-4054-906D-24E1504D37EE}"/>
    <cellStyle name="20% - Ênfase3 2 2 2 5" xfId="9738" xr:uid="{E2B09A42-EC02-4940-A939-B8EDA0CF3596}"/>
    <cellStyle name="20% - Ênfase3 2 2 3" xfId="972" xr:uid="{00000000-0005-0000-0000-00005B000000}"/>
    <cellStyle name="20% - Ênfase3 2 2 3 2" xfId="2127" xr:uid="{07A7F075-0954-4366-A4B4-9CCE6DC1ABAA}"/>
    <cellStyle name="20% - Ênfase3 2 2 3 2 2" xfId="4198" xr:uid="{73FFA840-CE40-4AA2-A8E7-8D58C5DB7D96}"/>
    <cellStyle name="20% - Ênfase3 2 2 3 2 2 2" xfId="8158" xr:uid="{1DAA219A-DCCD-49D1-BCD8-312B204293F3}"/>
    <cellStyle name="20% - Ênfase3 2 2 3 2 2 2 2" xfId="16078" xr:uid="{626E1AD7-B554-402B-A9CB-FC9D62A95833}"/>
    <cellStyle name="20% - Ênfase3 2 2 3 2 2 3" xfId="12118" xr:uid="{A7990829-E671-47B0-8B66-89D6F9C6927E}"/>
    <cellStyle name="20% - Ênfase3 2 2 3 2 3" xfId="6178" xr:uid="{C66041F7-76E1-405E-907B-B59BAC209093}"/>
    <cellStyle name="20% - Ênfase3 2 2 3 2 3 2" xfId="14098" xr:uid="{5A95C170-7683-4356-8361-1BC30B037888}"/>
    <cellStyle name="20% - Ênfase3 2 2 3 2 4" xfId="10138" xr:uid="{D02E1CBF-D18D-4374-92FD-2563E4E53D1A}"/>
    <cellStyle name="20% - Ênfase3 2 2 3 3" xfId="3797" xr:uid="{279F12FA-7FAF-426A-B93D-46CA6AFFAC8B}"/>
    <cellStyle name="20% - Ênfase3 2 2 3 3 2" xfId="7759" xr:uid="{858A4A42-ABB8-42FE-8275-C2DA8EF2367F}"/>
    <cellStyle name="20% - Ênfase3 2 2 3 3 2 2" xfId="15679" xr:uid="{B0EC9616-3FB0-47A4-8423-ABCBCFA28C04}"/>
    <cellStyle name="20% - Ênfase3 2 2 3 3 3" xfId="11719" xr:uid="{E6FC4086-271B-4EFD-8845-CDF627A7F390}"/>
    <cellStyle name="20% - Ênfase3 2 2 3 4" xfId="5779" xr:uid="{4EC73FA8-EDB8-4791-AACA-63EF00581CAE}"/>
    <cellStyle name="20% - Ênfase3 2 2 3 4 2" xfId="13699" xr:uid="{D2A3CC60-E1C3-4858-AE85-74CB3A8BB48E}"/>
    <cellStyle name="20% - Ênfase3 2 2 3 5" xfId="9739" xr:uid="{8A9C2A37-5D89-4450-A83D-0CF412F92640}"/>
    <cellStyle name="20% - Ênfase3 2 3" xfId="282" xr:uid="{00000000-0005-0000-0000-00005C000000}"/>
    <cellStyle name="20% - Ênfase3 2 3 2" xfId="418" xr:uid="{00000000-0005-0000-0000-00005D000000}"/>
    <cellStyle name="20% - Ênfase3 2 3 2 2" xfId="808" xr:uid="{00000000-0005-0000-0000-00005E000000}"/>
    <cellStyle name="20% - Ênfase3 2 3 2 2 2" xfId="2130" xr:uid="{212EB3FF-061C-4FCF-902C-D23E37DDF58D}"/>
    <cellStyle name="20% - Ênfase3 2 3 2 2 2 2" xfId="4201" xr:uid="{E6D55800-2D3B-46A4-9688-5DABB3A84604}"/>
    <cellStyle name="20% - Ênfase3 2 3 2 2 2 2 2" xfId="8161" xr:uid="{5DDDC03D-3E60-4590-A772-608712605FB4}"/>
    <cellStyle name="20% - Ênfase3 2 3 2 2 2 2 2 2" xfId="16081" xr:uid="{83B0267F-5E4B-49D9-A489-2A69D5762416}"/>
    <cellStyle name="20% - Ênfase3 2 3 2 2 2 2 3" xfId="12121" xr:uid="{202C6F5F-7AA8-4A0D-8279-5F79263583B4}"/>
    <cellStyle name="20% - Ênfase3 2 3 2 2 2 3" xfId="6181" xr:uid="{8216BF41-EF61-48CC-B5B8-451C4533091E}"/>
    <cellStyle name="20% - Ênfase3 2 3 2 2 2 3 2" xfId="14101" xr:uid="{66A87168-7D05-4B38-8C91-9CD85C4D9ED9}"/>
    <cellStyle name="20% - Ênfase3 2 3 2 2 2 4" xfId="10141" xr:uid="{D79B7E7A-583B-45EA-B0FD-AC6445020DB4}"/>
    <cellStyle name="20% - Ênfase3 2 3 2 2 3" xfId="3651" xr:uid="{72C0A27D-1413-4AA2-8627-C52B4FE479B6}"/>
    <cellStyle name="20% - Ênfase3 2 3 2 2 3 2" xfId="7613" xr:uid="{956D41A9-D7C9-4807-9D8D-E5C6E0328AF8}"/>
    <cellStyle name="20% - Ênfase3 2 3 2 2 3 2 2" xfId="15533" xr:uid="{E39DE368-C6C2-405C-9C9B-235732483DA4}"/>
    <cellStyle name="20% - Ênfase3 2 3 2 2 3 3" xfId="11573" xr:uid="{8AF6AEC6-4B0B-410F-9486-AF966745D38E}"/>
    <cellStyle name="20% - Ênfase3 2 3 2 2 4" xfId="5633" xr:uid="{BB948AA6-C1CC-4157-B5D2-9D5122802149}"/>
    <cellStyle name="20% - Ênfase3 2 3 2 2 4 2" xfId="13553" xr:uid="{CE17D61B-8496-4BF7-9273-E0550BEF9DC6}"/>
    <cellStyle name="20% - Ênfase3 2 3 2 2 5" xfId="9593" xr:uid="{719B5E14-B31E-453F-8646-4F6067542B7F}"/>
    <cellStyle name="20% - Ênfase3 2 3 2 3" xfId="2129" xr:uid="{640BB2D6-0031-4902-982D-4761B8A56B82}"/>
    <cellStyle name="20% - Ênfase3 2 3 2 3 2" xfId="4200" xr:uid="{B765C2FD-D078-45ED-83AF-7130A3FEA128}"/>
    <cellStyle name="20% - Ênfase3 2 3 2 3 2 2" xfId="8160" xr:uid="{F66AEF09-9346-46F3-AEDB-DF0E10AA2085}"/>
    <cellStyle name="20% - Ênfase3 2 3 2 3 2 2 2" xfId="16080" xr:uid="{AF69106A-D961-49D3-9FE3-D7EAD55228EA}"/>
    <cellStyle name="20% - Ênfase3 2 3 2 3 2 3" xfId="12120" xr:uid="{97BDA9C1-8DF8-4561-BBD1-D521A6420341}"/>
    <cellStyle name="20% - Ênfase3 2 3 2 3 3" xfId="6180" xr:uid="{118E14A5-39B2-4F85-B044-19112A453699}"/>
    <cellStyle name="20% - Ênfase3 2 3 2 3 3 2" xfId="14100" xr:uid="{DE40976A-1E39-4E02-9AC2-519612A0DEA2}"/>
    <cellStyle name="20% - Ênfase3 2 3 2 3 4" xfId="10140" xr:uid="{1A2C85D9-47E3-4894-AE74-EBA288DEC666}"/>
    <cellStyle name="20% - Ênfase3 2 3 2 4" xfId="3326" xr:uid="{EE4DB2C6-3A6D-4438-AC68-E3948E404589}"/>
    <cellStyle name="20% - Ênfase3 2 3 2 4 2" xfId="7288" xr:uid="{800BE45A-47CB-496A-BAB3-EF20E13FA2E5}"/>
    <cellStyle name="20% - Ênfase3 2 3 2 4 2 2" xfId="15208" xr:uid="{D95486F9-A339-40AB-91C2-16199F5A858E}"/>
    <cellStyle name="20% - Ênfase3 2 3 2 4 3" xfId="11248" xr:uid="{8BB85102-D061-43A9-BBCA-00CEDDA6B73A}"/>
    <cellStyle name="20% - Ênfase3 2 3 2 5" xfId="5308" xr:uid="{36B43C00-90CE-4880-9F3B-99130365B42C}"/>
    <cellStyle name="20% - Ênfase3 2 3 2 5 2" xfId="13228" xr:uid="{E5836D95-5C7C-4BB6-95FA-F139B81E0D29}"/>
    <cellStyle name="20% - Ênfase3 2 3 2 6" xfId="9268" xr:uid="{9083129A-992D-496E-BC6C-3837E24150F8}"/>
    <cellStyle name="20% - Ênfase3 2 3 3" xfId="673" xr:uid="{00000000-0005-0000-0000-00005F000000}"/>
    <cellStyle name="20% - Ênfase3 2 3 3 2" xfId="2131" xr:uid="{87A05AB0-4DEE-4933-B88C-150B79693DEA}"/>
    <cellStyle name="20% - Ênfase3 2 3 3 2 2" xfId="4202" xr:uid="{A189186E-8F90-4AE5-8C9A-C6ED4794C869}"/>
    <cellStyle name="20% - Ênfase3 2 3 3 2 2 2" xfId="8162" xr:uid="{17D6E428-2F5B-40BF-8AE7-7D1458B3347C}"/>
    <cellStyle name="20% - Ênfase3 2 3 3 2 2 2 2" xfId="16082" xr:uid="{1CB90C71-00F6-4EA7-92AB-9ACE195A3A6C}"/>
    <cellStyle name="20% - Ênfase3 2 3 3 2 2 3" xfId="12122" xr:uid="{6D0773C3-ECB2-489D-985E-09210F465557}"/>
    <cellStyle name="20% - Ênfase3 2 3 3 2 3" xfId="6182" xr:uid="{DB8EBCF4-5C13-4DD3-A651-3B028BE8911D}"/>
    <cellStyle name="20% - Ênfase3 2 3 3 2 3 2" xfId="14102" xr:uid="{2247A467-0122-49F9-A846-1485C0C2A897}"/>
    <cellStyle name="20% - Ênfase3 2 3 3 2 4" xfId="10142" xr:uid="{53528173-0B4A-4C44-860B-5E66E2073BE6}"/>
    <cellStyle name="20% - Ênfase3 2 3 3 3" xfId="3516" xr:uid="{1E092966-F1C6-494C-AE92-F7E3B2081478}"/>
    <cellStyle name="20% - Ênfase3 2 3 3 3 2" xfId="7478" xr:uid="{D13D6BED-ACC8-42D1-BD3E-0513AEB72327}"/>
    <cellStyle name="20% - Ênfase3 2 3 3 3 2 2" xfId="15398" xr:uid="{A0749150-D47C-4B99-A33C-5923E1A2C144}"/>
    <cellStyle name="20% - Ênfase3 2 3 3 3 3" xfId="11438" xr:uid="{37FFCB7F-05C0-495C-8D70-87330DACC08E}"/>
    <cellStyle name="20% - Ênfase3 2 3 3 4" xfId="5498" xr:uid="{23D6974A-2BE5-401E-BA48-3BAF4965481A}"/>
    <cellStyle name="20% - Ênfase3 2 3 3 4 2" xfId="13418" xr:uid="{10701493-C97A-4F96-B572-AFC45F04FB17}"/>
    <cellStyle name="20% - Ênfase3 2 3 3 5" xfId="9458" xr:uid="{3B39BC02-3FF7-4989-BDFC-51C2EA5251D0}"/>
    <cellStyle name="20% - Ênfase3 2 3 4" xfId="973" xr:uid="{00000000-0005-0000-0000-000060000000}"/>
    <cellStyle name="20% - Ênfase3 2 3 4 2" xfId="2132" xr:uid="{81D0F933-0B2A-4B88-8718-BB5D7F8ADFDA}"/>
    <cellStyle name="20% - Ênfase3 2 3 4 2 2" xfId="4203" xr:uid="{1E84C42C-EE8B-47F2-9E96-E5514D49294A}"/>
    <cellStyle name="20% - Ênfase3 2 3 4 2 2 2" xfId="8163" xr:uid="{0A7D77A1-D583-49E2-A58F-B1A760D5B6B7}"/>
    <cellStyle name="20% - Ênfase3 2 3 4 2 2 2 2" xfId="16083" xr:uid="{4FAC2BA9-A9E9-488E-99BE-F507F92D730C}"/>
    <cellStyle name="20% - Ênfase3 2 3 4 2 2 3" xfId="12123" xr:uid="{7F7EE1EB-7CEF-48E2-B4E4-C57C483CCFC3}"/>
    <cellStyle name="20% - Ênfase3 2 3 4 2 3" xfId="6183" xr:uid="{7E1174CF-FCE7-4F23-BB68-7F8C2E664B53}"/>
    <cellStyle name="20% - Ênfase3 2 3 4 2 3 2" xfId="14103" xr:uid="{80D6019D-2795-48FA-91BB-328C9DEF25FD}"/>
    <cellStyle name="20% - Ênfase3 2 3 4 2 4" xfId="10143" xr:uid="{5A378264-A54D-455B-8E37-C774897C7D2B}"/>
    <cellStyle name="20% - Ênfase3 2 3 4 3" xfId="3798" xr:uid="{89AA1963-5B1E-4C0D-9D1D-92979F5FFFFF}"/>
    <cellStyle name="20% - Ênfase3 2 3 4 3 2" xfId="7760" xr:uid="{D748D4FB-B505-47AC-AA76-6295F6CB85D2}"/>
    <cellStyle name="20% - Ênfase3 2 3 4 3 2 2" xfId="15680" xr:uid="{7145E9F8-8249-4D34-AF49-B84F0AC817CE}"/>
    <cellStyle name="20% - Ênfase3 2 3 4 3 3" xfId="11720" xr:uid="{DED4F376-E134-4E8B-B8C9-093F332C72B5}"/>
    <cellStyle name="20% - Ênfase3 2 3 4 4" xfId="5780" xr:uid="{4DB547F8-C12B-4507-8B5C-8521C0E241B1}"/>
    <cellStyle name="20% - Ênfase3 2 3 4 4 2" xfId="13700" xr:uid="{D77F499E-BC11-4F72-83BF-84953767605E}"/>
    <cellStyle name="20% - Ênfase3 2 3 4 5" xfId="9740" xr:uid="{B797943C-9C12-49CD-9745-7EB6CD28AA58}"/>
    <cellStyle name="20% - Ênfase3 2 3 5" xfId="2128" xr:uid="{615537E4-114E-4F8B-90CC-62226CD1F276}"/>
    <cellStyle name="20% - Ênfase3 2 3 5 2" xfId="4199" xr:uid="{985C6B37-BDBF-49C3-819D-40FADEDEF76F}"/>
    <cellStyle name="20% - Ênfase3 2 3 5 2 2" xfId="8159" xr:uid="{EF3478D4-D532-44FE-8A8E-CF2B4993D367}"/>
    <cellStyle name="20% - Ênfase3 2 3 5 2 2 2" xfId="16079" xr:uid="{DC20F2A1-8AA9-46C5-9831-452C886256B0}"/>
    <cellStyle name="20% - Ênfase3 2 3 5 2 3" xfId="12119" xr:uid="{9E117F3D-313D-4D1D-879B-A5EA342DD226}"/>
    <cellStyle name="20% - Ênfase3 2 3 5 3" xfId="6179" xr:uid="{ABE628E1-FB68-4D96-BAA0-39D4E58EB332}"/>
    <cellStyle name="20% - Ênfase3 2 3 5 3 2" xfId="14099" xr:uid="{BACC8C11-1039-460F-84D2-05CBC6E9601D}"/>
    <cellStyle name="20% - Ênfase3 2 3 5 4" xfId="10139" xr:uid="{1064A339-95E7-4341-940A-A2766FC05F46}"/>
    <cellStyle name="20% - Ênfase3 2 3 6" xfId="3191" xr:uid="{D6E58520-2DBB-424B-9CF8-0FB54B798BC3}"/>
    <cellStyle name="20% - Ênfase3 2 3 6 2" xfId="7153" xr:uid="{4CE31696-A0DE-4215-A92B-53330760B195}"/>
    <cellStyle name="20% - Ênfase3 2 3 6 2 2" xfId="15073" xr:uid="{9F8B44DF-1D60-49A7-8EC3-8CEBCC051972}"/>
    <cellStyle name="20% - Ênfase3 2 3 6 3" xfId="11113" xr:uid="{4241EDA4-FAE6-4DAB-A7FD-BB92E169C364}"/>
    <cellStyle name="20% - Ênfase3 2 3 7" xfId="5173" xr:uid="{10E43E78-0D7A-46B5-B2A9-1946831FD456}"/>
    <cellStyle name="20% - Ênfase3 2 3 7 2" xfId="13093" xr:uid="{02A12121-4F62-44BB-8BD6-CFC76B5DB1A3}"/>
    <cellStyle name="20% - Ênfase3 2 3 8" xfId="9133" xr:uid="{1BC8F82E-D26A-4CD2-937C-7E7F7E3E780F}"/>
    <cellStyle name="20% - Ênfase3 2 4" xfId="974" xr:uid="{00000000-0005-0000-0000-000061000000}"/>
    <cellStyle name="20% - Ênfase3 2 4 2" xfId="2133" xr:uid="{F1BAE9C4-BE10-4F5A-AF0A-0D0BEFE11D53}"/>
    <cellStyle name="20% - Ênfase3 2 4 2 2" xfId="4204" xr:uid="{D4C8246F-3F5A-485B-AD05-973A6DCC80A6}"/>
    <cellStyle name="20% - Ênfase3 2 4 2 2 2" xfId="8164" xr:uid="{07806109-EE1A-4534-A210-9EEB25C1DE99}"/>
    <cellStyle name="20% - Ênfase3 2 4 2 2 2 2" xfId="16084" xr:uid="{0621B455-439E-4FB3-AFE8-C1F2D83C55F4}"/>
    <cellStyle name="20% - Ênfase3 2 4 2 2 3" xfId="12124" xr:uid="{EE2AFC6C-AE0E-4885-B9AC-A56F57ED3783}"/>
    <cellStyle name="20% - Ênfase3 2 4 2 3" xfId="6184" xr:uid="{01F089AC-3D6B-4C6C-B106-3D8C6DEAB5C8}"/>
    <cellStyle name="20% - Ênfase3 2 4 2 3 2" xfId="14104" xr:uid="{789A7C09-D8B0-43A4-8937-50EE9E65E0AD}"/>
    <cellStyle name="20% - Ênfase3 2 4 2 4" xfId="10144" xr:uid="{78CAB877-3D53-4607-BE24-F963C37A78B0}"/>
    <cellStyle name="20% - Ênfase3 2 4 3" xfId="3799" xr:uid="{294DE99D-545A-48B4-8663-1ABCD816E9E9}"/>
    <cellStyle name="20% - Ênfase3 2 4 3 2" xfId="7761" xr:uid="{17347539-890A-4014-96BC-D69385637395}"/>
    <cellStyle name="20% - Ênfase3 2 4 3 2 2" xfId="15681" xr:uid="{27B4D62D-703D-4530-A288-FBF5B3286D66}"/>
    <cellStyle name="20% - Ênfase3 2 4 3 3" xfId="11721" xr:uid="{6185DB7A-70A0-44DB-BB36-94B6AD9A048A}"/>
    <cellStyle name="20% - Ênfase3 2 4 4" xfId="5781" xr:uid="{2E91A264-6EC6-449B-8053-FEBFED10C3AF}"/>
    <cellStyle name="20% - Ênfase3 2 4 4 2" xfId="13701" xr:uid="{FBF381D5-DE78-4F3B-88BF-9685EFE1CF50}"/>
    <cellStyle name="20% - Ênfase3 2 4 5" xfId="9741" xr:uid="{A94DAFAE-64DA-4CC5-B14A-D822890E87FC}"/>
    <cellStyle name="20% - Ênfase3 2 5" xfId="975" xr:uid="{00000000-0005-0000-0000-000062000000}"/>
    <cellStyle name="20% - Ênfase3 2 5 2" xfId="2134" xr:uid="{58C91C09-B897-40ED-BBD8-F3C54C5BACA4}"/>
    <cellStyle name="20% - Ênfase3 2 5 2 2" xfId="4205" xr:uid="{EBEC9FA0-D017-431A-BB87-CFCD9C4E2611}"/>
    <cellStyle name="20% - Ênfase3 2 5 2 2 2" xfId="8165" xr:uid="{23EBD36D-E7E4-43F4-8A93-87EA4612FA26}"/>
    <cellStyle name="20% - Ênfase3 2 5 2 2 2 2" xfId="16085" xr:uid="{88D7D4B3-A03C-4D1E-928A-A47FBBBB3C1F}"/>
    <cellStyle name="20% - Ênfase3 2 5 2 2 3" xfId="12125" xr:uid="{7ED76715-0430-4594-B2BE-25A91878005D}"/>
    <cellStyle name="20% - Ênfase3 2 5 2 3" xfId="6185" xr:uid="{F10C1EEF-1F06-4D7E-91BB-C5D0DEEB5B4B}"/>
    <cellStyle name="20% - Ênfase3 2 5 2 3 2" xfId="14105" xr:uid="{52B94526-A6A5-45D8-8C0C-AE6F00AE5BE5}"/>
    <cellStyle name="20% - Ênfase3 2 5 2 4" xfId="10145" xr:uid="{8B6C3C16-8172-43AC-B6A0-290AE31AA867}"/>
    <cellStyle name="20% - Ênfase3 2 5 3" xfId="3800" xr:uid="{7A9F1B6E-8D6D-4F8B-B69A-3B0E3C9EB206}"/>
    <cellStyle name="20% - Ênfase3 2 5 3 2" xfId="7762" xr:uid="{97EF95B1-D9D6-490C-A155-308B51C32ECE}"/>
    <cellStyle name="20% - Ênfase3 2 5 3 2 2" xfId="15682" xr:uid="{4574ECF2-5804-492F-BB5C-061CACADF04D}"/>
    <cellStyle name="20% - Ênfase3 2 5 3 3" xfId="11722" xr:uid="{E20360B5-1953-4EE2-8439-DA64E16E4615}"/>
    <cellStyle name="20% - Ênfase3 2 5 4" xfId="5782" xr:uid="{A532EE86-E202-460F-9F05-BC4ED82FD9D8}"/>
    <cellStyle name="20% - Ênfase3 2 5 4 2" xfId="13702" xr:uid="{03EB392A-E6A0-4EF7-B772-912AA13218D4}"/>
    <cellStyle name="20% - Ênfase3 2 5 5" xfId="9742" xr:uid="{B116CB71-5610-4CD0-ABE4-F3E6365127CD}"/>
    <cellStyle name="20% - Ênfase3 2 6" xfId="976" xr:uid="{00000000-0005-0000-0000-000063000000}"/>
    <cellStyle name="20% - Ênfase3 2 6 2" xfId="2135" xr:uid="{EF3B8AD6-FF3B-461F-A65D-2AC2FB629ED3}"/>
    <cellStyle name="20% - Ênfase3 2 6 2 2" xfId="4206" xr:uid="{9A70F94E-C335-49FC-8D09-882862F468E3}"/>
    <cellStyle name="20% - Ênfase3 2 6 2 2 2" xfId="8166" xr:uid="{E891EBEB-DABB-420D-92DF-0E999D0A5551}"/>
    <cellStyle name="20% - Ênfase3 2 6 2 2 2 2" xfId="16086" xr:uid="{DB513BEE-8B65-44EE-87C4-7AD23BA78435}"/>
    <cellStyle name="20% - Ênfase3 2 6 2 2 3" xfId="12126" xr:uid="{8E4C2F32-375F-4F41-9D4D-0ACD6695C98E}"/>
    <cellStyle name="20% - Ênfase3 2 6 2 3" xfId="6186" xr:uid="{60C9A97D-DA50-4794-93B3-B1CE08DC9B8F}"/>
    <cellStyle name="20% - Ênfase3 2 6 2 3 2" xfId="14106" xr:uid="{7C139427-1175-416E-BEC7-7713F9B12855}"/>
    <cellStyle name="20% - Ênfase3 2 6 2 4" xfId="10146" xr:uid="{75F955B0-A718-4016-B049-FFF47292E867}"/>
    <cellStyle name="20% - Ênfase3 2 6 3" xfId="3801" xr:uid="{2FCCAB8A-88AD-4926-8DB0-456421C4D084}"/>
    <cellStyle name="20% - Ênfase3 2 6 3 2" xfId="7763" xr:uid="{39A3EA45-7140-46BF-B508-7DBAAF59475B}"/>
    <cellStyle name="20% - Ênfase3 2 6 3 2 2" xfId="15683" xr:uid="{B21FB163-3DB4-42E1-A46B-F8F2D24C9169}"/>
    <cellStyle name="20% - Ênfase3 2 6 3 3" xfId="11723" xr:uid="{B17BD816-109E-40E4-935D-1DB2656C02EB}"/>
    <cellStyle name="20% - Ênfase3 2 6 4" xfId="5783" xr:uid="{FCD3A32A-E0A0-4367-BCBE-DB53CE604F80}"/>
    <cellStyle name="20% - Ênfase3 2 6 4 2" xfId="13703" xr:uid="{1A60604C-9C20-4524-AD19-8530C4CF02C5}"/>
    <cellStyle name="20% - Ênfase3 2 6 5" xfId="9743" xr:uid="{7A364085-502A-403F-A731-7611E0BC7A99}"/>
    <cellStyle name="20% - Ênfase3 2 7" xfId="977" xr:uid="{00000000-0005-0000-0000-000064000000}"/>
    <cellStyle name="20% - Ênfase3 2 7 2" xfId="2136" xr:uid="{0F4212E4-9AD1-4FA9-B9C2-51628A9D776C}"/>
    <cellStyle name="20% - Ênfase3 2 7 2 2" xfId="4207" xr:uid="{B9C2B5C4-ADD4-4AC7-8DF9-77522187B6D3}"/>
    <cellStyle name="20% - Ênfase3 2 7 2 2 2" xfId="8167" xr:uid="{14844846-D257-4DF5-980C-9427EACA9D9A}"/>
    <cellStyle name="20% - Ênfase3 2 7 2 2 2 2" xfId="16087" xr:uid="{843CD94D-50F9-43CF-96C9-49FA20BD0363}"/>
    <cellStyle name="20% - Ênfase3 2 7 2 2 3" xfId="12127" xr:uid="{CCB4A241-85A7-4F98-A452-A4772B98D216}"/>
    <cellStyle name="20% - Ênfase3 2 7 2 3" xfId="6187" xr:uid="{8BCE42F9-7FD8-490F-A7A2-776C4C3C5F55}"/>
    <cellStyle name="20% - Ênfase3 2 7 2 3 2" xfId="14107" xr:uid="{C8BA49E2-7B83-41BC-9E90-BD9D593DD4CB}"/>
    <cellStyle name="20% - Ênfase3 2 7 2 4" xfId="10147" xr:uid="{33C165CA-B60E-41E5-8CE4-E16B7DA51781}"/>
    <cellStyle name="20% - Ênfase3 2 7 3" xfId="3802" xr:uid="{1A800D54-E30E-4834-9F31-3CD301707866}"/>
    <cellStyle name="20% - Ênfase3 2 7 3 2" xfId="7764" xr:uid="{0ED7DA37-ECC8-4C3E-A0A3-593428D6EA2F}"/>
    <cellStyle name="20% - Ênfase3 2 7 3 2 2" xfId="15684" xr:uid="{6A8EA31C-AB99-4D02-890E-6F56ACEF4693}"/>
    <cellStyle name="20% - Ênfase3 2 7 3 3" xfId="11724" xr:uid="{3BDB5EF7-FE27-4566-AB06-D64014A87E8B}"/>
    <cellStyle name="20% - Ênfase3 2 7 4" xfId="5784" xr:uid="{AD9E95D3-575B-4B3C-87B2-ED2EFE292390}"/>
    <cellStyle name="20% - Ênfase3 2 7 4 2" xfId="13704" xr:uid="{247FE216-8A84-42EE-94B4-D22B56AA1F0A}"/>
    <cellStyle name="20% - Ênfase3 2 7 5" xfId="9744" xr:uid="{0737CD12-CD66-45D5-8BCC-B901F245D67F}"/>
    <cellStyle name="20% - Ênfase3 2 8" xfId="978" xr:uid="{00000000-0005-0000-0000-000065000000}"/>
    <cellStyle name="20% - Ênfase3 2 9" xfId="919" xr:uid="{00000000-0005-0000-0000-000066000000}"/>
    <cellStyle name="20% - Ênfase3 2 9 2" xfId="2137" xr:uid="{9ECF941C-9976-459D-86D4-AF4EAEF3E131}"/>
    <cellStyle name="20% - Ênfase3 2 9 2 2" xfId="4208" xr:uid="{52207ECD-7B9B-49D2-9029-8A7EE5F82DE9}"/>
    <cellStyle name="20% - Ênfase3 2 9 2 2 2" xfId="8168" xr:uid="{D38977FF-F9ED-427D-B4A0-104E81141B77}"/>
    <cellStyle name="20% - Ênfase3 2 9 2 2 2 2" xfId="16088" xr:uid="{F9BCF043-5275-4BA7-88F0-1D96CCA3AA39}"/>
    <cellStyle name="20% - Ênfase3 2 9 2 2 3" xfId="12128" xr:uid="{69AEF3F0-9854-40DC-830F-50CE49679A49}"/>
    <cellStyle name="20% - Ênfase3 2 9 2 3" xfId="6188" xr:uid="{98E3772D-1B37-49DE-9D38-E9B13C52BEDA}"/>
    <cellStyle name="20% - Ênfase3 2 9 2 3 2" xfId="14108" xr:uid="{04B8AF74-5846-4EEA-BAB6-003E1383078C}"/>
    <cellStyle name="20% - Ênfase3 2 9 2 4" xfId="10148" xr:uid="{15655CAC-CCEE-4D2A-8384-4CB97102FA20}"/>
    <cellStyle name="20% - Ênfase3 2 9 3" xfId="3757" xr:uid="{C1D935DF-9EAE-4146-B8D4-825E5FFADD1A}"/>
    <cellStyle name="20% - Ênfase3 2 9 3 2" xfId="7719" xr:uid="{B319C67B-C63D-44DE-96A7-9E5EB63E7A37}"/>
    <cellStyle name="20% - Ênfase3 2 9 3 2 2" xfId="15639" xr:uid="{C7A3CAEC-A541-4D50-8BE9-8A8D0C005806}"/>
    <cellStyle name="20% - Ênfase3 2 9 3 3" xfId="11679" xr:uid="{80D7F341-86CC-42D9-92B2-3B1C388B4D98}"/>
    <cellStyle name="20% - Ênfase3 2 9 4" xfId="5739" xr:uid="{E875B1EF-E45F-433F-A7C5-2C2F7980744E}"/>
    <cellStyle name="20% - Ênfase3 2 9 4 2" xfId="13659" xr:uid="{584F4175-91F8-41D0-A1D2-64AE6492E5AB}"/>
    <cellStyle name="20% - Ênfase3 2 9 5" xfId="9699" xr:uid="{E2605F7A-C40E-48B6-AC98-DBC2D41EDBAB}"/>
    <cellStyle name="20% - Ênfase3 3" xfId="92" xr:uid="{00000000-0005-0000-0000-000067000000}"/>
    <cellStyle name="20% - Ênfase3 3 2" xfId="296" xr:uid="{00000000-0005-0000-0000-000068000000}"/>
    <cellStyle name="20% - Ênfase3 3 2 2" xfId="432" xr:uid="{00000000-0005-0000-0000-000069000000}"/>
    <cellStyle name="20% - Ênfase3 3 2 2 2" xfId="822" xr:uid="{00000000-0005-0000-0000-00006A000000}"/>
    <cellStyle name="20% - Ênfase3 3 2 2 2 2" xfId="2140" xr:uid="{450D82ED-5209-4DFD-9103-1AA0F54004C7}"/>
    <cellStyle name="20% - Ênfase3 3 2 2 2 2 2" xfId="4211" xr:uid="{C5BA8C8D-7D87-49EA-9568-B1B1C731300E}"/>
    <cellStyle name="20% - Ênfase3 3 2 2 2 2 2 2" xfId="8171" xr:uid="{AC09B1B0-0F24-4D6B-B935-427AC2A58710}"/>
    <cellStyle name="20% - Ênfase3 3 2 2 2 2 2 2 2" xfId="16091" xr:uid="{D7EB9B6C-506E-4524-8399-285F83D1DCC9}"/>
    <cellStyle name="20% - Ênfase3 3 2 2 2 2 2 3" xfId="12131" xr:uid="{C3ACDD9B-ECD2-4D81-BC9B-38A1E0602654}"/>
    <cellStyle name="20% - Ênfase3 3 2 2 2 2 3" xfId="6191" xr:uid="{66FB3009-E812-40E9-98AB-54C49BDDC504}"/>
    <cellStyle name="20% - Ênfase3 3 2 2 2 2 3 2" xfId="14111" xr:uid="{4A8C1338-3323-443D-BC39-6DA306313AB1}"/>
    <cellStyle name="20% - Ênfase3 3 2 2 2 2 4" xfId="10151" xr:uid="{10436E65-C26E-4A7F-AA7C-A281DF3F2906}"/>
    <cellStyle name="20% - Ênfase3 3 2 2 2 3" xfId="3665" xr:uid="{D5138F78-32B6-413A-9908-B7155539BFA3}"/>
    <cellStyle name="20% - Ênfase3 3 2 2 2 3 2" xfId="7627" xr:uid="{021A19BD-C6EA-4FC1-9C2A-2F6D2A98A99B}"/>
    <cellStyle name="20% - Ênfase3 3 2 2 2 3 2 2" xfId="15547" xr:uid="{B7AA3222-A4D4-40BE-A610-D26D98ACFC73}"/>
    <cellStyle name="20% - Ênfase3 3 2 2 2 3 3" xfId="11587" xr:uid="{3401CA67-7612-403E-A594-8CF585EA4714}"/>
    <cellStyle name="20% - Ênfase3 3 2 2 2 4" xfId="5647" xr:uid="{C00D9A79-1D27-4B3A-AE5D-A68EE83D8C94}"/>
    <cellStyle name="20% - Ênfase3 3 2 2 2 4 2" xfId="13567" xr:uid="{8AE76BBC-7015-424E-8AB6-09AD9E341D13}"/>
    <cellStyle name="20% - Ênfase3 3 2 2 2 5" xfId="9607" xr:uid="{1BD0E1D1-2526-483F-8A45-1108C4464516}"/>
    <cellStyle name="20% - Ênfase3 3 2 2 3" xfId="2139" xr:uid="{F157AD9B-EC0C-42FF-A3CF-2EB8AC1C92D3}"/>
    <cellStyle name="20% - Ênfase3 3 2 2 3 2" xfId="4210" xr:uid="{8A01E77F-CB17-4EC7-8EE6-8EE9B50C5121}"/>
    <cellStyle name="20% - Ênfase3 3 2 2 3 2 2" xfId="8170" xr:uid="{ED50FCF0-2A7E-4D11-A293-633D1B1C8848}"/>
    <cellStyle name="20% - Ênfase3 3 2 2 3 2 2 2" xfId="16090" xr:uid="{01A851C8-DC69-4FEA-96CB-AEACBD47707D}"/>
    <cellStyle name="20% - Ênfase3 3 2 2 3 2 3" xfId="12130" xr:uid="{F3E051BB-8BA7-4617-8804-FB06F8A7D012}"/>
    <cellStyle name="20% - Ênfase3 3 2 2 3 3" xfId="6190" xr:uid="{6FFEE3CE-BDB5-45F1-807D-4E3333DD223B}"/>
    <cellStyle name="20% - Ênfase3 3 2 2 3 3 2" xfId="14110" xr:uid="{85C06FF4-A0BB-4ADE-93B4-8AE7310643A8}"/>
    <cellStyle name="20% - Ênfase3 3 2 2 3 4" xfId="10150" xr:uid="{78271B2D-D3DC-4B69-AFC3-E46219303B7F}"/>
    <cellStyle name="20% - Ênfase3 3 2 2 4" xfId="3340" xr:uid="{D3F635A8-244B-4AD5-926A-ACDD02197A04}"/>
    <cellStyle name="20% - Ênfase3 3 2 2 4 2" xfId="7302" xr:uid="{8ADB3D33-6484-4C2E-AAE9-73963682BB4B}"/>
    <cellStyle name="20% - Ênfase3 3 2 2 4 2 2" xfId="15222" xr:uid="{4260BFE9-D124-4774-8242-43BDDE960B31}"/>
    <cellStyle name="20% - Ênfase3 3 2 2 4 3" xfId="11262" xr:uid="{93235CB4-8F28-46FC-B03D-10C353E59082}"/>
    <cellStyle name="20% - Ênfase3 3 2 2 5" xfId="5322" xr:uid="{095B93D4-DC54-4799-801B-92292A445D12}"/>
    <cellStyle name="20% - Ênfase3 3 2 2 5 2" xfId="13242" xr:uid="{A8EDC24D-BC4A-41EC-8C6C-237851A1DB3C}"/>
    <cellStyle name="20% - Ênfase3 3 2 2 6" xfId="9282" xr:uid="{4691C005-5D73-4325-BB79-7E644C45A246}"/>
    <cellStyle name="20% - Ênfase3 3 2 3" xfId="687" xr:uid="{00000000-0005-0000-0000-00006B000000}"/>
    <cellStyle name="20% - Ênfase3 3 2 3 2" xfId="2141" xr:uid="{ACE91349-44FE-444D-AF7F-BD3192D14261}"/>
    <cellStyle name="20% - Ênfase3 3 2 3 2 2" xfId="4212" xr:uid="{D582FB6E-E863-4AE0-A9F4-A501CF3C7D6F}"/>
    <cellStyle name="20% - Ênfase3 3 2 3 2 2 2" xfId="8172" xr:uid="{D573C22F-B4F5-41CC-AE9E-B0C0CEF8B8F1}"/>
    <cellStyle name="20% - Ênfase3 3 2 3 2 2 2 2" xfId="16092" xr:uid="{EA4306F8-EE98-4519-86B0-C6B66F2F0442}"/>
    <cellStyle name="20% - Ênfase3 3 2 3 2 2 3" xfId="12132" xr:uid="{A9304480-4D97-4712-AE9A-E2C6A4F98FB4}"/>
    <cellStyle name="20% - Ênfase3 3 2 3 2 3" xfId="6192" xr:uid="{BCC29E34-E195-4D31-9AF1-3CCD79263822}"/>
    <cellStyle name="20% - Ênfase3 3 2 3 2 3 2" xfId="14112" xr:uid="{E8F5B62D-8FE2-4F52-ACAA-85247D25200E}"/>
    <cellStyle name="20% - Ênfase3 3 2 3 2 4" xfId="10152" xr:uid="{769BFCAE-3B4E-47FB-8AE0-F9E1DBD1075B}"/>
    <cellStyle name="20% - Ênfase3 3 2 3 3" xfId="3530" xr:uid="{BF9F9197-ADBB-4481-9226-4A6863CA33B7}"/>
    <cellStyle name="20% - Ênfase3 3 2 3 3 2" xfId="7492" xr:uid="{E7CF54C8-C054-4D54-8EB2-54E0FEB198E7}"/>
    <cellStyle name="20% - Ênfase3 3 2 3 3 2 2" xfId="15412" xr:uid="{A6EDD1F8-8755-4927-B81D-971C2C98E5EA}"/>
    <cellStyle name="20% - Ênfase3 3 2 3 3 3" xfId="11452" xr:uid="{8316D062-5A4D-4C53-8F7D-C983EA0A9EBA}"/>
    <cellStyle name="20% - Ênfase3 3 2 3 4" xfId="5512" xr:uid="{0FF3E73E-C260-4265-9653-B4D3673F10BB}"/>
    <cellStyle name="20% - Ênfase3 3 2 3 4 2" xfId="13432" xr:uid="{D00E0B5B-FCB3-442E-8450-F389E4686F5A}"/>
    <cellStyle name="20% - Ênfase3 3 2 3 5" xfId="9472" xr:uid="{1BABCD65-3832-4F01-92FC-FF97FFCDEB0E}"/>
    <cellStyle name="20% - Ênfase3 3 2 4" xfId="980" xr:uid="{00000000-0005-0000-0000-00006C000000}"/>
    <cellStyle name="20% - Ênfase3 3 2 4 2" xfId="2142" xr:uid="{362C2916-A5A5-44A4-A10F-76034253D2B3}"/>
    <cellStyle name="20% - Ênfase3 3 2 4 2 2" xfId="4213" xr:uid="{51D3F104-DDC9-4F8A-A5FE-C10A757DA905}"/>
    <cellStyle name="20% - Ênfase3 3 2 4 2 2 2" xfId="8173" xr:uid="{8ADE698D-AC28-4EE9-A377-9F58F11801F9}"/>
    <cellStyle name="20% - Ênfase3 3 2 4 2 2 2 2" xfId="16093" xr:uid="{9A85CB65-F9CC-4F3E-8255-F429E8A02A93}"/>
    <cellStyle name="20% - Ênfase3 3 2 4 2 2 3" xfId="12133" xr:uid="{1BAB88B5-6952-4892-B89E-C3F6B94AD2EE}"/>
    <cellStyle name="20% - Ênfase3 3 2 4 2 3" xfId="6193" xr:uid="{3DD22489-A74D-4C16-A553-25D1F5D70D79}"/>
    <cellStyle name="20% - Ênfase3 3 2 4 2 3 2" xfId="14113" xr:uid="{9FC2FBDD-9B11-4B1A-AED0-042B303A43C6}"/>
    <cellStyle name="20% - Ênfase3 3 2 4 2 4" xfId="10153" xr:uid="{25DA2897-C96E-47B0-806D-E3EFB8BE6A1B}"/>
    <cellStyle name="20% - Ênfase3 3 2 4 3" xfId="3804" xr:uid="{24AC53C6-7280-47BF-B29F-967626B7CEE9}"/>
    <cellStyle name="20% - Ênfase3 3 2 4 3 2" xfId="7766" xr:uid="{A0468F18-899E-4450-8EA0-4E2076D5B262}"/>
    <cellStyle name="20% - Ênfase3 3 2 4 3 2 2" xfId="15686" xr:uid="{C2DBAC03-5055-4401-8A8E-B1B13F7E5FAF}"/>
    <cellStyle name="20% - Ênfase3 3 2 4 3 3" xfId="11726" xr:uid="{EEC14CF1-BA8B-4ABA-8C5F-C5EFCC01405D}"/>
    <cellStyle name="20% - Ênfase3 3 2 4 4" xfId="5786" xr:uid="{AFF9707F-F6D5-4013-8A40-81B332D779A0}"/>
    <cellStyle name="20% - Ênfase3 3 2 4 4 2" xfId="13706" xr:uid="{E57664B0-B483-4678-AF74-76C05233620D}"/>
    <cellStyle name="20% - Ênfase3 3 2 4 5" xfId="9746" xr:uid="{1C7AFDDD-47D2-4FC9-B90C-27F2FF1A55C6}"/>
    <cellStyle name="20% - Ênfase3 3 2 5" xfId="2138" xr:uid="{3A6F05A8-191F-4DD9-B789-191CBCB54A15}"/>
    <cellStyle name="20% - Ênfase3 3 2 5 2" xfId="4209" xr:uid="{DFB245D0-D11C-4784-A36A-A9106DE3B770}"/>
    <cellStyle name="20% - Ênfase3 3 2 5 2 2" xfId="8169" xr:uid="{DE81B615-13CD-4B99-BDFD-C18FF45C7C9A}"/>
    <cellStyle name="20% - Ênfase3 3 2 5 2 2 2" xfId="16089" xr:uid="{7602A18A-EF55-425A-B36C-58409865BAD8}"/>
    <cellStyle name="20% - Ênfase3 3 2 5 2 3" xfId="12129" xr:uid="{FDA3D809-43EE-4A18-9D60-31D0E76EF6DE}"/>
    <cellStyle name="20% - Ênfase3 3 2 5 3" xfId="6189" xr:uid="{413D92E9-D85B-4EE9-8776-C84A642F2B52}"/>
    <cellStyle name="20% - Ênfase3 3 2 5 3 2" xfId="14109" xr:uid="{B8763C74-4F07-484F-ACFD-07E67A6F592F}"/>
    <cellStyle name="20% - Ênfase3 3 2 5 4" xfId="10149" xr:uid="{8C5D5520-6B9B-40AE-96DB-762296F36547}"/>
    <cellStyle name="20% - Ênfase3 3 2 6" xfId="3205" xr:uid="{758086B1-9127-4FB6-BDC3-C0589CB00930}"/>
    <cellStyle name="20% - Ênfase3 3 2 6 2" xfId="7167" xr:uid="{CB3C4E0C-B08B-4266-9CD5-0180CF24D122}"/>
    <cellStyle name="20% - Ênfase3 3 2 6 2 2" xfId="15087" xr:uid="{1CC3557E-AD54-471A-AAB4-C96B97A9BFB3}"/>
    <cellStyle name="20% - Ênfase3 3 2 6 3" xfId="11127" xr:uid="{D605FD0F-F7F9-4033-8C7B-4A9395C9C562}"/>
    <cellStyle name="20% - Ênfase3 3 2 7" xfId="5187" xr:uid="{B52A9ED6-6E78-43ED-92B9-F80709FAB355}"/>
    <cellStyle name="20% - Ênfase3 3 2 7 2" xfId="13107" xr:uid="{F20CE820-3B93-4150-A717-7C8B20CE86B5}"/>
    <cellStyle name="20% - Ênfase3 3 2 8" xfId="9147" xr:uid="{EC0D8189-BEF6-468E-B222-5487D8C4FCCE}"/>
    <cellStyle name="20% - Ênfase3 3 3" xfId="531" xr:uid="{00000000-0005-0000-0000-00006D000000}"/>
    <cellStyle name="20% - Ênfase3 3 3 2" xfId="883" xr:uid="{00000000-0005-0000-0000-00006E000000}"/>
    <cellStyle name="20% - Ênfase3 3 3 2 2" xfId="2144" xr:uid="{735752D6-8BAE-482F-8BD2-F505E31EF913}"/>
    <cellStyle name="20% - Ênfase3 3 3 2 2 2" xfId="4215" xr:uid="{95FC91C4-0BCC-4C82-BD4E-5EDE6332BFA5}"/>
    <cellStyle name="20% - Ênfase3 3 3 2 2 2 2" xfId="8175" xr:uid="{C021B269-2494-4DEA-B8CC-D8156D678DB5}"/>
    <cellStyle name="20% - Ênfase3 3 3 2 2 2 2 2" xfId="16095" xr:uid="{B87C3A9E-3BF7-4F1A-A4EC-F05A7EF51F1E}"/>
    <cellStyle name="20% - Ênfase3 3 3 2 2 2 3" xfId="12135" xr:uid="{47635C7C-25CA-4FAF-BA09-1DFD79104CFA}"/>
    <cellStyle name="20% - Ênfase3 3 3 2 2 3" xfId="6195" xr:uid="{D98C15D0-7729-46C8-A2AD-CDCC7AFBCF13}"/>
    <cellStyle name="20% - Ênfase3 3 3 2 2 3 2" xfId="14115" xr:uid="{18B880BB-2E03-47E1-8D28-12CE22CB04F7}"/>
    <cellStyle name="20% - Ênfase3 3 3 2 2 4" xfId="10155" xr:uid="{A9B300C5-255B-4B89-B4F9-997D6F4B0708}"/>
    <cellStyle name="20% - Ênfase3 3 3 2 3" xfId="3726" xr:uid="{87344FCC-216D-4F17-8740-FEAA62314773}"/>
    <cellStyle name="20% - Ênfase3 3 3 2 3 2" xfId="7688" xr:uid="{8A8A58CE-E8BD-4364-8D76-9E3A85303B07}"/>
    <cellStyle name="20% - Ênfase3 3 3 2 3 2 2" xfId="15608" xr:uid="{FF9168C3-D8AB-4F38-95B0-B930D39DA4E1}"/>
    <cellStyle name="20% - Ênfase3 3 3 2 3 3" xfId="11648" xr:uid="{FFC86C4E-85F8-4D87-A6D4-79F89BCD0F5A}"/>
    <cellStyle name="20% - Ênfase3 3 3 2 4" xfId="5708" xr:uid="{21EA5EC9-8E4E-4407-9E1B-BACC280B2F68}"/>
    <cellStyle name="20% - Ênfase3 3 3 2 4 2" xfId="13628" xr:uid="{2B7412B7-A6B2-422B-9220-AAFD3A7BAF86}"/>
    <cellStyle name="20% - Ênfase3 3 3 2 5" xfId="9668" xr:uid="{92BAD2AB-612B-4FBF-BDBE-12C23DF03A2D}"/>
    <cellStyle name="20% - Ênfase3 3 3 3" xfId="981" xr:uid="{00000000-0005-0000-0000-00006F000000}"/>
    <cellStyle name="20% - Ênfase3 3 3 3 2" xfId="2145" xr:uid="{952C6525-5DAB-48E0-8F16-D8A5544BF816}"/>
    <cellStyle name="20% - Ênfase3 3 3 3 2 2" xfId="4216" xr:uid="{69615C82-A5EA-4940-A09C-779081AFF478}"/>
    <cellStyle name="20% - Ênfase3 3 3 3 2 2 2" xfId="8176" xr:uid="{1CDF2539-E827-4EDA-A24D-9EE3F411D689}"/>
    <cellStyle name="20% - Ênfase3 3 3 3 2 2 2 2" xfId="16096" xr:uid="{4A7EF3F9-FA8D-4D72-87AB-4929B86F7A02}"/>
    <cellStyle name="20% - Ênfase3 3 3 3 2 2 3" xfId="12136" xr:uid="{965BB937-8E6E-4B1D-A362-A815E9DD6FAB}"/>
    <cellStyle name="20% - Ênfase3 3 3 3 2 3" xfId="6196" xr:uid="{31D6E663-0713-47C1-A6B4-E04B5C886A93}"/>
    <cellStyle name="20% - Ênfase3 3 3 3 2 3 2" xfId="14116" xr:uid="{0CA1E43E-E681-43C1-A492-DAD73EB32ED9}"/>
    <cellStyle name="20% - Ênfase3 3 3 3 2 4" xfId="10156" xr:uid="{2D01C9B8-D9EC-4A8C-B83B-1FFC3B356845}"/>
    <cellStyle name="20% - Ênfase3 3 3 3 3" xfId="3805" xr:uid="{85D8E209-0AC1-4314-ABB0-4F9ACBFDB867}"/>
    <cellStyle name="20% - Ênfase3 3 3 3 3 2" xfId="7767" xr:uid="{D75E80D2-A287-4C71-81BF-A48ED699087D}"/>
    <cellStyle name="20% - Ênfase3 3 3 3 3 2 2" xfId="15687" xr:uid="{D5C9EF71-4360-424B-A3DF-7EA17187B501}"/>
    <cellStyle name="20% - Ênfase3 3 3 3 3 3" xfId="11727" xr:uid="{DF257672-DFA2-475C-830B-A139B32E70E0}"/>
    <cellStyle name="20% - Ênfase3 3 3 3 4" xfId="5787" xr:uid="{01DAE5E8-8CAE-4471-8E17-6AC24086AB04}"/>
    <cellStyle name="20% - Ênfase3 3 3 3 4 2" xfId="13707" xr:uid="{FCF73177-2B3C-4ACE-93FF-2E56FD50CBEC}"/>
    <cellStyle name="20% - Ênfase3 3 3 3 5" xfId="9747" xr:uid="{976A78FB-ACEA-43A7-97E7-22D21B899EA9}"/>
    <cellStyle name="20% - Ênfase3 3 3 4" xfId="2143" xr:uid="{4B77C4E0-5968-4669-B740-CD7AD0400E19}"/>
    <cellStyle name="20% - Ênfase3 3 3 4 2" xfId="4214" xr:uid="{D95DEFB5-7DAE-4FDF-95DE-7C695637ED88}"/>
    <cellStyle name="20% - Ênfase3 3 3 4 2 2" xfId="8174" xr:uid="{8C879A9B-9934-4043-93D2-53E11DADDAF9}"/>
    <cellStyle name="20% - Ênfase3 3 3 4 2 2 2" xfId="16094" xr:uid="{880681E8-8D74-406E-A556-FB5E572F4344}"/>
    <cellStyle name="20% - Ênfase3 3 3 4 2 3" xfId="12134" xr:uid="{28320C4A-3ED5-44F3-B80A-9BB67738723C}"/>
    <cellStyle name="20% - Ênfase3 3 3 4 3" xfId="6194" xr:uid="{DC1698C1-0842-4D41-9F32-75FCEFA4F7A6}"/>
    <cellStyle name="20% - Ênfase3 3 3 4 3 2" xfId="14114" xr:uid="{92324992-0EAC-472F-92A4-1FEBB16F69A3}"/>
    <cellStyle name="20% - Ênfase3 3 3 4 4" xfId="10154" xr:uid="{62F38BF4-87A5-4002-920C-77C78FD36449}"/>
    <cellStyle name="20% - Ênfase3 3 3 5" xfId="3401" xr:uid="{FF592CD5-62D1-40F8-955B-3CAE2AE749D9}"/>
    <cellStyle name="20% - Ênfase3 3 3 5 2" xfId="7363" xr:uid="{D10B868F-282E-45BB-B49F-7B36D510B493}"/>
    <cellStyle name="20% - Ênfase3 3 3 5 2 2" xfId="15283" xr:uid="{E3A8A7FF-C8EC-4848-AE98-CD3CB20D1BD4}"/>
    <cellStyle name="20% - Ênfase3 3 3 5 3" xfId="11323" xr:uid="{981D7B02-69AA-4068-9ECD-CCA3515E905B}"/>
    <cellStyle name="20% - Ênfase3 3 3 6" xfId="5383" xr:uid="{977F093D-63E9-4683-9738-23F441625B2A}"/>
    <cellStyle name="20% - Ênfase3 3 3 6 2" xfId="13303" xr:uid="{C1F95CCD-7D66-474A-85F2-0181727CCED7}"/>
    <cellStyle name="20% - Ênfase3 3 3 7" xfId="9343" xr:uid="{2D6D7061-DF58-45B3-ABF3-647E757634F8}"/>
    <cellStyle name="20% - Ênfase3 3 4" xfId="979" xr:uid="{00000000-0005-0000-0000-000070000000}"/>
    <cellStyle name="20% - Ênfase3 3 4 2" xfId="2146" xr:uid="{450157F8-1169-44D8-ABD6-6CC148CEA218}"/>
    <cellStyle name="20% - Ênfase3 3 4 2 2" xfId="4217" xr:uid="{55DCA443-285F-4F3F-A312-82AF31FA0438}"/>
    <cellStyle name="20% - Ênfase3 3 4 2 2 2" xfId="8177" xr:uid="{64EECCFC-96C5-4BFD-B941-9077DB60E462}"/>
    <cellStyle name="20% - Ênfase3 3 4 2 2 2 2" xfId="16097" xr:uid="{7813349A-F7A9-43D9-A237-CD840837B364}"/>
    <cellStyle name="20% - Ênfase3 3 4 2 2 3" xfId="12137" xr:uid="{89AD20AD-443A-4FCA-9C78-A29CA88D843C}"/>
    <cellStyle name="20% - Ênfase3 3 4 2 3" xfId="6197" xr:uid="{7B63D867-3C1C-4065-A854-5F32AE157FAA}"/>
    <cellStyle name="20% - Ênfase3 3 4 2 3 2" xfId="14117" xr:uid="{04035370-2E94-4C0A-AC56-942C444DEBE0}"/>
    <cellStyle name="20% - Ênfase3 3 4 2 4" xfId="10157" xr:uid="{7BAC703F-B34B-47B3-A251-31A0DD823043}"/>
    <cellStyle name="20% - Ênfase3 3 4 3" xfId="3803" xr:uid="{CBA7AA70-6853-4886-AB05-70DE4C62AAC5}"/>
    <cellStyle name="20% - Ênfase3 3 4 3 2" xfId="7765" xr:uid="{98CF748B-3275-4F57-A3BC-0DA14AE97C1B}"/>
    <cellStyle name="20% - Ênfase3 3 4 3 2 2" xfId="15685" xr:uid="{2153FF0E-ABF5-48C3-A7A2-7F64F553F817}"/>
    <cellStyle name="20% - Ênfase3 3 4 3 3" xfId="11725" xr:uid="{18688573-5A59-49F1-9AC2-54EC74F05AD2}"/>
    <cellStyle name="20% - Ênfase3 3 4 4" xfId="5785" xr:uid="{5C148749-98DD-4393-8769-0EF37683C555}"/>
    <cellStyle name="20% - Ênfase3 3 4 4 2" xfId="13705" xr:uid="{415A0E15-332D-4B30-9FD3-633691E7ADF2}"/>
    <cellStyle name="20% - Ênfase3 3 4 5" xfId="9745" xr:uid="{E1DAF7D2-51AD-4CCC-A037-A00F8D5F8D35}"/>
    <cellStyle name="20% - Ênfase3 3 5" xfId="1912" xr:uid="{00000000-0005-0000-0000-000071000000}"/>
    <cellStyle name="20% - Ênfase3 3 5 2" xfId="4016" xr:uid="{11456109-5081-44DA-8985-C3C0F9EA733E}"/>
    <cellStyle name="20% - Ênfase3 3 5 2 2" xfId="7978" xr:uid="{3FC85523-4DB1-4E79-A13D-20E85C502DF8}"/>
    <cellStyle name="20% - Ênfase3 3 5 2 2 2" xfId="15898" xr:uid="{CB74A5F9-798F-4647-85DB-4CDB12B892A4}"/>
    <cellStyle name="20% - Ênfase3 3 5 2 3" xfId="11938" xr:uid="{860ADA99-DB84-4B07-BC43-06FD7378A2B2}"/>
    <cellStyle name="20% - Ênfase3 3 5 3" xfId="5998" xr:uid="{B6E1D107-E1DA-410C-A872-A219DCC008B8}"/>
    <cellStyle name="20% - Ênfase3 3 5 3 2" xfId="13918" xr:uid="{7F6157C5-A6CA-4862-BE10-7B7938E0D89F}"/>
    <cellStyle name="20% - Ênfase3 3 5 4" xfId="9958" xr:uid="{4B5E4E8E-9380-4F29-BBBC-73FF5DB86B7E}"/>
    <cellStyle name="20% - Ênfase3 4" xfId="256" xr:uid="{00000000-0005-0000-0000-000072000000}"/>
    <cellStyle name="20% - Ênfase3 4 2" xfId="399" xr:uid="{00000000-0005-0000-0000-000073000000}"/>
    <cellStyle name="20% - Ênfase3 4 2 2" xfId="789" xr:uid="{00000000-0005-0000-0000-000074000000}"/>
    <cellStyle name="20% - Ênfase3 4 2 2 2" xfId="2149" xr:uid="{43C3E8C4-1F79-40BE-8C67-3C2D812FA889}"/>
    <cellStyle name="20% - Ênfase3 4 2 2 2 2" xfId="4220" xr:uid="{1442DD34-0E64-4042-B714-1DC8C51BF1D6}"/>
    <cellStyle name="20% - Ênfase3 4 2 2 2 2 2" xfId="8180" xr:uid="{162E66F8-1CDD-478C-BE50-FACFC4706E53}"/>
    <cellStyle name="20% - Ênfase3 4 2 2 2 2 2 2" xfId="16100" xr:uid="{571522D8-5691-443F-A342-C030ACDFBDDF}"/>
    <cellStyle name="20% - Ênfase3 4 2 2 2 2 3" xfId="12140" xr:uid="{7D73C8CC-8B2A-422C-A257-D4AD86F871E8}"/>
    <cellStyle name="20% - Ênfase3 4 2 2 2 3" xfId="6200" xr:uid="{F8032E2E-C9C4-4BAA-A3B7-7E3AAE97254E}"/>
    <cellStyle name="20% - Ênfase3 4 2 2 2 3 2" xfId="14120" xr:uid="{A29D08F8-C535-417D-8CD4-D57CC7D24F18}"/>
    <cellStyle name="20% - Ênfase3 4 2 2 2 4" xfId="10160" xr:uid="{B3C271C6-3BAE-44B5-BFAF-9755F3A41DC2}"/>
    <cellStyle name="20% - Ênfase3 4 2 2 3" xfId="3632" xr:uid="{B4DD764C-C7C4-4C85-980E-77922D5072AD}"/>
    <cellStyle name="20% - Ênfase3 4 2 2 3 2" xfId="7594" xr:uid="{29CC87A3-D5B7-4FC1-B200-D3E3D131B03A}"/>
    <cellStyle name="20% - Ênfase3 4 2 2 3 2 2" xfId="15514" xr:uid="{D3C8A87D-57C5-4680-8026-1918B3141721}"/>
    <cellStyle name="20% - Ênfase3 4 2 2 3 3" xfId="11554" xr:uid="{009B9127-7420-444D-AAA0-3EF381A3CE51}"/>
    <cellStyle name="20% - Ênfase3 4 2 2 4" xfId="5614" xr:uid="{3C62F8C7-5439-49FB-8483-2BC938EA37F4}"/>
    <cellStyle name="20% - Ênfase3 4 2 2 4 2" xfId="13534" xr:uid="{E5685B8F-AF4C-4C79-9326-48CB37D3748B}"/>
    <cellStyle name="20% - Ênfase3 4 2 2 5" xfId="9574" xr:uid="{F4EB8E99-DEF1-4AD5-9E73-AF54EF2CE764}"/>
    <cellStyle name="20% - Ênfase3 4 2 3" xfId="983" xr:uid="{00000000-0005-0000-0000-000075000000}"/>
    <cellStyle name="20% - Ênfase3 4 2 4" xfId="2148" xr:uid="{6AFC4429-FB95-4F40-B0F3-FC24948BC9FA}"/>
    <cellStyle name="20% - Ênfase3 4 2 4 2" xfId="4219" xr:uid="{3B0B9D77-048C-4CC7-AFA1-030221616E99}"/>
    <cellStyle name="20% - Ênfase3 4 2 4 2 2" xfId="8179" xr:uid="{6834A976-4806-4C48-A3D5-5885C0206519}"/>
    <cellStyle name="20% - Ênfase3 4 2 4 2 2 2" xfId="16099" xr:uid="{5334453D-7083-4D89-AFAB-402F0F606B42}"/>
    <cellStyle name="20% - Ênfase3 4 2 4 2 3" xfId="12139" xr:uid="{9B3F6D48-688A-4E4E-AC15-AFD1038EAF24}"/>
    <cellStyle name="20% - Ênfase3 4 2 4 3" xfId="6199" xr:uid="{368EAA88-1F61-4DF1-A87B-531D42AAE047}"/>
    <cellStyle name="20% - Ênfase3 4 2 4 3 2" xfId="14119" xr:uid="{0969E730-A326-4176-B8B4-39A33F2C65FF}"/>
    <cellStyle name="20% - Ênfase3 4 2 4 4" xfId="10159" xr:uid="{AFA3CC45-0831-4731-8914-B37AA74F753F}"/>
    <cellStyle name="20% - Ênfase3 4 2 5" xfId="3307" xr:uid="{72E15E75-CDA3-4160-AB18-B43AAA3BD8C6}"/>
    <cellStyle name="20% - Ênfase3 4 2 5 2" xfId="7269" xr:uid="{2E9B4915-79BB-4C81-A16B-7483CA51924B}"/>
    <cellStyle name="20% - Ênfase3 4 2 5 2 2" xfId="15189" xr:uid="{FAEFFB4B-689D-443D-96CE-F2D4925CAD76}"/>
    <cellStyle name="20% - Ênfase3 4 2 5 3" xfId="11229" xr:uid="{675EF838-7050-46E4-8271-90E2DCB82B29}"/>
    <cellStyle name="20% - Ênfase3 4 2 6" xfId="5289" xr:uid="{F1D676E1-CC63-44D5-8AF2-5E2D4B78B102}"/>
    <cellStyle name="20% - Ênfase3 4 2 6 2" xfId="13209" xr:uid="{B1832238-DC44-4CC9-8AB5-135656EA0026}"/>
    <cellStyle name="20% - Ênfase3 4 2 7" xfId="9249" xr:uid="{3B6BE36C-4818-464C-904C-256AA1AF457C}"/>
    <cellStyle name="20% - Ênfase3 4 3" xfId="654" xr:uid="{00000000-0005-0000-0000-000076000000}"/>
    <cellStyle name="20% - Ênfase3 4 3 2" xfId="984" xr:uid="{00000000-0005-0000-0000-000077000000}"/>
    <cellStyle name="20% - Ênfase3 4 3 3" xfId="2150" xr:uid="{F5EC5A8B-375E-4291-A9EB-417834FEDD67}"/>
    <cellStyle name="20% - Ênfase3 4 3 3 2" xfId="4221" xr:uid="{58DA9EBC-D59E-41AE-BC77-20620AF5F484}"/>
    <cellStyle name="20% - Ênfase3 4 3 3 2 2" xfId="8181" xr:uid="{FD54CC50-1460-419E-B93F-F7D88EA2B33F}"/>
    <cellStyle name="20% - Ênfase3 4 3 3 2 2 2" xfId="16101" xr:uid="{B8F11BF7-55A0-43F6-999D-D129A62F8866}"/>
    <cellStyle name="20% - Ênfase3 4 3 3 2 3" xfId="12141" xr:uid="{552E9B8B-3A49-4B10-8E91-E1EEAD4CBAD2}"/>
    <cellStyle name="20% - Ênfase3 4 3 3 3" xfId="6201" xr:uid="{AFF29224-2EAF-449D-95DA-EA1BC76A39A3}"/>
    <cellStyle name="20% - Ênfase3 4 3 3 3 2" xfId="14121" xr:uid="{622E47EB-A4EE-4B77-ADFC-5ACC55105F39}"/>
    <cellStyle name="20% - Ênfase3 4 3 3 4" xfId="10161" xr:uid="{9FF3E1C8-2CDF-4F9C-9528-F2EAAD24075D}"/>
    <cellStyle name="20% - Ênfase3 4 3 4" xfId="3497" xr:uid="{252CF82D-C296-4C98-998B-B3E2EC33C09A}"/>
    <cellStyle name="20% - Ênfase3 4 3 4 2" xfId="7459" xr:uid="{5BE8F783-2B36-4924-9EEB-003D877F06E6}"/>
    <cellStyle name="20% - Ênfase3 4 3 4 2 2" xfId="15379" xr:uid="{79AB0C5F-8949-4DFE-8835-E267F9EB4672}"/>
    <cellStyle name="20% - Ênfase3 4 3 4 3" xfId="11419" xr:uid="{AB25CE04-4807-491C-BBB2-F8EBDD55C8D1}"/>
    <cellStyle name="20% - Ênfase3 4 3 5" xfId="5479" xr:uid="{994E8B9A-3FA7-488A-A7DC-39B951B2C1A7}"/>
    <cellStyle name="20% - Ênfase3 4 3 5 2" xfId="13399" xr:uid="{3E6084DA-5FFC-45C2-8559-6DA22D583161}"/>
    <cellStyle name="20% - Ênfase3 4 3 6" xfId="9439" xr:uid="{0B51897D-E3D7-4610-8E77-177E12A6385E}"/>
    <cellStyle name="20% - Ênfase3 4 4" xfId="982" xr:uid="{00000000-0005-0000-0000-000078000000}"/>
    <cellStyle name="20% - Ênfase3 4 4 2" xfId="2151" xr:uid="{C24F8C22-7B91-4FA3-B227-C6D6E3836447}"/>
    <cellStyle name="20% - Ênfase3 4 4 2 2" xfId="4222" xr:uid="{D54CCBED-84D5-4096-8886-08017CEE5B7B}"/>
    <cellStyle name="20% - Ênfase3 4 4 2 2 2" xfId="8182" xr:uid="{A34210FC-FAAF-41A6-B63C-D03A15AA5644}"/>
    <cellStyle name="20% - Ênfase3 4 4 2 2 2 2" xfId="16102" xr:uid="{0464E9EF-E5BF-43A4-9300-754A7F44440D}"/>
    <cellStyle name="20% - Ênfase3 4 4 2 2 3" xfId="12142" xr:uid="{AC6AFFA7-8C67-4AAE-AA8D-8BBB2421C4EB}"/>
    <cellStyle name="20% - Ênfase3 4 4 2 3" xfId="6202" xr:uid="{28B27904-4595-41A4-964E-3E1E4675B86A}"/>
    <cellStyle name="20% - Ênfase3 4 4 2 3 2" xfId="14122" xr:uid="{76423C45-1604-4D3B-B791-9B1D4BFE3CAD}"/>
    <cellStyle name="20% - Ênfase3 4 4 2 4" xfId="10162" xr:uid="{081280D0-403B-4270-B3CC-AB7DE637448D}"/>
    <cellStyle name="20% - Ênfase3 4 4 3" xfId="3806" xr:uid="{714AB90E-0410-44B2-ABE1-779E1FC1454C}"/>
    <cellStyle name="20% - Ênfase3 4 4 3 2" xfId="7768" xr:uid="{20B786E8-0217-476D-9D57-DE48A7ADAF78}"/>
    <cellStyle name="20% - Ênfase3 4 4 3 2 2" xfId="15688" xr:uid="{58893812-668A-4680-A47D-A06059E467CC}"/>
    <cellStyle name="20% - Ênfase3 4 4 3 3" xfId="11728" xr:uid="{37A9646C-9FAC-414F-840B-E4E00D1B0AA9}"/>
    <cellStyle name="20% - Ênfase3 4 4 4" xfId="5788" xr:uid="{BBEC2A5A-9BE8-467B-A77D-939B65E201A9}"/>
    <cellStyle name="20% - Ênfase3 4 4 4 2" xfId="13708" xr:uid="{2673EDF2-5388-46C0-A4BC-BDC2E56CE10F}"/>
    <cellStyle name="20% - Ênfase3 4 4 5" xfId="9748" xr:uid="{B74358DE-E44E-4F3E-9A2E-7F79E7018DC9}"/>
    <cellStyle name="20% - Ênfase3 4 5" xfId="2147" xr:uid="{6E7E2348-0B38-42F3-9AFE-22C62B863536}"/>
    <cellStyle name="20% - Ênfase3 4 5 2" xfId="4218" xr:uid="{15F8A614-227C-4CC6-B503-60B79D306EB1}"/>
    <cellStyle name="20% - Ênfase3 4 5 2 2" xfId="8178" xr:uid="{B02960D3-7FD0-4504-8942-F30EE7F53E2E}"/>
    <cellStyle name="20% - Ênfase3 4 5 2 2 2" xfId="16098" xr:uid="{80A7D1C2-5F5C-4C91-9AA7-30929AA18007}"/>
    <cellStyle name="20% - Ênfase3 4 5 2 3" xfId="12138" xr:uid="{450A90A1-9831-44D3-94B4-5BD194C190B5}"/>
    <cellStyle name="20% - Ênfase3 4 5 3" xfId="6198" xr:uid="{196CF27E-280A-4671-95B2-394C09F302DC}"/>
    <cellStyle name="20% - Ênfase3 4 5 3 2" xfId="14118" xr:uid="{B1EFDFB5-D6D8-4E18-BD00-402B56561EEA}"/>
    <cellStyle name="20% - Ênfase3 4 5 4" xfId="10158" xr:uid="{9BA62184-FB15-47F6-B573-66E31789ED1B}"/>
    <cellStyle name="20% - Ênfase3 4 6" xfId="3172" xr:uid="{3C4FC798-B11C-40B3-BAAF-85DFFAD6CB44}"/>
    <cellStyle name="20% - Ênfase3 4 6 2" xfId="7134" xr:uid="{A6733F60-A7FC-4BE8-8D7E-F5F297C84F0B}"/>
    <cellStyle name="20% - Ênfase3 4 6 2 2" xfId="15054" xr:uid="{5BC9651B-37A0-4424-9F7C-F61AA82FE89D}"/>
    <cellStyle name="20% - Ênfase3 4 6 3" xfId="11094" xr:uid="{C8D4A9BB-4A71-4354-8ED7-F8241F9C7ED8}"/>
    <cellStyle name="20% - Ênfase3 4 7" xfId="5154" xr:uid="{B2A6B3CD-194F-4253-A9AF-EA9FA36677C1}"/>
    <cellStyle name="20% - Ênfase3 4 7 2" xfId="13074" xr:uid="{7AF3C2DF-10DD-4C6E-8517-225F08C3DFBF}"/>
    <cellStyle name="20% - Ênfase3 4 8" xfId="9114" xr:uid="{110C394F-8EF8-4ADD-B042-1122E6994652}"/>
    <cellStyle name="20% - Ênfase3 5" xfId="985" xr:uid="{00000000-0005-0000-0000-000079000000}"/>
    <cellStyle name="20% - Ênfase3 6" xfId="986" xr:uid="{00000000-0005-0000-0000-00007A000000}"/>
    <cellStyle name="20% - Ênfase3 7" xfId="987" xr:uid="{00000000-0005-0000-0000-00007B000000}"/>
    <cellStyle name="20% - Ênfase3 8" xfId="988" xr:uid="{00000000-0005-0000-0000-00007C000000}"/>
    <cellStyle name="20% - Ênfase3 9" xfId="989" xr:uid="{00000000-0005-0000-0000-00007D000000}"/>
    <cellStyle name="20% - Ênfase3 9 2" xfId="2152" xr:uid="{8ADE96EA-2753-400E-AA6F-6E0E73F2501E}"/>
    <cellStyle name="20% - Ênfase3 9 2 2" xfId="4223" xr:uid="{EDFF0BB1-3B78-4EEF-9518-A95BD33B9B9E}"/>
    <cellStyle name="20% - Ênfase3 9 2 2 2" xfId="8183" xr:uid="{0DC47954-3AFB-4ED6-A375-E3B35E1E8822}"/>
    <cellStyle name="20% - Ênfase3 9 2 2 2 2" xfId="16103" xr:uid="{6A07A2F3-B236-4CAF-A68B-CB0DDFDA325B}"/>
    <cellStyle name="20% - Ênfase3 9 2 2 3" xfId="12143" xr:uid="{7CD37B3C-1AC4-4FFA-B0AE-EBB8D6E1E3A4}"/>
    <cellStyle name="20% - Ênfase3 9 2 3" xfId="6203" xr:uid="{51725BBC-D388-4351-B2F5-99010486838D}"/>
    <cellStyle name="20% - Ênfase3 9 2 3 2" xfId="14123" xr:uid="{845ECE40-1566-43BB-AB9B-63E7527DA94E}"/>
    <cellStyle name="20% - Ênfase3 9 2 4" xfId="10163" xr:uid="{F49CAAEA-DE08-4130-89F2-BC8092E8E9A2}"/>
    <cellStyle name="20% - Ênfase3 9 3" xfId="3807" xr:uid="{34947E26-DCC7-46EC-B00D-80276603919C}"/>
    <cellStyle name="20% - Ênfase3 9 3 2" xfId="7769" xr:uid="{17753637-14C7-4C41-891B-30E92CE412E8}"/>
    <cellStyle name="20% - Ênfase3 9 3 2 2" xfId="15689" xr:uid="{799660C0-CE61-41D8-8196-FA34AC3E232E}"/>
    <cellStyle name="20% - Ênfase3 9 3 3" xfId="11729" xr:uid="{A42886B4-AF23-4E08-8A6C-737D09232B88}"/>
    <cellStyle name="20% - Ênfase3 9 4" xfId="5789" xr:uid="{70AD30F3-C6A4-4BCA-A95C-5B13F65B071D}"/>
    <cellStyle name="20% - Ênfase3 9 4 2" xfId="13709" xr:uid="{579BCE08-D6B4-4DD0-A061-70C42BF2CB81}"/>
    <cellStyle name="20% - Ênfase3 9 5" xfId="9749" xr:uid="{B7B00A74-A115-4A34-817C-4F9331D5C85E}"/>
    <cellStyle name="20% - Ênfase4 10" xfId="5063" xr:uid="{BF36A210-BB43-4CC6-B4BC-FA39E9E38545}"/>
    <cellStyle name="20% - Ênfase4 10 2" xfId="9023" xr:uid="{599F593D-8EEF-4855-9BB1-C4C80FFCAB20}"/>
    <cellStyle name="20% - Ênfase4 10 2 2" xfId="16943" xr:uid="{54F34769-F943-4B81-821B-7344A848D35D}"/>
    <cellStyle name="20% - Ênfase4 10 3" xfId="12983" xr:uid="{71C8EDAE-DF0C-4E5E-80F5-CC4F98838623}"/>
    <cellStyle name="20% - Ênfase4 11" xfId="7043" xr:uid="{D08779D1-4F7C-4AAC-BD18-6245434ACC2A}"/>
    <cellStyle name="20% - Ênfase4 11 2" xfId="14963" xr:uid="{AB45EF6E-339A-43FD-AB87-08DF230D4ADD}"/>
    <cellStyle name="20% - Ênfase4 12" xfId="11003" xr:uid="{99D7911A-F420-4AB9-9C78-41D3552E16B9}"/>
    <cellStyle name="20% - Ênfase4 2" xfId="7" xr:uid="{00000000-0005-0000-0000-00007F000000}"/>
    <cellStyle name="20% - Ênfase4 2 2" xfId="8" xr:uid="{00000000-0005-0000-0000-000080000000}"/>
    <cellStyle name="20% - Ênfase4 2 2 2" xfId="991" xr:uid="{00000000-0005-0000-0000-000081000000}"/>
    <cellStyle name="20% - Ênfase4 2 2 2 2" xfId="2153" xr:uid="{64C8B48D-60D1-4EE7-A28F-D7B0576F8BA3}"/>
    <cellStyle name="20% - Ênfase4 2 2 2 2 2" xfId="4224" xr:uid="{E4AA445E-1B90-422C-B541-E7D1DD4A2875}"/>
    <cellStyle name="20% - Ênfase4 2 2 2 2 2 2" xfId="8184" xr:uid="{FA9C69EF-CF8D-45D4-B678-C7C93279B430}"/>
    <cellStyle name="20% - Ênfase4 2 2 2 2 2 2 2" xfId="16104" xr:uid="{44FEA918-4D47-4B91-9DBF-E5D0E915FD8E}"/>
    <cellStyle name="20% - Ênfase4 2 2 2 2 2 3" xfId="12144" xr:uid="{B1E19A9D-C9F2-4D47-9E62-5992DF29C3C1}"/>
    <cellStyle name="20% - Ênfase4 2 2 2 2 3" xfId="6204" xr:uid="{3B37EE5F-0C60-494C-95D6-E3F189A52CC7}"/>
    <cellStyle name="20% - Ênfase4 2 2 2 2 3 2" xfId="14124" xr:uid="{E629CC00-D768-49BA-9BE3-89BB186E2D8D}"/>
    <cellStyle name="20% - Ênfase4 2 2 2 2 4" xfId="10164" xr:uid="{5B3296FA-5C5E-46E7-AA87-DAF3A874F6F6}"/>
    <cellStyle name="20% - Ênfase4 2 2 2 3" xfId="3809" xr:uid="{2AE9D508-E4B1-48E6-B75F-D3D893C907C4}"/>
    <cellStyle name="20% - Ênfase4 2 2 2 3 2" xfId="7771" xr:uid="{33BC9F64-72A1-4959-8213-870B3E624647}"/>
    <cellStyle name="20% - Ênfase4 2 2 2 3 2 2" xfId="15691" xr:uid="{66EBF1FD-B8C9-4615-97C9-1C9412385E38}"/>
    <cellStyle name="20% - Ênfase4 2 2 2 3 3" xfId="11731" xr:uid="{8AEB33BD-82D1-4653-9103-D4224D0E7B00}"/>
    <cellStyle name="20% - Ênfase4 2 2 2 4" xfId="5791" xr:uid="{1E8C09F4-114B-4286-BE86-16369DA8F2F9}"/>
    <cellStyle name="20% - Ênfase4 2 2 2 4 2" xfId="13711" xr:uid="{E4F1EC39-35DE-482C-8504-5D8113BB5226}"/>
    <cellStyle name="20% - Ênfase4 2 2 2 5" xfId="9751" xr:uid="{EB545F6D-722C-4A3B-935D-4218D15B9F03}"/>
    <cellStyle name="20% - Ênfase4 2 2 3" xfId="992" xr:uid="{00000000-0005-0000-0000-000082000000}"/>
    <cellStyle name="20% - Ênfase4 2 2 3 2" xfId="2154" xr:uid="{C9D0E304-2A1F-48A9-860C-DBF362F0A20E}"/>
    <cellStyle name="20% - Ênfase4 2 2 3 2 2" xfId="4225" xr:uid="{D2B00D4E-B8BE-4B5A-B3E6-FD89C265F081}"/>
    <cellStyle name="20% - Ênfase4 2 2 3 2 2 2" xfId="8185" xr:uid="{AA752A04-CA53-4BDC-9DC7-18FA7A95956A}"/>
    <cellStyle name="20% - Ênfase4 2 2 3 2 2 2 2" xfId="16105" xr:uid="{79441734-2F79-4A86-A3F0-FA0F8FEE7EE8}"/>
    <cellStyle name="20% - Ênfase4 2 2 3 2 2 3" xfId="12145" xr:uid="{9847B741-E455-456C-8474-90322EC0D43E}"/>
    <cellStyle name="20% - Ênfase4 2 2 3 2 3" xfId="6205" xr:uid="{F4867323-07C3-44A1-9442-2C1F830D048C}"/>
    <cellStyle name="20% - Ênfase4 2 2 3 2 3 2" xfId="14125" xr:uid="{D1745335-C390-431C-94A7-0584EABC625C}"/>
    <cellStyle name="20% - Ênfase4 2 2 3 2 4" xfId="10165" xr:uid="{7ED8A2D7-BFAC-4340-9FB0-069D3A2C99B3}"/>
    <cellStyle name="20% - Ênfase4 2 2 3 3" xfId="3810" xr:uid="{AAE537B2-2086-46A6-9E1D-0A8994612372}"/>
    <cellStyle name="20% - Ênfase4 2 2 3 3 2" xfId="7772" xr:uid="{B09A7D6E-22BE-474A-B48B-53101D1F1C66}"/>
    <cellStyle name="20% - Ênfase4 2 2 3 3 2 2" xfId="15692" xr:uid="{1FF7FD07-A988-4751-B572-4C1CC9A5C67A}"/>
    <cellStyle name="20% - Ênfase4 2 2 3 3 3" xfId="11732" xr:uid="{195C6742-A93E-47C3-9233-A62D47DED4C8}"/>
    <cellStyle name="20% - Ênfase4 2 2 3 4" xfId="5792" xr:uid="{46B03EC0-E9B5-44E5-A6F5-3624010A9271}"/>
    <cellStyle name="20% - Ênfase4 2 2 3 4 2" xfId="13712" xr:uid="{43059711-15BE-4E8C-9EF3-B05EEAB45502}"/>
    <cellStyle name="20% - Ênfase4 2 2 3 5" xfId="9752" xr:uid="{DDD16C55-7B32-4429-9331-C70A3D5366B0}"/>
    <cellStyle name="20% - Ênfase4 2 3" xfId="284" xr:uid="{00000000-0005-0000-0000-000083000000}"/>
    <cellStyle name="20% - Ênfase4 2 3 2" xfId="420" xr:uid="{00000000-0005-0000-0000-000084000000}"/>
    <cellStyle name="20% - Ênfase4 2 3 2 2" xfId="810" xr:uid="{00000000-0005-0000-0000-000085000000}"/>
    <cellStyle name="20% - Ênfase4 2 3 2 2 2" xfId="2157" xr:uid="{1F72806F-3831-44EC-9D75-472E60B7F36E}"/>
    <cellStyle name="20% - Ênfase4 2 3 2 2 2 2" xfId="4228" xr:uid="{E3CB227B-2815-4456-A119-51B8D5251E93}"/>
    <cellStyle name="20% - Ênfase4 2 3 2 2 2 2 2" xfId="8188" xr:uid="{870D2C93-0CF5-4AFD-91CF-C1259F34CAD6}"/>
    <cellStyle name="20% - Ênfase4 2 3 2 2 2 2 2 2" xfId="16108" xr:uid="{22DE8877-C04B-4549-8FAB-D545431FC78B}"/>
    <cellStyle name="20% - Ênfase4 2 3 2 2 2 2 3" xfId="12148" xr:uid="{078EE936-6ED0-49A7-B47C-262939CF638B}"/>
    <cellStyle name="20% - Ênfase4 2 3 2 2 2 3" xfId="6208" xr:uid="{7DC3AC10-618A-405E-9BC6-2BC26E180E40}"/>
    <cellStyle name="20% - Ênfase4 2 3 2 2 2 3 2" xfId="14128" xr:uid="{45741A6C-5A96-4E7E-A375-6C0056208A40}"/>
    <cellStyle name="20% - Ênfase4 2 3 2 2 2 4" xfId="10168" xr:uid="{9047856D-6A9F-4C66-8422-1314AA605323}"/>
    <cellStyle name="20% - Ênfase4 2 3 2 2 3" xfId="3653" xr:uid="{2B0CD9EB-19FB-4927-BB90-C15AF07F83E3}"/>
    <cellStyle name="20% - Ênfase4 2 3 2 2 3 2" xfId="7615" xr:uid="{0F1B18A3-F9E6-4019-A173-16FE284FA467}"/>
    <cellStyle name="20% - Ênfase4 2 3 2 2 3 2 2" xfId="15535" xr:uid="{13AC44B4-2473-4323-9348-9A7DF37F6AFF}"/>
    <cellStyle name="20% - Ênfase4 2 3 2 2 3 3" xfId="11575" xr:uid="{7E42D580-E375-4995-BCFD-2F3D6C27DAC5}"/>
    <cellStyle name="20% - Ênfase4 2 3 2 2 4" xfId="5635" xr:uid="{9592A66E-DB48-4107-8C69-FD74F6A96342}"/>
    <cellStyle name="20% - Ênfase4 2 3 2 2 4 2" xfId="13555" xr:uid="{6E371A06-CBC1-4980-BC7C-C10ACA45A47D}"/>
    <cellStyle name="20% - Ênfase4 2 3 2 2 5" xfId="9595" xr:uid="{841D255B-29A0-4384-AD61-B89951709C20}"/>
    <cellStyle name="20% - Ênfase4 2 3 2 3" xfId="2156" xr:uid="{19A12221-F821-4AE9-A88E-6880BFB84B3B}"/>
    <cellStyle name="20% - Ênfase4 2 3 2 3 2" xfId="4227" xr:uid="{D2571D92-8DDE-41A4-BA30-C1E44912D39C}"/>
    <cellStyle name="20% - Ênfase4 2 3 2 3 2 2" xfId="8187" xr:uid="{C44E653F-D97D-44CE-BF14-0C86B3566A63}"/>
    <cellStyle name="20% - Ênfase4 2 3 2 3 2 2 2" xfId="16107" xr:uid="{44D171D2-27C2-4E6B-9ED4-FA2AF936D05D}"/>
    <cellStyle name="20% - Ênfase4 2 3 2 3 2 3" xfId="12147" xr:uid="{4810910E-F9F7-448C-8F6E-B7D6B357EA0F}"/>
    <cellStyle name="20% - Ênfase4 2 3 2 3 3" xfId="6207" xr:uid="{C2EA599D-377F-45F4-B271-E7E355A4B818}"/>
    <cellStyle name="20% - Ênfase4 2 3 2 3 3 2" xfId="14127" xr:uid="{78356D5F-D7DE-40E6-8E62-F6648E29FFAC}"/>
    <cellStyle name="20% - Ênfase4 2 3 2 3 4" xfId="10167" xr:uid="{4D8D4FB9-612E-414D-89CF-25C8FBBAB323}"/>
    <cellStyle name="20% - Ênfase4 2 3 2 4" xfId="3328" xr:uid="{BA0CB5B3-FF92-4B36-8FA9-BFB13989CED3}"/>
    <cellStyle name="20% - Ênfase4 2 3 2 4 2" xfId="7290" xr:uid="{ADA3574E-8895-42AB-B066-2C6381517CE4}"/>
    <cellStyle name="20% - Ênfase4 2 3 2 4 2 2" xfId="15210" xr:uid="{4947761F-EBAA-4B59-908A-8AE471183BBA}"/>
    <cellStyle name="20% - Ênfase4 2 3 2 4 3" xfId="11250" xr:uid="{528D0025-0302-4A9A-A494-AC4B53FD29F0}"/>
    <cellStyle name="20% - Ênfase4 2 3 2 5" xfId="5310" xr:uid="{58772D24-D71D-4987-A8CD-ED0E4755FCDB}"/>
    <cellStyle name="20% - Ênfase4 2 3 2 5 2" xfId="13230" xr:uid="{A47DEE3A-A635-4BF1-82AA-44B85B9CB0C0}"/>
    <cellStyle name="20% - Ênfase4 2 3 2 6" xfId="9270" xr:uid="{979911E6-8C2F-47F7-86A4-C8AA0A54C2A7}"/>
    <cellStyle name="20% - Ênfase4 2 3 3" xfId="675" xr:uid="{00000000-0005-0000-0000-000086000000}"/>
    <cellStyle name="20% - Ênfase4 2 3 3 2" xfId="2158" xr:uid="{39277424-16D0-4E81-8188-E1CA9A6EA488}"/>
    <cellStyle name="20% - Ênfase4 2 3 3 2 2" xfId="4229" xr:uid="{2811DFE7-D430-4C8E-9B50-0DDD3EF9931C}"/>
    <cellStyle name="20% - Ênfase4 2 3 3 2 2 2" xfId="8189" xr:uid="{DE5EBB59-0BA6-4EDE-B5DA-749743B63F35}"/>
    <cellStyle name="20% - Ênfase4 2 3 3 2 2 2 2" xfId="16109" xr:uid="{9E77529A-5FF5-4FB2-84FC-5912EF2B051F}"/>
    <cellStyle name="20% - Ênfase4 2 3 3 2 2 3" xfId="12149" xr:uid="{0BD50F50-2E51-4F4C-AC16-8D1B15E0EFA1}"/>
    <cellStyle name="20% - Ênfase4 2 3 3 2 3" xfId="6209" xr:uid="{FC84C6B6-0125-4EDC-80FD-7EA83D0B844B}"/>
    <cellStyle name="20% - Ênfase4 2 3 3 2 3 2" xfId="14129" xr:uid="{1643B621-137A-49FA-AA34-839C8816DD60}"/>
    <cellStyle name="20% - Ênfase4 2 3 3 2 4" xfId="10169" xr:uid="{B500BB40-24DD-4F3A-A051-D9B7C1CEE49F}"/>
    <cellStyle name="20% - Ênfase4 2 3 3 3" xfId="3518" xr:uid="{3922EF23-956E-4974-9D7E-BCC77274CF54}"/>
    <cellStyle name="20% - Ênfase4 2 3 3 3 2" xfId="7480" xr:uid="{FBC7FFB2-7E84-4826-AF0A-3DDFA42A803B}"/>
    <cellStyle name="20% - Ênfase4 2 3 3 3 2 2" xfId="15400" xr:uid="{0E8BDBE8-A6B1-4933-9C9D-2927A3CDA8BA}"/>
    <cellStyle name="20% - Ênfase4 2 3 3 3 3" xfId="11440" xr:uid="{45388AB9-22D9-4182-97E5-6A37C58E59DB}"/>
    <cellStyle name="20% - Ênfase4 2 3 3 4" xfId="5500" xr:uid="{2423FAAE-201C-4974-8D54-D26FB25FFD27}"/>
    <cellStyle name="20% - Ênfase4 2 3 3 4 2" xfId="13420" xr:uid="{E4A5CE23-4761-4647-8D48-A93D21F445D2}"/>
    <cellStyle name="20% - Ênfase4 2 3 3 5" xfId="9460" xr:uid="{32D854ED-6881-436A-B8CF-2B4B0C02CDBC}"/>
    <cellStyle name="20% - Ênfase4 2 3 4" xfId="993" xr:uid="{00000000-0005-0000-0000-000087000000}"/>
    <cellStyle name="20% - Ênfase4 2 3 4 2" xfId="2159" xr:uid="{C1C72B64-2993-4331-BB90-514E8A45E113}"/>
    <cellStyle name="20% - Ênfase4 2 3 4 2 2" xfId="4230" xr:uid="{A7756183-D37F-49C3-BE90-4A6FB8D488E2}"/>
    <cellStyle name="20% - Ênfase4 2 3 4 2 2 2" xfId="8190" xr:uid="{54439BA3-B79C-4821-B86B-70DE7A0CE0B1}"/>
    <cellStyle name="20% - Ênfase4 2 3 4 2 2 2 2" xfId="16110" xr:uid="{AB80E975-2772-408D-9D3C-7A7F37121B96}"/>
    <cellStyle name="20% - Ênfase4 2 3 4 2 2 3" xfId="12150" xr:uid="{AD5BFB63-E9E7-4ADE-87F3-5A314FE49300}"/>
    <cellStyle name="20% - Ênfase4 2 3 4 2 3" xfId="6210" xr:uid="{5937F02C-D3FF-4C13-9936-D662D34953D8}"/>
    <cellStyle name="20% - Ênfase4 2 3 4 2 3 2" xfId="14130" xr:uid="{653DE0BB-E9B6-4C4D-9AF9-F353C9090CBA}"/>
    <cellStyle name="20% - Ênfase4 2 3 4 2 4" xfId="10170" xr:uid="{F8A22D48-3EBB-4615-9783-A2DB415EA5DF}"/>
    <cellStyle name="20% - Ênfase4 2 3 4 3" xfId="3811" xr:uid="{38091D13-4FBA-4C31-BD0D-6395F2F6FB54}"/>
    <cellStyle name="20% - Ênfase4 2 3 4 3 2" xfId="7773" xr:uid="{2D4CD381-CDE2-4F86-9CFE-BFA8823E3DED}"/>
    <cellStyle name="20% - Ênfase4 2 3 4 3 2 2" xfId="15693" xr:uid="{82A14773-B49B-49BB-BB6C-FC50205B9C1B}"/>
    <cellStyle name="20% - Ênfase4 2 3 4 3 3" xfId="11733" xr:uid="{5B3BA858-EFC9-41B2-9C0E-404F539E5A91}"/>
    <cellStyle name="20% - Ênfase4 2 3 4 4" xfId="5793" xr:uid="{F3958826-A13F-41C1-9D13-7D9BB6511C27}"/>
    <cellStyle name="20% - Ênfase4 2 3 4 4 2" xfId="13713" xr:uid="{AB1847D2-8AFB-42E2-A6AE-2920012EB66E}"/>
    <cellStyle name="20% - Ênfase4 2 3 4 5" xfId="9753" xr:uid="{C9941184-560B-48A6-9C54-A8BA7B4C5F7D}"/>
    <cellStyle name="20% - Ênfase4 2 3 5" xfId="2155" xr:uid="{46F9A1AF-52F9-4EC1-827B-07DCD2646D00}"/>
    <cellStyle name="20% - Ênfase4 2 3 5 2" xfId="4226" xr:uid="{7A5BA828-7866-49F5-AB5E-2B3EAAC2031B}"/>
    <cellStyle name="20% - Ênfase4 2 3 5 2 2" xfId="8186" xr:uid="{315E6163-CCF7-40F6-864A-46755E984AFE}"/>
    <cellStyle name="20% - Ênfase4 2 3 5 2 2 2" xfId="16106" xr:uid="{A63E658E-699D-40CB-811F-6A5C9A12F6CC}"/>
    <cellStyle name="20% - Ênfase4 2 3 5 2 3" xfId="12146" xr:uid="{EA2690D2-3E40-47EE-AC2B-39F6F6AE26DE}"/>
    <cellStyle name="20% - Ênfase4 2 3 5 3" xfId="6206" xr:uid="{B676448A-5665-4E3F-9181-7E3D87A93741}"/>
    <cellStyle name="20% - Ênfase4 2 3 5 3 2" xfId="14126" xr:uid="{7FD30147-6681-47F4-8960-26DA16A39A83}"/>
    <cellStyle name="20% - Ênfase4 2 3 5 4" xfId="10166" xr:uid="{07A5325C-AFB3-49E1-8499-B7AC0881FE9B}"/>
    <cellStyle name="20% - Ênfase4 2 3 6" xfId="3193" xr:uid="{24EDA645-F16B-4D55-9CE8-522404603E42}"/>
    <cellStyle name="20% - Ênfase4 2 3 6 2" xfId="7155" xr:uid="{8F49C807-3495-44AD-A859-0441E4B31333}"/>
    <cellStyle name="20% - Ênfase4 2 3 6 2 2" xfId="15075" xr:uid="{6F864619-D3BB-4ECE-8048-78C099E4AC2E}"/>
    <cellStyle name="20% - Ênfase4 2 3 6 3" xfId="11115" xr:uid="{781E4FCE-9298-4DDF-B876-F785C1939DB3}"/>
    <cellStyle name="20% - Ênfase4 2 3 7" xfId="5175" xr:uid="{E36C924D-511D-4CE1-A0D5-7C15264B01DD}"/>
    <cellStyle name="20% - Ênfase4 2 3 7 2" xfId="13095" xr:uid="{ECA2C112-67B6-4230-9ED8-B2B85D9ADD95}"/>
    <cellStyle name="20% - Ênfase4 2 3 8" xfId="9135" xr:uid="{11041E59-B453-49EC-8954-3B36BA0E4FBE}"/>
    <cellStyle name="20% - Ênfase4 2 4" xfId="994" xr:uid="{00000000-0005-0000-0000-000088000000}"/>
    <cellStyle name="20% - Ênfase4 2 4 2" xfId="2160" xr:uid="{21A495FE-FCAD-48AA-AD43-4AD88CF7CD11}"/>
    <cellStyle name="20% - Ênfase4 2 4 2 2" xfId="4231" xr:uid="{BD3C7819-8D76-4206-AEAB-1BC45BFD6CE4}"/>
    <cellStyle name="20% - Ênfase4 2 4 2 2 2" xfId="8191" xr:uid="{9E8286A3-CB0D-4E77-AD00-5E29F3FBAC6D}"/>
    <cellStyle name="20% - Ênfase4 2 4 2 2 2 2" xfId="16111" xr:uid="{3D18B804-68FC-4F8C-9928-075EC9E5DB24}"/>
    <cellStyle name="20% - Ênfase4 2 4 2 2 3" xfId="12151" xr:uid="{5A540500-ACC1-4FDC-AC66-3681AEA848E9}"/>
    <cellStyle name="20% - Ênfase4 2 4 2 3" xfId="6211" xr:uid="{F66188C1-FE13-495B-AAB2-996867DD3B43}"/>
    <cellStyle name="20% - Ênfase4 2 4 2 3 2" xfId="14131" xr:uid="{ABCAF1BA-6B00-4847-8C3C-4463C9973518}"/>
    <cellStyle name="20% - Ênfase4 2 4 2 4" xfId="10171" xr:uid="{8FBDF929-6C66-4B3F-891D-BE6A156F1BC1}"/>
    <cellStyle name="20% - Ênfase4 2 4 3" xfId="3812" xr:uid="{E011CF0C-5E8F-45E7-B524-BA79850EA9EA}"/>
    <cellStyle name="20% - Ênfase4 2 4 3 2" xfId="7774" xr:uid="{3883362D-7659-467F-B7DD-65190256B848}"/>
    <cellStyle name="20% - Ênfase4 2 4 3 2 2" xfId="15694" xr:uid="{FEA5B553-AE5B-4B7B-A980-964A804DDA41}"/>
    <cellStyle name="20% - Ênfase4 2 4 3 3" xfId="11734" xr:uid="{18BE3827-EEAD-42C6-9D35-1B5AB4DB3A7A}"/>
    <cellStyle name="20% - Ênfase4 2 4 4" xfId="5794" xr:uid="{54659D3B-8F8A-44C3-A7C4-E68B3D792CF9}"/>
    <cellStyle name="20% - Ênfase4 2 4 4 2" xfId="13714" xr:uid="{5F2C971B-DFA9-436C-B5AE-C5B43ACBBF11}"/>
    <cellStyle name="20% - Ênfase4 2 4 5" xfId="9754" xr:uid="{191EE543-6EA3-4B7D-817E-F621F6BC9C83}"/>
    <cellStyle name="20% - Ênfase4 2 5" xfId="995" xr:uid="{00000000-0005-0000-0000-000089000000}"/>
    <cellStyle name="20% - Ênfase4 2 5 2" xfId="2161" xr:uid="{C29868A4-DB00-4819-B8B9-B9578DF17CC2}"/>
    <cellStyle name="20% - Ênfase4 2 5 2 2" xfId="4232" xr:uid="{C04EAC59-46AD-4722-8F82-ACFE88291788}"/>
    <cellStyle name="20% - Ênfase4 2 5 2 2 2" xfId="8192" xr:uid="{AD6D1BA9-874D-4C58-AC1B-F3F4ED15F657}"/>
    <cellStyle name="20% - Ênfase4 2 5 2 2 2 2" xfId="16112" xr:uid="{23B5FF14-DE7D-486A-A50E-7C599D45246A}"/>
    <cellStyle name="20% - Ênfase4 2 5 2 2 3" xfId="12152" xr:uid="{7836E344-4B28-41F1-A8E0-69F1365B33EE}"/>
    <cellStyle name="20% - Ênfase4 2 5 2 3" xfId="6212" xr:uid="{883BF272-DF0D-438A-9BC7-A5447DC315AA}"/>
    <cellStyle name="20% - Ênfase4 2 5 2 3 2" xfId="14132" xr:uid="{4DE6C2E8-0F9B-4A94-9872-BB6A05E11101}"/>
    <cellStyle name="20% - Ênfase4 2 5 2 4" xfId="10172" xr:uid="{6997D378-9DDE-4236-9051-5C86A7EADBFA}"/>
    <cellStyle name="20% - Ênfase4 2 5 3" xfId="3813" xr:uid="{49EE26E8-319A-4EC9-9371-B3797313B477}"/>
    <cellStyle name="20% - Ênfase4 2 5 3 2" xfId="7775" xr:uid="{4F9FADEB-F5E8-4825-892A-A86ADA127D4B}"/>
    <cellStyle name="20% - Ênfase4 2 5 3 2 2" xfId="15695" xr:uid="{8FFB4569-2C8B-486D-94BC-F276AFF41FF5}"/>
    <cellStyle name="20% - Ênfase4 2 5 3 3" xfId="11735" xr:uid="{B4F22615-2955-466E-9990-5E0DEB93C886}"/>
    <cellStyle name="20% - Ênfase4 2 5 4" xfId="5795" xr:uid="{5B3D72AB-D347-4227-9C6B-2FD4C10BE9D7}"/>
    <cellStyle name="20% - Ênfase4 2 5 4 2" xfId="13715" xr:uid="{93DCBDA4-FC60-41A8-AAD5-14A55945AC4C}"/>
    <cellStyle name="20% - Ênfase4 2 5 5" xfId="9755" xr:uid="{CFDE58D0-70C0-48CD-827F-C87E5942C10E}"/>
    <cellStyle name="20% - Ênfase4 2 6" xfId="996" xr:uid="{00000000-0005-0000-0000-00008A000000}"/>
    <cellStyle name="20% - Ênfase4 2 6 2" xfId="2162" xr:uid="{C2CC7AD5-088B-40DD-917F-979F0F9814C6}"/>
    <cellStyle name="20% - Ênfase4 2 6 2 2" xfId="4233" xr:uid="{C550095B-2BCB-4933-8654-97CCA947ED4C}"/>
    <cellStyle name="20% - Ênfase4 2 6 2 2 2" xfId="8193" xr:uid="{B86FE24A-6D68-44FA-BA33-49FD9BB8E9CF}"/>
    <cellStyle name="20% - Ênfase4 2 6 2 2 2 2" xfId="16113" xr:uid="{474FC7E9-13E4-42C9-A343-4E10529E30AF}"/>
    <cellStyle name="20% - Ênfase4 2 6 2 2 3" xfId="12153" xr:uid="{3D275987-9BFD-4159-9CA6-05409CF7A79D}"/>
    <cellStyle name="20% - Ênfase4 2 6 2 3" xfId="6213" xr:uid="{3D514E23-C2D4-467F-B90F-DAD443B9473F}"/>
    <cellStyle name="20% - Ênfase4 2 6 2 3 2" xfId="14133" xr:uid="{F8E87F85-4134-4DED-8A65-D8EB41B8B2B3}"/>
    <cellStyle name="20% - Ênfase4 2 6 2 4" xfId="10173" xr:uid="{7858CDBC-C9D5-49F5-8F14-974D7DA09CD1}"/>
    <cellStyle name="20% - Ênfase4 2 6 3" xfId="3814" xr:uid="{049E6B4E-533F-4197-B981-B8F2BA2E1B5F}"/>
    <cellStyle name="20% - Ênfase4 2 6 3 2" xfId="7776" xr:uid="{C3D22BC9-7941-4138-BE90-97E2CCF7C0BB}"/>
    <cellStyle name="20% - Ênfase4 2 6 3 2 2" xfId="15696" xr:uid="{A5D9DAEF-5773-4964-A033-119798204D32}"/>
    <cellStyle name="20% - Ênfase4 2 6 3 3" xfId="11736" xr:uid="{AA84CB14-CD37-4648-B5B2-9F7E722CA66E}"/>
    <cellStyle name="20% - Ênfase4 2 6 4" xfId="5796" xr:uid="{59DB831E-282A-4F93-8882-D81778EE166F}"/>
    <cellStyle name="20% - Ênfase4 2 6 4 2" xfId="13716" xr:uid="{2C82B5AC-E9D0-495D-9B27-1F47483985B5}"/>
    <cellStyle name="20% - Ênfase4 2 6 5" xfId="9756" xr:uid="{11084AB0-FCBF-432B-88B4-B5D7D3037A3F}"/>
    <cellStyle name="20% - Ênfase4 2 7" xfId="997" xr:uid="{00000000-0005-0000-0000-00008B000000}"/>
    <cellStyle name="20% - Ênfase4 2 7 2" xfId="2163" xr:uid="{BD1EEEB6-ADD5-46E7-9290-8D08F495C212}"/>
    <cellStyle name="20% - Ênfase4 2 7 2 2" xfId="4234" xr:uid="{423A2314-4E1E-4A4A-B7A8-94EE0FF4067F}"/>
    <cellStyle name="20% - Ênfase4 2 7 2 2 2" xfId="8194" xr:uid="{5B3CD0F9-16F6-464F-B272-631B35EF4BF6}"/>
    <cellStyle name="20% - Ênfase4 2 7 2 2 2 2" xfId="16114" xr:uid="{81CD815C-6C2D-4C90-8F78-BA82ED2C0AC7}"/>
    <cellStyle name="20% - Ênfase4 2 7 2 2 3" xfId="12154" xr:uid="{4B3EDDD0-0FFE-45C0-A693-ED82C16BBD09}"/>
    <cellStyle name="20% - Ênfase4 2 7 2 3" xfId="6214" xr:uid="{6A12B95F-532C-46D0-9AD3-1C1FD4A1BCEC}"/>
    <cellStyle name="20% - Ênfase4 2 7 2 3 2" xfId="14134" xr:uid="{D52C897E-B1E8-42A0-A4D4-CACE679347BB}"/>
    <cellStyle name="20% - Ênfase4 2 7 2 4" xfId="10174" xr:uid="{04EB2C0C-7F5F-4277-88C4-97F7733CCC55}"/>
    <cellStyle name="20% - Ênfase4 2 7 3" xfId="3815" xr:uid="{C8852C7A-00F9-403C-9456-6708153984E5}"/>
    <cellStyle name="20% - Ênfase4 2 7 3 2" xfId="7777" xr:uid="{BFDC67D7-4DB9-4DCB-B612-7F31A0348D25}"/>
    <cellStyle name="20% - Ênfase4 2 7 3 2 2" xfId="15697" xr:uid="{59F4F70A-8055-4FE4-9B69-8BA51460FB56}"/>
    <cellStyle name="20% - Ênfase4 2 7 3 3" xfId="11737" xr:uid="{FD1DF5E0-4C54-4759-8335-8F97B1EF4D2A}"/>
    <cellStyle name="20% - Ênfase4 2 7 4" xfId="5797" xr:uid="{008C053F-F7CE-42D2-81C7-772E6B69959B}"/>
    <cellStyle name="20% - Ênfase4 2 7 4 2" xfId="13717" xr:uid="{95296C21-5F55-4951-B5A5-B9C495AC8ED3}"/>
    <cellStyle name="20% - Ênfase4 2 7 5" xfId="9757" xr:uid="{C828B9FC-918A-41D7-9999-3CA8918C4EBA}"/>
    <cellStyle name="20% - Ênfase4 2 8" xfId="998" xr:uid="{00000000-0005-0000-0000-00008C000000}"/>
    <cellStyle name="20% - Ênfase4 2 9" xfId="990" xr:uid="{00000000-0005-0000-0000-00008D000000}"/>
    <cellStyle name="20% - Ênfase4 2 9 2" xfId="2164" xr:uid="{E8AB6C06-0A48-4AEA-9D8D-EB741D9BCFFC}"/>
    <cellStyle name="20% - Ênfase4 2 9 2 2" xfId="4235" xr:uid="{2655DFD7-77F0-41F4-8B10-D48D399B354E}"/>
    <cellStyle name="20% - Ênfase4 2 9 2 2 2" xfId="8195" xr:uid="{EE044AB3-F59A-4538-AB6B-80E1FF54F9F2}"/>
    <cellStyle name="20% - Ênfase4 2 9 2 2 2 2" xfId="16115" xr:uid="{0B29DC65-8B5E-4014-90F4-BF90FED1390F}"/>
    <cellStyle name="20% - Ênfase4 2 9 2 2 3" xfId="12155" xr:uid="{7FEF7151-15C2-4459-B157-D96BFDC5966F}"/>
    <cellStyle name="20% - Ênfase4 2 9 2 3" xfId="6215" xr:uid="{0ACC1AE1-599D-4F4F-9EAF-2912D57A470C}"/>
    <cellStyle name="20% - Ênfase4 2 9 2 3 2" xfId="14135" xr:uid="{4628ED31-CE83-44CD-8292-FAFEEB20334C}"/>
    <cellStyle name="20% - Ênfase4 2 9 2 4" xfId="10175" xr:uid="{F454245E-F346-4B3B-B5CD-D16A2729AD7F}"/>
    <cellStyle name="20% - Ênfase4 2 9 3" xfId="3808" xr:uid="{CFFFA8F1-81D6-4678-BE1F-6BCB95FE4905}"/>
    <cellStyle name="20% - Ênfase4 2 9 3 2" xfId="7770" xr:uid="{865B917A-61EB-4628-9904-5B39BAE149EF}"/>
    <cellStyle name="20% - Ênfase4 2 9 3 2 2" xfId="15690" xr:uid="{F195C858-A8FA-4B40-83C1-1FA7B21A6F27}"/>
    <cellStyle name="20% - Ênfase4 2 9 3 3" xfId="11730" xr:uid="{26ACD500-1481-4603-A0E0-2F6ACDBE8F27}"/>
    <cellStyle name="20% - Ênfase4 2 9 4" xfId="5790" xr:uid="{5166A972-BF58-4658-AD49-675950EEF102}"/>
    <cellStyle name="20% - Ênfase4 2 9 4 2" xfId="13710" xr:uid="{B1E835AA-E362-462B-A12B-908067C09CE0}"/>
    <cellStyle name="20% - Ênfase4 2 9 5" xfId="9750" xr:uid="{A24BECAB-EF9C-49C8-B659-6409B263D0AD}"/>
    <cellStyle name="20% - Ênfase4 3" xfId="93" xr:uid="{00000000-0005-0000-0000-00008E000000}"/>
    <cellStyle name="20% - Ênfase4 3 2" xfId="298" xr:uid="{00000000-0005-0000-0000-00008F000000}"/>
    <cellStyle name="20% - Ênfase4 3 2 2" xfId="434" xr:uid="{00000000-0005-0000-0000-000090000000}"/>
    <cellStyle name="20% - Ênfase4 3 2 2 2" xfId="824" xr:uid="{00000000-0005-0000-0000-000091000000}"/>
    <cellStyle name="20% - Ênfase4 3 2 2 2 2" xfId="2167" xr:uid="{ACF89CF0-B8B1-474A-9D8A-4BE16E63F521}"/>
    <cellStyle name="20% - Ênfase4 3 2 2 2 2 2" xfId="4238" xr:uid="{3FB86FBA-89E4-4FB5-9628-A2B3CD557834}"/>
    <cellStyle name="20% - Ênfase4 3 2 2 2 2 2 2" xfId="8198" xr:uid="{A7EEE452-670A-4262-A804-808CEF79407A}"/>
    <cellStyle name="20% - Ênfase4 3 2 2 2 2 2 2 2" xfId="16118" xr:uid="{7F086D05-BF48-498C-9758-C54560DE036C}"/>
    <cellStyle name="20% - Ênfase4 3 2 2 2 2 2 3" xfId="12158" xr:uid="{DF327C16-267A-4446-B593-18E376FB0D0C}"/>
    <cellStyle name="20% - Ênfase4 3 2 2 2 2 3" xfId="6218" xr:uid="{05EB5252-E91D-4AE9-8CD9-B03CDF78D673}"/>
    <cellStyle name="20% - Ênfase4 3 2 2 2 2 3 2" xfId="14138" xr:uid="{F13042EB-C185-45B9-A930-04452E2EDACB}"/>
    <cellStyle name="20% - Ênfase4 3 2 2 2 2 4" xfId="10178" xr:uid="{13D0DCEE-932F-484E-9D88-0DAC0A772284}"/>
    <cellStyle name="20% - Ênfase4 3 2 2 2 3" xfId="3667" xr:uid="{A2305AF9-6669-438E-A572-661C45A5B6FB}"/>
    <cellStyle name="20% - Ênfase4 3 2 2 2 3 2" xfId="7629" xr:uid="{2834974B-D0D5-40FE-8822-B992B6BC59A5}"/>
    <cellStyle name="20% - Ênfase4 3 2 2 2 3 2 2" xfId="15549" xr:uid="{E141B5BE-BA35-4574-81D6-1D842042A6AE}"/>
    <cellStyle name="20% - Ênfase4 3 2 2 2 3 3" xfId="11589" xr:uid="{3A1AA9B6-7702-4E25-8B42-9255866EBA93}"/>
    <cellStyle name="20% - Ênfase4 3 2 2 2 4" xfId="5649" xr:uid="{FF9F5188-094B-431C-99E9-B9AA9F653E53}"/>
    <cellStyle name="20% - Ênfase4 3 2 2 2 4 2" xfId="13569" xr:uid="{7BEF67CB-AB41-4A90-A419-EEBD9D0BA1C7}"/>
    <cellStyle name="20% - Ênfase4 3 2 2 2 5" xfId="9609" xr:uid="{05C148CF-72F0-4899-9568-C47E1F5FDBDB}"/>
    <cellStyle name="20% - Ênfase4 3 2 2 3" xfId="2166" xr:uid="{F15CAFEA-EE8E-496E-9B5B-D11108A7A832}"/>
    <cellStyle name="20% - Ênfase4 3 2 2 3 2" xfId="4237" xr:uid="{D4BEE627-48F4-42CA-B773-9EA72786BC88}"/>
    <cellStyle name="20% - Ênfase4 3 2 2 3 2 2" xfId="8197" xr:uid="{2421D5B5-B954-44FB-9771-3654BDA69CBF}"/>
    <cellStyle name="20% - Ênfase4 3 2 2 3 2 2 2" xfId="16117" xr:uid="{B34BA22D-15E9-4D44-A94A-615EF118DC02}"/>
    <cellStyle name="20% - Ênfase4 3 2 2 3 2 3" xfId="12157" xr:uid="{1E37D0C1-02EE-449B-AD85-917B915B465A}"/>
    <cellStyle name="20% - Ênfase4 3 2 2 3 3" xfId="6217" xr:uid="{D18603E9-1F10-41A0-812A-339A5208E03D}"/>
    <cellStyle name="20% - Ênfase4 3 2 2 3 3 2" xfId="14137" xr:uid="{21E725D1-2ADC-428B-A20F-E2A08AB6E28B}"/>
    <cellStyle name="20% - Ênfase4 3 2 2 3 4" xfId="10177" xr:uid="{0FDAC5CB-8E50-4A65-9E9D-697FC42182FD}"/>
    <cellStyle name="20% - Ênfase4 3 2 2 4" xfId="3342" xr:uid="{0EC5A45B-42EB-4791-9728-A412EF716FFC}"/>
    <cellStyle name="20% - Ênfase4 3 2 2 4 2" xfId="7304" xr:uid="{CD87080C-7D4A-453D-9487-1D05FF7A446B}"/>
    <cellStyle name="20% - Ênfase4 3 2 2 4 2 2" xfId="15224" xr:uid="{C361C5DF-6224-47E7-B9EA-C4A70A9CE1DC}"/>
    <cellStyle name="20% - Ênfase4 3 2 2 4 3" xfId="11264" xr:uid="{67ECB29F-4E39-4F78-915F-9840A6B32F27}"/>
    <cellStyle name="20% - Ênfase4 3 2 2 5" xfId="5324" xr:uid="{FFD748FF-41B5-4398-900D-82DD29DDC874}"/>
    <cellStyle name="20% - Ênfase4 3 2 2 5 2" xfId="13244" xr:uid="{8AD2BC24-0B54-4682-8BA7-35F83614F611}"/>
    <cellStyle name="20% - Ênfase4 3 2 2 6" xfId="9284" xr:uid="{BB87B0C3-0E82-4E81-B08B-D3B597790472}"/>
    <cellStyle name="20% - Ênfase4 3 2 3" xfId="689" xr:uid="{00000000-0005-0000-0000-000092000000}"/>
    <cellStyle name="20% - Ênfase4 3 2 3 2" xfId="2168" xr:uid="{FF941E9A-BE67-4ABE-9BEA-2FA8BA6A5A1F}"/>
    <cellStyle name="20% - Ênfase4 3 2 3 2 2" xfId="4239" xr:uid="{4E4A7554-5270-41C4-BFED-0EE58B1F9803}"/>
    <cellStyle name="20% - Ênfase4 3 2 3 2 2 2" xfId="8199" xr:uid="{D3ECD918-9839-4D30-8706-3B13DF796B85}"/>
    <cellStyle name="20% - Ênfase4 3 2 3 2 2 2 2" xfId="16119" xr:uid="{D0CD7441-E9BC-4485-9B69-7C39D6F3E488}"/>
    <cellStyle name="20% - Ênfase4 3 2 3 2 2 3" xfId="12159" xr:uid="{587EAA24-3160-4921-8EBE-7A4AAE32BE01}"/>
    <cellStyle name="20% - Ênfase4 3 2 3 2 3" xfId="6219" xr:uid="{FCAFB37C-5509-4A44-8E0A-E12A86CC3E4C}"/>
    <cellStyle name="20% - Ênfase4 3 2 3 2 3 2" xfId="14139" xr:uid="{A933D7AC-1265-4741-8EA2-27DE7FCD6561}"/>
    <cellStyle name="20% - Ênfase4 3 2 3 2 4" xfId="10179" xr:uid="{C040ED97-1DC2-41AD-A95E-F0C556BC0BCD}"/>
    <cellStyle name="20% - Ênfase4 3 2 3 3" xfId="3532" xr:uid="{0AEA60B9-2318-44D9-BAA6-60300C510AA8}"/>
    <cellStyle name="20% - Ênfase4 3 2 3 3 2" xfId="7494" xr:uid="{A6BD8009-9320-461E-BA26-C185C11FE206}"/>
    <cellStyle name="20% - Ênfase4 3 2 3 3 2 2" xfId="15414" xr:uid="{612A2C65-5F72-4077-9EB1-4A2170A79919}"/>
    <cellStyle name="20% - Ênfase4 3 2 3 3 3" xfId="11454" xr:uid="{2228F005-BC4B-4F85-AAFE-CA9329FA8843}"/>
    <cellStyle name="20% - Ênfase4 3 2 3 4" xfId="5514" xr:uid="{5D806777-FF5F-4E8A-B32D-6138EAD2809A}"/>
    <cellStyle name="20% - Ênfase4 3 2 3 4 2" xfId="13434" xr:uid="{16D198A7-EDCC-4116-829F-AEBE509314E4}"/>
    <cellStyle name="20% - Ênfase4 3 2 3 5" xfId="9474" xr:uid="{BEFFA3D9-2152-490B-BBD3-905ECC4EBD1E}"/>
    <cellStyle name="20% - Ênfase4 3 2 4" xfId="1000" xr:uid="{00000000-0005-0000-0000-000093000000}"/>
    <cellStyle name="20% - Ênfase4 3 2 4 2" xfId="2169" xr:uid="{11CB4981-F290-4A60-82D0-AFF53881F6FF}"/>
    <cellStyle name="20% - Ênfase4 3 2 4 2 2" xfId="4240" xr:uid="{4D4A4528-DF4F-4611-967C-A2C259251154}"/>
    <cellStyle name="20% - Ênfase4 3 2 4 2 2 2" xfId="8200" xr:uid="{D7EB81C3-3FB3-42F1-95B9-03A7CD1BB2DE}"/>
    <cellStyle name="20% - Ênfase4 3 2 4 2 2 2 2" xfId="16120" xr:uid="{EAE769BE-362D-4972-8367-1DE0BDFDA91F}"/>
    <cellStyle name="20% - Ênfase4 3 2 4 2 2 3" xfId="12160" xr:uid="{83F0AB1E-2C1E-479B-9899-F986063F3896}"/>
    <cellStyle name="20% - Ênfase4 3 2 4 2 3" xfId="6220" xr:uid="{A09D262B-E24D-493B-8CB7-BFBBA9BD4682}"/>
    <cellStyle name="20% - Ênfase4 3 2 4 2 3 2" xfId="14140" xr:uid="{73462E7B-DCF0-4CC3-B945-872B4E1C1C12}"/>
    <cellStyle name="20% - Ênfase4 3 2 4 2 4" xfId="10180" xr:uid="{096FF74E-E14D-4A46-9B43-788C59EB2B7E}"/>
    <cellStyle name="20% - Ênfase4 3 2 4 3" xfId="3817" xr:uid="{B2C82E39-34A3-448B-8F7D-240C4608553A}"/>
    <cellStyle name="20% - Ênfase4 3 2 4 3 2" xfId="7779" xr:uid="{023749DF-547D-4249-A13E-515126415AA2}"/>
    <cellStyle name="20% - Ênfase4 3 2 4 3 2 2" xfId="15699" xr:uid="{700C8EA5-C489-4323-B9D4-6614D03BCBA3}"/>
    <cellStyle name="20% - Ênfase4 3 2 4 3 3" xfId="11739" xr:uid="{7407AF0B-85EA-4B11-8DE0-7275ECA50343}"/>
    <cellStyle name="20% - Ênfase4 3 2 4 4" xfId="5799" xr:uid="{D15EB7DD-9E5E-4EE3-86DD-4F19600BC029}"/>
    <cellStyle name="20% - Ênfase4 3 2 4 4 2" xfId="13719" xr:uid="{646DB1EE-5C48-4D50-B0F1-6E5D1E1719B5}"/>
    <cellStyle name="20% - Ênfase4 3 2 4 5" xfId="9759" xr:uid="{013227D5-BC2D-417D-B339-FBC4F426A885}"/>
    <cellStyle name="20% - Ênfase4 3 2 5" xfId="2165" xr:uid="{3337ACCF-18EF-477E-90AC-B1E3B6589D96}"/>
    <cellStyle name="20% - Ênfase4 3 2 5 2" xfId="4236" xr:uid="{D7BD6BE6-0170-42C0-8B96-0EB3D89A98B4}"/>
    <cellStyle name="20% - Ênfase4 3 2 5 2 2" xfId="8196" xr:uid="{4CDA785C-FE91-4790-BFC4-9FBA9ACCD9FA}"/>
    <cellStyle name="20% - Ênfase4 3 2 5 2 2 2" xfId="16116" xr:uid="{1A79CC5D-E2D2-4771-8652-263B5E478351}"/>
    <cellStyle name="20% - Ênfase4 3 2 5 2 3" xfId="12156" xr:uid="{BDF2D0C5-02CD-4B60-8C43-F4198B27A903}"/>
    <cellStyle name="20% - Ênfase4 3 2 5 3" xfId="6216" xr:uid="{DD1DD054-64E5-4266-BACB-B6F075A2B3CB}"/>
    <cellStyle name="20% - Ênfase4 3 2 5 3 2" xfId="14136" xr:uid="{37BF42F9-BAEB-45BF-BB93-6DFA2108B04B}"/>
    <cellStyle name="20% - Ênfase4 3 2 5 4" xfId="10176" xr:uid="{F9C0E3B8-32B4-45EC-AE88-329B28B923FA}"/>
    <cellStyle name="20% - Ênfase4 3 2 6" xfId="3207" xr:uid="{FB648DAE-C989-4B85-9820-E41D44EB3FF1}"/>
    <cellStyle name="20% - Ênfase4 3 2 6 2" xfId="7169" xr:uid="{6B2F8A4D-8ED2-4330-A772-54F26CC3582E}"/>
    <cellStyle name="20% - Ênfase4 3 2 6 2 2" xfId="15089" xr:uid="{8F83631C-D18F-491D-8970-5A347516489A}"/>
    <cellStyle name="20% - Ênfase4 3 2 6 3" xfId="11129" xr:uid="{F895445E-D01E-4A9E-B680-7CB46745210B}"/>
    <cellStyle name="20% - Ênfase4 3 2 7" xfId="5189" xr:uid="{EDBAE426-8392-436E-8C91-6BAAD185DC75}"/>
    <cellStyle name="20% - Ênfase4 3 2 7 2" xfId="13109" xr:uid="{5B8BA568-6180-40EB-8DC8-8469FF602FC5}"/>
    <cellStyle name="20% - Ênfase4 3 2 8" xfId="9149" xr:uid="{5D571EC1-54C0-4AD5-A46F-64EBF974265F}"/>
    <cellStyle name="20% - Ênfase4 3 3" xfId="535" xr:uid="{00000000-0005-0000-0000-000094000000}"/>
    <cellStyle name="20% - Ênfase4 3 3 2" xfId="885" xr:uid="{00000000-0005-0000-0000-000095000000}"/>
    <cellStyle name="20% - Ênfase4 3 3 2 2" xfId="2171" xr:uid="{DC618465-D9E5-4E82-8992-117831262CC9}"/>
    <cellStyle name="20% - Ênfase4 3 3 2 2 2" xfId="4242" xr:uid="{CC6DBDC9-362E-40CF-B24C-E99D0C9A477B}"/>
    <cellStyle name="20% - Ênfase4 3 3 2 2 2 2" xfId="8202" xr:uid="{E16A8215-D7A4-46B1-B12B-001834054FB5}"/>
    <cellStyle name="20% - Ênfase4 3 3 2 2 2 2 2" xfId="16122" xr:uid="{2B4096D0-6A8B-47F4-A955-75A609AC830E}"/>
    <cellStyle name="20% - Ênfase4 3 3 2 2 2 3" xfId="12162" xr:uid="{6D40D881-058F-4FEA-A91B-10077185DCC0}"/>
    <cellStyle name="20% - Ênfase4 3 3 2 2 3" xfId="6222" xr:uid="{F344948C-373A-4F32-8B1E-AA95476039E9}"/>
    <cellStyle name="20% - Ênfase4 3 3 2 2 3 2" xfId="14142" xr:uid="{3B988F48-E834-4FA5-B9D7-2BF86A2CCC0C}"/>
    <cellStyle name="20% - Ênfase4 3 3 2 2 4" xfId="10182" xr:uid="{28FD9C95-AD77-463B-A2D6-B0F01192D212}"/>
    <cellStyle name="20% - Ênfase4 3 3 2 3" xfId="3728" xr:uid="{D1B0D33E-F20D-48D0-A1F3-54318FCE1944}"/>
    <cellStyle name="20% - Ênfase4 3 3 2 3 2" xfId="7690" xr:uid="{991D8A06-7BF5-4691-997E-5B1E816C3298}"/>
    <cellStyle name="20% - Ênfase4 3 3 2 3 2 2" xfId="15610" xr:uid="{992742AB-516D-48CB-921C-76953B473F66}"/>
    <cellStyle name="20% - Ênfase4 3 3 2 3 3" xfId="11650" xr:uid="{0526845A-3800-431E-97C8-E33E5CD1BE8C}"/>
    <cellStyle name="20% - Ênfase4 3 3 2 4" xfId="5710" xr:uid="{529202A5-13B0-409E-B0B4-CC3F238AD767}"/>
    <cellStyle name="20% - Ênfase4 3 3 2 4 2" xfId="13630" xr:uid="{B2638E18-5066-4722-9441-62C64AFBFD7B}"/>
    <cellStyle name="20% - Ênfase4 3 3 2 5" xfId="9670" xr:uid="{EBC3B2B6-1033-4EF7-9231-532FE496B8EE}"/>
    <cellStyle name="20% - Ênfase4 3 3 3" xfId="1001" xr:uid="{00000000-0005-0000-0000-000096000000}"/>
    <cellStyle name="20% - Ênfase4 3 3 3 2" xfId="2172" xr:uid="{92D50CFB-53FD-46D9-AE58-4A0B92E02BC7}"/>
    <cellStyle name="20% - Ênfase4 3 3 3 2 2" xfId="4243" xr:uid="{5153BB9E-2248-4D1D-90C0-348987E4849B}"/>
    <cellStyle name="20% - Ênfase4 3 3 3 2 2 2" xfId="8203" xr:uid="{BA6E7A23-2BCA-4CD7-B599-F89E5198A0F9}"/>
    <cellStyle name="20% - Ênfase4 3 3 3 2 2 2 2" xfId="16123" xr:uid="{9333CC80-302E-4A84-82A7-4D8AE2AC3339}"/>
    <cellStyle name="20% - Ênfase4 3 3 3 2 2 3" xfId="12163" xr:uid="{BF9438F1-D9DA-4CCE-9AFC-CC31A6564515}"/>
    <cellStyle name="20% - Ênfase4 3 3 3 2 3" xfId="6223" xr:uid="{FEE1B0F6-8BA9-46A1-94A3-742F139C3DC6}"/>
    <cellStyle name="20% - Ênfase4 3 3 3 2 3 2" xfId="14143" xr:uid="{2C2862ED-26DE-4F6B-BDE5-D6913223F6BD}"/>
    <cellStyle name="20% - Ênfase4 3 3 3 2 4" xfId="10183" xr:uid="{4B0BACA2-6EA5-4F4B-9345-08594AF366C4}"/>
    <cellStyle name="20% - Ênfase4 3 3 3 3" xfId="3818" xr:uid="{A1152F7F-616F-4A09-B262-80E955788C9C}"/>
    <cellStyle name="20% - Ênfase4 3 3 3 3 2" xfId="7780" xr:uid="{27E6B7FC-23F8-45B4-B726-68EEBB026BD5}"/>
    <cellStyle name="20% - Ênfase4 3 3 3 3 2 2" xfId="15700" xr:uid="{70E8E52F-E948-40E4-B5F9-CC5980E92655}"/>
    <cellStyle name="20% - Ênfase4 3 3 3 3 3" xfId="11740" xr:uid="{686649D0-DCBA-4A3B-B727-A929E3F6C353}"/>
    <cellStyle name="20% - Ênfase4 3 3 3 4" xfId="5800" xr:uid="{D27DFF03-A750-4BE7-A6EC-576907D3EC38}"/>
    <cellStyle name="20% - Ênfase4 3 3 3 4 2" xfId="13720" xr:uid="{0195E101-5652-49C3-B235-8840C343FAE3}"/>
    <cellStyle name="20% - Ênfase4 3 3 3 5" xfId="9760" xr:uid="{4A58117E-133D-4370-9D6A-A463352FD1B2}"/>
    <cellStyle name="20% - Ênfase4 3 3 4" xfId="2170" xr:uid="{8501BB64-CF6F-48F6-A07B-56B2E92902AD}"/>
    <cellStyle name="20% - Ênfase4 3 3 4 2" xfId="4241" xr:uid="{05A7661E-D010-48E6-8EAD-EF89D843B626}"/>
    <cellStyle name="20% - Ênfase4 3 3 4 2 2" xfId="8201" xr:uid="{3A204822-CE83-40E1-AF78-E6F839CC277F}"/>
    <cellStyle name="20% - Ênfase4 3 3 4 2 2 2" xfId="16121" xr:uid="{8BC7A7F2-4772-4F6E-85D6-3DD06A0F1581}"/>
    <cellStyle name="20% - Ênfase4 3 3 4 2 3" xfId="12161" xr:uid="{3500D4B9-684A-4D9C-BE56-386A4FAC5A4E}"/>
    <cellStyle name="20% - Ênfase4 3 3 4 3" xfId="6221" xr:uid="{8FA80F42-7BD4-4308-8504-37901C06327A}"/>
    <cellStyle name="20% - Ênfase4 3 3 4 3 2" xfId="14141" xr:uid="{EB809662-9D8C-4926-A46F-D75A5BB890D3}"/>
    <cellStyle name="20% - Ênfase4 3 3 4 4" xfId="10181" xr:uid="{CAB1C9AE-D0D4-44E9-9D7E-763ECB5F49E8}"/>
    <cellStyle name="20% - Ênfase4 3 3 5" xfId="3403" xr:uid="{5FF0EAD2-7F6F-4BE5-9F59-7FAA4E4CFCCB}"/>
    <cellStyle name="20% - Ênfase4 3 3 5 2" xfId="7365" xr:uid="{892B5C77-9CAC-4DA3-90B3-29B8DE6F542E}"/>
    <cellStyle name="20% - Ênfase4 3 3 5 2 2" xfId="15285" xr:uid="{126FF683-7742-4D33-A89A-76D9AF830751}"/>
    <cellStyle name="20% - Ênfase4 3 3 5 3" xfId="11325" xr:uid="{FFF2F695-01B5-4835-928F-C5D4D19EFD3A}"/>
    <cellStyle name="20% - Ênfase4 3 3 6" xfId="5385" xr:uid="{8DBE5D3C-2E3D-494A-876C-7777CFD2A842}"/>
    <cellStyle name="20% - Ênfase4 3 3 6 2" xfId="13305" xr:uid="{963D7F44-1728-4120-B03A-F84A2D138A54}"/>
    <cellStyle name="20% - Ênfase4 3 3 7" xfId="9345" xr:uid="{36C550CC-8A3E-4323-8280-41DE056C4109}"/>
    <cellStyle name="20% - Ênfase4 3 4" xfId="999" xr:uid="{00000000-0005-0000-0000-000097000000}"/>
    <cellStyle name="20% - Ênfase4 3 4 2" xfId="2173" xr:uid="{0437A1D0-C4F9-497E-8D4B-B396C367B2CE}"/>
    <cellStyle name="20% - Ênfase4 3 4 2 2" xfId="4244" xr:uid="{054A8561-5B23-4341-913A-96012C30ADC7}"/>
    <cellStyle name="20% - Ênfase4 3 4 2 2 2" xfId="8204" xr:uid="{CB59DC94-BE4A-48FF-9E32-75A34C85F63D}"/>
    <cellStyle name="20% - Ênfase4 3 4 2 2 2 2" xfId="16124" xr:uid="{6BE595BF-9908-4FB4-898F-DA615ED76A37}"/>
    <cellStyle name="20% - Ênfase4 3 4 2 2 3" xfId="12164" xr:uid="{2BBDBCF7-7DBB-4ACE-8D4F-1219066D9F5E}"/>
    <cellStyle name="20% - Ênfase4 3 4 2 3" xfId="6224" xr:uid="{E12D82B2-2BC7-4FD5-A578-F84F1E4EAD67}"/>
    <cellStyle name="20% - Ênfase4 3 4 2 3 2" xfId="14144" xr:uid="{6D4119DD-BBEA-40C1-90BF-BEF8682F19A0}"/>
    <cellStyle name="20% - Ênfase4 3 4 2 4" xfId="10184" xr:uid="{642DEA2C-D541-4C1B-9079-AE06E6BDA8BB}"/>
    <cellStyle name="20% - Ênfase4 3 4 3" xfId="3816" xr:uid="{C485A217-6CB6-4408-B5CA-8D75A4373DAC}"/>
    <cellStyle name="20% - Ênfase4 3 4 3 2" xfId="7778" xr:uid="{8D7F4FC4-0261-413B-BDF3-C2A740D0C04C}"/>
    <cellStyle name="20% - Ênfase4 3 4 3 2 2" xfId="15698" xr:uid="{E908E49D-6C4D-4A39-A496-399803D19E02}"/>
    <cellStyle name="20% - Ênfase4 3 4 3 3" xfId="11738" xr:uid="{32BDBA37-F2B5-46AB-BAC6-F539A2DB71A7}"/>
    <cellStyle name="20% - Ênfase4 3 4 4" xfId="5798" xr:uid="{DB13EC4E-105C-4CDA-B0AA-79B0540CA21D}"/>
    <cellStyle name="20% - Ênfase4 3 4 4 2" xfId="13718" xr:uid="{B431898B-B2D3-4726-9AF9-38FFB911D81C}"/>
    <cellStyle name="20% - Ênfase4 3 4 5" xfId="9758" xr:uid="{FBD681C9-F2DE-4F58-97DD-15F3C7506F92}"/>
    <cellStyle name="20% - Ênfase4 3 5" xfId="1914" xr:uid="{00000000-0005-0000-0000-000098000000}"/>
    <cellStyle name="20% - Ênfase4 3 5 2" xfId="4018" xr:uid="{33DF9D82-0A07-4AD0-AD3A-A9EB8A41DFD9}"/>
    <cellStyle name="20% - Ênfase4 3 5 2 2" xfId="7980" xr:uid="{005953B3-ADBA-441F-994E-D16B58FC0FED}"/>
    <cellStyle name="20% - Ênfase4 3 5 2 2 2" xfId="15900" xr:uid="{D64E5499-5654-4D57-9A23-AE27AE44B046}"/>
    <cellStyle name="20% - Ênfase4 3 5 2 3" xfId="11940" xr:uid="{E38E6624-A2A2-4A4A-BB29-6E279DDF512F}"/>
    <cellStyle name="20% - Ênfase4 3 5 3" xfId="6000" xr:uid="{2A9768D7-76BF-4309-9622-46CB20FA75EB}"/>
    <cellStyle name="20% - Ênfase4 3 5 3 2" xfId="13920" xr:uid="{D38507FE-4680-49F2-AE41-320CBA72B936}"/>
    <cellStyle name="20% - Ênfase4 3 5 4" xfId="9960" xr:uid="{55F1B58B-0AA0-46B4-80D9-10A72D918B1B}"/>
    <cellStyle name="20% - Ênfase4 4" xfId="260" xr:uid="{00000000-0005-0000-0000-000099000000}"/>
    <cellStyle name="20% - Ênfase4 4 2" xfId="401" xr:uid="{00000000-0005-0000-0000-00009A000000}"/>
    <cellStyle name="20% - Ênfase4 4 2 2" xfId="791" xr:uid="{00000000-0005-0000-0000-00009B000000}"/>
    <cellStyle name="20% - Ênfase4 4 2 2 2" xfId="2176" xr:uid="{F34A3575-A588-412C-B312-2440A6B755D7}"/>
    <cellStyle name="20% - Ênfase4 4 2 2 2 2" xfId="4247" xr:uid="{620F66A4-E72C-4775-9D79-C941558BC735}"/>
    <cellStyle name="20% - Ênfase4 4 2 2 2 2 2" xfId="8207" xr:uid="{1A6CD4DD-28F2-4861-B05E-B4026D9ECD05}"/>
    <cellStyle name="20% - Ênfase4 4 2 2 2 2 2 2" xfId="16127" xr:uid="{F3225782-4949-46A3-8F7E-827075FF2164}"/>
    <cellStyle name="20% - Ênfase4 4 2 2 2 2 3" xfId="12167" xr:uid="{2731C95C-AA2C-43AB-A25F-F522102E8EBF}"/>
    <cellStyle name="20% - Ênfase4 4 2 2 2 3" xfId="6227" xr:uid="{58ED34D2-1AA6-49A0-9EAE-4BE07CEC18D8}"/>
    <cellStyle name="20% - Ênfase4 4 2 2 2 3 2" xfId="14147" xr:uid="{3099BDDD-9020-4173-BA42-AD931C93026D}"/>
    <cellStyle name="20% - Ênfase4 4 2 2 2 4" xfId="10187" xr:uid="{06CC4151-0B86-4CD6-80B0-13911FCBCB6A}"/>
    <cellStyle name="20% - Ênfase4 4 2 2 3" xfId="3634" xr:uid="{965127E9-B239-4CF9-8048-2F0A387FD5DF}"/>
    <cellStyle name="20% - Ênfase4 4 2 2 3 2" xfId="7596" xr:uid="{166A1D89-7429-4E53-8994-3C1139BE23EB}"/>
    <cellStyle name="20% - Ênfase4 4 2 2 3 2 2" xfId="15516" xr:uid="{69E322D3-B0FD-4722-BABA-E1A2AD3431FA}"/>
    <cellStyle name="20% - Ênfase4 4 2 2 3 3" xfId="11556" xr:uid="{B1594744-9F70-4BDC-8440-5CA3EE3E4AAA}"/>
    <cellStyle name="20% - Ênfase4 4 2 2 4" xfId="5616" xr:uid="{83C5272D-5DDD-4A6D-9F53-1EC902A9611E}"/>
    <cellStyle name="20% - Ênfase4 4 2 2 4 2" xfId="13536" xr:uid="{CDADBF27-C365-4509-8BDD-18F345E79323}"/>
    <cellStyle name="20% - Ênfase4 4 2 2 5" xfId="9576" xr:uid="{AE1CA8F7-F075-41E3-A1E4-349209B13C0D}"/>
    <cellStyle name="20% - Ênfase4 4 2 3" xfId="1003" xr:uid="{00000000-0005-0000-0000-00009C000000}"/>
    <cellStyle name="20% - Ênfase4 4 2 4" xfId="2175" xr:uid="{D9BE5384-256D-4C79-AC7A-0E119CB7724D}"/>
    <cellStyle name="20% - Ênfase4 4 2 4 2" xfId="4246" xr:uid="{CC6A2EE5-9BC5-40C0-AB7F-A38F8C733541}"/>
    <cellStyle name="20% - Ênfase4 4 2 4 2 2" xfId="8206" xr:uid="{C82EF45B-EA6B-4C42-80C0-D0946F0A5E0B}"/>
    <cellStyle name="20% - Ênfase4 4 2 4 2 2 2" xfId="16126" xr:uid="{C847DE78-443B-4EFF-827C-C777B75DCC5C}"/>
    <cellStyle name="20% - Ênfase4 4 2 4 2 3" xfId="12166" xr:uid="{DDA1E1E6-AD72-4C31-9C07-3B76AD89529B}"/>
    <cellStyle name="20% - Ênfase4 4 2 4 3" xfId="6226" xr:uid="{730681A2-5F41-40D6-B87D-01B92760AD68}"/>
    <cellStyle name="20% - Ênfase4 4 2 4 3 2" xfId="14146" xr:uid="{0DA19DE3-BC06-419F-BD32-0909521C57A0}"/>
    <cellStyle name="20% - Ênfase4 4 2 4 4" xfId="10186" xr:uid="{0512E6C1-2B0F-488C-B8C7-F552E61C11EB}"/>
    <cellStyle name="20% - Ênfase4 4 2 5" xfId="3309" xr:uid="{971554CA-6253-48F8-A3E5-17787786F075}"/>
    <cellStyle name="20% - Ênfase4 4 2 5 2" xfId="7271" xr:uid="{29812994-0EF4-4B45-B0E3-F212C35EAA9A}"/>
    <cellStyle name="20% - Ênfase4 4 2 5 2 2" xfId="15191" xr:uid="{942F9866-B2A6-49CA-893F-5287282ABFD4}"/>
    <cellStyle name="20% - Ênfase4 4 2 5 3" xfId="11231" xr:uid="{BC4C9A4A-AB80-44F5-B7BB-40C5410942D4}"/>
    <cellStyle name="20% - Ênfase4 4 2 6" xfId="5291" xr:uid="{292F8950-6756-43AB-8B21-01A46F78579A}"/>
    <cellStyle name="20% - Ênfase4 4 2 6 2" xfId="13211" xr:uid="{1BE646D2-B621-4A22-8AF1-EDC903FDB467}"/>
    <cellStyle name="20% - Ênfase4 4 2 7" xfId="9251" xr:uid="{73F073BF-240F-458A-BD98-1D9D44FE1BB8}"/>
    <cellStyle name="20% - Ênfase4 4 3" xfId="656" xr:uid="{00000000-0005-0000-0000-00009D000000}"/>
    <cellStyle name="20% - Ênfase4 4 3 2" xfId="1004" xr:uid="{00000000-0005-0000-0000-00009E000000}"/>
    <cellStyle name="20% - Ênfase4 4 3 3" xfId="2177" xr:uid="{61217B45-AAE4-40F7-9240-DB10064E2766}"/>
    <cellStyle name="20% - Ênfase4 4 3 3 2" xfId="4248" xr:uid="{C572CC97-D56B-41EE-95C8-7858B3CED864}"/>
    <cellStyle name="20% - Ênfase4 4 3 3 2 2" xfId="8208" xr:uid="{35ECAAED-5D1F-409F-8611-0C4D70941C14}"/>
    <cellStyle name="20% - Ênfase4 4 3 3 2 2 2" xfId="16128" xr:uid="{6926E607-C2C6-48DC-A597-427B83BD1A5D}"/>
    <cellStyle name="20% - Ênfase4 4 3 3 2 3" xfId="12168" xr:uid="{EE7E7BC9-9CF5-49E4-A670-4D8EE3CD1909}"/>
    <cellStyle name="20% - Ênfase4 4 3 3 3" xfId="6228" xr:uid="{C158BF4A-36BF-4150-BB9C-A92B690485CE}"/>
    <cellStyle name="20% - Ênfase4 4 3 3 3 2" xfId="14148" xr:uid="{E63CFB10-CE5D-477C-BCAF-0A6331FE373B}"/>
    <cellStyle name="20% - Ênfase4 4 3 3 4" xfId="10188" xr:uid="{1AA0E218-85EC-419F-9BF1-6C65847A59A2}"/>
    <cellStyle name="20% - Ênfase4 4 3 4" xfId="3499" xr:uid="{5228F954-513F-492C-B59C-B5B4665D082B}"/>
    <cellStyle name="20% - Ênfase4 4 3 4 2" xfId="7461" xr:uid="{19DB4328-D690-41A7-88B6-25CFFE6299E3}"/>
    <cellStyle name="20% - Ênfase4 4 3 4 2 2" xfId="15381" xr:uid="{1E488634-8BCB-469C-8F97-F981CC09B6C9}"/>
    <cellStyle name="20% - Ênfase4 4 3 4 3" xfId="11421" xr:uid="{967CE60F-7E36-419D-A13C-6AFD186BBFDF}"/>
    <cellStyle name="20% - Ênfase4 4 3 5" xfId="5481" xr:uid="{75860AB9-7E6E-468D-AF8A-EDB5FC6D5717}"/>
    <cellStyle name="20% - Ênfase4 4 3 5 2" xfId="13401" xr:uid="{254B8FC3-D9D2-45B0-A6E5-AB3B9FE1CF5C}"/>
    <cellStyle name="20% - Ênfase4 4 3 6" xfId="9441" xr:uid="{8DD022CD-6C3D-45D4-8E16-A9BF377BD806}"/>
    <cellStyle name="20% - Ênfase4 4 4" xfId="1002" xr:uid="{00000000-0005-0000-0000-00009F000000}"/>
    <cellStyle name="20% - Ênfase4 4 4 2" xfId="2178" xr:uid="{AE3B29E5-0036-49A8-963B-613707012D61}"/>
    <cellStyle name="20% - Ênfase4 4 4 2 2" xfId="4249" xr:uid="{2F4A778E-1195-4F9B-9D0D-9C9AFDE69AF0}"/>
    <cellStyle name="20% - Ênfase4 4 4 2 2 2" xfId="8209" xr:uid="{5D876F5E-9C23-49B3-9777-B1A59B1A17D3}"/>
    <cellStyle name="20% - Ênfase4 4 4 2 2 2 2" xfId="16129" xr:uid="{4890B726-75E5-4290-A9A6-B7646A11CCCC}"/>
    <cellStyle name="20% - Ênfase4 4 4 2 2 3" xfId="12169" xr:uid="{4419A4BB-E538-4D3F-8266-A8AEF7143267}"/>
    <cellStyle name="20% - Ênfase4 4 4 2 3" xfId="6229" xr:uid="{2D8DC4D7-5A89-4DD3-A54F-C156E8394D53}"/>
    <cellStyle name="20% - Ênfase4 4 4 2 3 2" xfId="14149" xr:uid="{1C4345C3-0746-42B9-96B6-CE682CB5D106}"/>
    <cellStyle name="20% - Ênfase4 4 4 2 4" xfId="10189" xr:uid="{1CC2F0B3-11E2-46F8-ABD4-4EF2BC71A3AF}"/>
    <cellStyle name="20% - Ênfase4 4 4 3" xfId="3819" xr:uid="{406AB118-C636-4C69-97FD-B733F055B56B}"/>
    <cellStyle name="20% - Ênfase4 4 4 3 2" xfId="7781" xr:uid="{0B018897-8530-4FB0-9639-12EB053BF349}"/>
    <cellStyle name="20% - Ênfase4 4 4 3 2 2" xfId="15701" xr:uid="{EC35AE5F-7915-4F9C-A67F-A1F48B622EA5}"/>
    <cellStyle name="20% - Ênfase4 4 4 3 3" xfId="11741" xr:uid="{A7A898EC-48B7-4623-955A-2953B69767C4}"/>
    <cellStyle name="20% - Ênfase4 4 4 4" xfId="5801" xr:uid="{305D2F83-31BE-41C0-B870-54AC689EA5AB}"/>
    <cellStyle name="20% - Ênfase4 4 4 4 2" xfId="13721" xr:uid="{EC7CCD3E-CFCB-41B4-A247-640DD3CBD8BF}"/>
    <cellStyle name="20% - Ênfase4 4 4 5" xfId="9761" xr:uid="{D30FF8DE-714F-489E-A7C4-97DD6955DBCB}"/>
    <cellStyle name="20% - Ênfase4 4 5" xfId="2174" xr:uid="{18794B2F-F6A9-4870-A226-041A957B25DB}"/>
    <cellStyle name="20% - Ênfase4 4 5 2" xfId="4245" xr:uid="{FEA73E36-7EE3-43BB-8725-C8311CA7337A}"/>
    <cellStyle name="20% - Ênfase4 4 5 2 2" xfId="8205" xr:uid="{A9A6315C-9727-4945-986C-A2DC1DE2823B}"/>
    <cellStyle name="20% - Ênfase4 4 5 2 2 2" xfId="16125" xr:uid="{3DF9BE68-6754-4A8F-B536-4BDE920EE553}"/>
    <cellStyle name="20% - Ênfase4 4 5 2 3" xfId="12165" xr:uid="{2E2425B2-C97F-48B5-8475-E6539EFB7AB7}"/>
    <cellStyle name="20% - Ênfase4 4 5 3" xfId="6225" xr:uid="{17428D20-2615-4E31-8A6F-B295FD7343A8}"/>
    <cellStyle name="20% - Ênfase4 4 5 3 2" xfId="14145" xr:uid="{FF838414-08D3-4887-A057-CCEC4E48FCF9}"/>
    <cellStyle name="20% - Ênfase4 4 5 4" xfId="10185" xr:uid="{E8C5DBB1-ED64-4CBA-9BB7-80EA158ACF63}"/>
    <cellStyle name="20% - Ênfase4 4 6" xfId="3174" xr:uid="{34F75B1E-A23E-4F7B-8F45-4F4F8665E7EB}"/>
    <cellStyle name="20% - Ênfase4 4 6 2" xfId="7136" xr:uid="{90F06AA4-F61A-4764-B511-D6DD073F4EDA}"/>
    <cellStyle name="20% - Ênfase4 4 6 2 2" xfId="15056" xr:uid="{DB1C9B75-D2A9-4B1C-9922-B61418DB71F3}"/>
    <cellStyle name="20% - Ênfase4 4 6 3" xfId="11096" xr:uid="{D403E0DC-8402-4F43-B125-1D581C3B05A4}"/>
    <cellStyle name="20% - Ênfase4 4 7" xfId="5156" xr:uid="{9F20F300-B5B6-459E-977E-85A53CB5230B}"/>
    <cellStyle name="20% - Ênfase4 4 7 2" xfId="13076" xr:uid="{4EAE92B7-FA1D-43D3-81AE-91DF45F9A7DD}"/>
    <cellStyle name="20% - Ênfase4 4 8" xfId="9116" xr:uid="{E1E26F69-13EB-4E08-9DFE-88009307692B}"/>
    <cellStyle name="20% - Ênfase4 5" xfId="1005" xr:uid="{00000000-0005-0000-0000-0000A0000000}"/>
    <cellStyle name="20% - Ênfase4 6" xfId="1006" xr:uid="{00000000-0005-0000-0000-0000A1000000}"/>
    <cellStyle name="20% - Ênfase4 7" xfId="1007" xr:uid="{00000000-0005-0000-0000-0000A2000000}"/>
    <cellStyle name="20% - Ênfase4 8" xfId="1008" xr:uid="{00000000-0005-0000-0000-0000A3000000}"/>
    <cellStyle name="20% - Ênfase4 9" xfId="1009" xr:uid="{00000000-0005-0000-0000-0000A4000000}"/>
    <cellStyle name="20% - Ênfase4 9 2" xfId="2179" xr:uid="{F96BC46D-00AE-4B88-A84B-9713C3C03A6E}"/>
    <cellStyle name="20% - Ênfase4 9 2 2" xfId="4250" xr:uid="{E8D97593-91A9-43C0-9ED4-D3FE1276FFF1}"/>
    <cellStyle name="20% - Ênfase4 9 2 2 2" xfId="8210" xr:uid="{ACDCF5E7-B466-4DF7-971E-A8B5C9825B90}"/>
    <cellStyle name="20% - Ênfase4 9 2 2 2 2" xfId="16130" xr:uid="{72C55667-8DC8-4192-9581-3411122A2FE3}"/>
    <cellStyle name="20% - Ênfase4 9 2 2 3" xfId="12170" xr:uid="{797FF766-5DD4-4BA9-B5E6-AAB3D710C2FB}"/>
    <cellStyle name="20% - Ênfase4 9 2 3" xfId="6230" xr:uid="{CFE22A54-8441-4AB4-BA53-FFD29B2635AB}"/>
    <cellStyle name="20% - Ênfase4 9 2 3 2" xfId="14150" xr:uid="{3AEC72A7-483A-49B6-94A0-88808CB8BB45}"/>
    <cellStyle name="20% - Ênfase4 9 2 4" xfId="10190" xr:uid="{C729473F-49C4-4F49-8D1F-98C248D333AB}"/>
    <cellStyle name="20% - Ênfase4 9 3" xfId="3820" xr:uid="{4FA82410-6577-4168-B1CB-DAD1E4627EAB}"/>
    <cellStyle name="20% - Ênfase4 9 3 2" xfId="7782" xr:uid="{E4C31541-520E-40E5-91A9-1E7669F30416}"/>
    <cellStyle name="20% - Ênfase4 9 3 2 2" xfId="15702" xr:uid="{A72F5041-143B-4E96-93B4-9445949D874B}"/>
    <cellStyle name="20% - Ênfase4 9 3 3" xfId="11742" xr:uid="{7F2E22CA-13B2-42D4-B5F4-2AEFAC224936}"/>
    <cellStyle name="20% - Ênfase4 9 4" xfId="5802" xr:uid="{A5AAB85D-6F03-4965-BEC3-0EA21C2947D1}"/>
    <cellStyle name="20% - Ênfase4 9 4 2" xfId="13722" xr:uid="{21AD9BF9-4B03-4E54-AF72-A4B5B9B1DE60}"/>
    <cellStyle name="20% - Ênfase4 9 5" xfId="9762" xr:uid="{EABA4546-52EF-42BD-BE08-0A4DBA37E225}"/>
    <cellStyle name="20% - Ênfase5 10" xfId="5066" xr:uid="{A242A668-850C-4DEF-AFAC-69747B5645AE}"/>
    <cellStyle name="20% - Ênfase5 10 2" xfId="9026" xr:uid="{50D7341F-6988-4D57-AAE8-FF96AD789EB4}"/>
    <cellStyle name="20% - Ênfase5 10 2 2" xfId="16946" xr:uid="{0215BD25-8A28-40C1-AB96-BEA535DF6FE3}"/>
    <cellStyle name="20% - Ênfase5 10 3" xfId="12986" xr:uid="{0423AD31-9DBF-4273-B760-8F5514638B8B}"/>
    <cellStyle name="20% - Ênfase5 11" xfId="7046" xr:uid="{946663BD-21B2-43D5-823F-03BDB05AF5FB}"/>
    <cellStyle name="20% - Ênfase5 11 2" xfId="14966" xr:uid="{969D5B9D-FEE0-446F-9D89-57E9E28EF1E7}"/>
    <cellStyle name="20% - Ênfase5 12" xfId="11006" xr:uid="{7E63D950-50F9-4874-8D29-91BC85CAB9E9}"/>
    <cellStyle name="20% - Ênfase5 2" xfId="9" xr:uid="{00000000-0005-0000-0000-0000A6000000}"/>
    <cellStyle name="20% - Ênfase5 2 2" xfId="286" xr:uid="{00000000-0005-0000-0000-0000A7000000}"/>
    <cellStyle name="20% - Ênfase5 2 2 2" xfId="422" xr:uid="{00000000-0005-0000-0000-0000A8000000}"/>
    <cellStyle name="20% - Ênfase5 2 2 2 2" xfId="812" xr:uid="{00000000-0005-0000-0000-0000A9000000}"/>
    <cellStyle name="20% - Ênfase5 2 2 2 2 2" xfId="2182" xr:uid="{2089B7FD-FE43-4CDF-B6A0-EBCB254A7C3C}"/>
    <cellStyle name="20% - Ênfase5 2 2 2 2 2 2" xfId="4253" xr:uid="{19BBC5AA-621A-4360-B3EC-DA9F2AED0C79}"/>
    <cellStyle name="20% - Ênfase5 2 2 2 2 2 2 2" xfId="8213" xr:uid="{E84902EB-69B2-4DC7-84BA-1696A717548D}"/>
    <cellStyle name="20% - Ênfase5 2 2 2 2 2 2 2 2" xfId="16133" xr:uid="{4FE4F4F3-6F03-4D6E-8895-F961CA0F7028}"/>
    <cellStyle name="20% - Ênfase5 2 2 2 2 2 2 3" xfId="12173" xr:uid="{A852BEBE-EFE7-4522-A13A-28DE6A9F64AB}"/>
    <cellStyle name="20% - Ênfase5 2 2 2 2 2 3" xfId="6233" xr:uid="{3A188571-332C-468D-9BE5-8356CF77CFD6}"/>
    <cellStyle name="20% - Ênfase5 2 2 2 2 2 3 2" xfId="14153" xr:uid="{6A9BA5B0-24D3-40BB-92B8-E9BC3C67000E}"/>
    <cellStyle name="20% - Ênfase5 2 2 2 2 2 4" xfId="10193" xr:uid="{18076118-3303-455B-9716-C636E843916D}"/>
    <cellStyle name="20% - Ênfase5 2 2 2 2 3" xfId="3655" xr:uid="{87F74A74-7F72-4430-A090-EE5126CB6941}"/>
    <cellStyle name="20% - Ênfase5 2 2 2 2 3 2" xfId="7617" xr:uid="{C16FAE0B-5E69-4018-9CCD-D21119145CBC}"/>
    <cellStyle name="20% - Ênfase5 2 2 2 2 3 2 2" xfId="15537" xr:uid="{A66ADFDE-386F-4843-8073-99CAA730B399}"/>
    <cellStyle name="20% - Ênfase5 2 2 2 2 3 3" xfId="11577" xr:uid="{15916F16-1817-49A1-BCFC-EBF63D1ECF94}"/>
    <cellStyle name="20% - Ênfase5 2 2 2 2 4" xfId="5637" xr:uid="{8A5B4F94-7A56-4010-877B-D04907A133AB}"/>
    <cellStyle name="20% - Ênfase5 2 2 2 2 4 2" xfId="13557" xr:uid="{F6443558-B6AA-4842-877D-DC8AC612128F}"/>
    <cellStyle name="20% - Ênfase5 2 2 2 2 5" xfId="9597" xr:uid="{56089EB9-87F6-470F-94D4-B0F7404C6AC1}"/>
    <cellStyle name="20% - Ênfase5 2 2 2 3" xfId="1012" xr:uid="{00000000-0005-0000-0000-0000AA000000}"/>
    <cellStyle name="20% - Ênfase5 2 2 2 3 2" xfId="2183" xr:uid="{C3C5A5A7-FA90-486B-ADFE-F6160058FEF0}"/>
    <cellStyle name="20% - Ênfase5 2 2 2 3 2 2" xfId="4254" xr:uid="{7009B224-928F-4966-9143-CC4B721E38B0}"/>
    <cellStyle name="20% - Ênfase5 2 2 2 3 2 2 2" xfId="8214" xr:uid="{44FDF0C7-1119-4184-892A-22365A3A697C}"/>
    <cellStyle name="20% - Ênfase5 2 2 2 3 2 2 2 2" xfId="16134" xr:uid="{9D2D5F1F-BD9B-4212-85F6-5034E4EB40F9}"/>
    <cellStyle name="20% - Ênfase5 2 2 2 3 2 2 3" xfId="12174" xr:uid="{031EE501-274C-435C-A0E2-0AF8A28E42FB}"/>
    <cellStyle name="20% - Ênfase5 2 2 2 3 2 3" xfId="6234" xr:uid="{2070D525-8EC0-446F-9EE0-B87D84D231D7}"/>
    <cellStyle name="20% - Ênfase5 2 2 2 3 2 3 2" xfId="14154" xr:uid="{A718AFAC-6FA4-4611-BE54-685081ACD3CF}"/>
    <cellStyle name="20% - Ênfase5 2 2 2 3 2 4" xfId="10194" xr:uid="{8436D18A-18AE-4418-97E3-FE87522D2FA2}"/>
    <cellStyle name="20% - Ênfase5 2 2 2 3 3" xfId="3822" xr:uid="{F4EBDDF9-1CF3-48FB-A53E-4C8FF97E5CA9}"/>
    <cellStyle name="20% - Ênfase5 2 2 2 3 3 2" xfId="7784" xr:uid="{682DD24E-F3F5-4C05-B472-38F7E515B3DA}"/>
    <cellStyle name="20% - Ênfase5 2 2 2 3 3 2 2" xfId="15704" xr:uid="{D58422BB-5024-4AA9-BA02-E4C8F7328C80}"/>
    <cellStyle name="20% - Ênfase5 2 2 2 3 3 3" xfId="11744" xr:uid="{C93B5B63-CFF2-4822-8239-E63EA484C7DC}"/>
    <cellStyle name="20% - Ênfase5 2 2 2 3 4" xfId="5804" xr:uid="{ED0CB01F-3574-45F0-818E-A3019CF3DDDE}"/>
    <cellStyle name="20% - Ênfase5 2 2 2 3 4 2" xfId="13724" xr:uid="{AAF37FE4-1A22-4D21-B111-BFFE012665F6}"/>
    <cellStyle name="20% - Ênfase5 2 2 2 3 5" xfId="9764" xr:uid="{03EA0422-313E-48D9-88DF-076CC9425630}"/>
    <cellStyle name="20% - Ênfase5 2 2 2 4" xfId="2181" xr:uid="{B6585651-16DB-418C-B8A7-1484E2C35743}"/>
    <cellStyle name="20% - Ênfase5 2 2 2 4 2" xfId="4252" xr:uid="{32F412F2-C592-47F7-AED7-66A47B60A89C}"/>
    <cellStyle name="20% - Ênfase5 2 2 2 4 2 2" xfId="8212" xr:uid="{66AA2218-5EC8-428E-8EA2-D12369CD64F3}"/>
    <cellStyle name="20% - Ênfase5 2 2 2 4 2 2 2" xfId="16132" xr:uid="{DD1EE98F-1C07-4CF1-BD30-B26769EA798E}"/>
    <cellStyle name="20% - Ênfase5 2 2 2 4 2 3" xfId="12172" xr:uid="{21F788E4-DED1-4A24-9442-7EC1F55E8796}"/>
    <cellStyle name="20% - Ênfase5 2 2 2 4 3" xfId="6232" xr:uid="{64CE2E68-19C0-406D-AFD9-8AA493A8FB13}"/>
    <cellStyle name="20% - Ênfase5 2 2 2 4 3 2" xfId="14152" xr:uid="{B1077EC0-1B5D-4D1E-B973-6A939A0F760F}"/>
    <cellStyle name="20% - Ênfase5 2 2 2 4 4" xfId="10192" xr:uid="{F9110926-F3C3-4D25-A10D-A44BFE6DD58B}"/>
    <cellStyle name="20% - Ênfase5 2 2 2 5" xfId="3330" xr:uid="{AF4F654D-FC8D-4FF5-9777-1FFA221A1AF0}"/>
    <cellStyle name="20% - Ênfase5 2 2 2 5 2" xfId="7292" xr:uid="{8FB3344C-B804-4AEB-809F-5CD8AE61E7CF}"/>
    <cellStyle name="20% - Ênfase5 2 2 2 5 2 2" xfId="15212" xr:uid="{3303F4F0-0FDB-4BBA-B401-883C9415F944}"/>
    <cellStyle name="20% - Ênfase5 2 2 2 5 3" xfId="11252" xr:uid="{44E6BEF6-F632-4FEE-B464-C6F9F36B9DBD}"/>
    <cellStyle name="20% - Ênfase5 2 2 2 6" xfId="5312" xr:uid="{4A1637BE-9213-4758-AED3-03EDF1EDDD00}"/>
    <cellStyle name="20% - Ênfase5 2 2 2 6 2" xfId="13232" xr:uid="{29D9F21E-C455-435F-9860-CCE950A191A5}"/>
    <cellStyle name="20% - Ênfase5 2 2 2 7" xfId="9272" xr:uid="{15C20F7F-D0D6-41A7-829E-55B73761FA2C}"/>
    <cellStyle name="20% - Ênfase5 2 2 3" xfId="677" xr:uid="{00000000-0005-0000-0000-0000AB000000}"/>
    <cellStyle name="20% - Ênfase5 2 2 3 2" xfId="1013" xr:uid="{00000000-0005-0000-0000-0000AC000000}"/>
    <cellStyle name="20% - Ênfase5 2 2 3 2 2" xfId="2185" xr:uid="{90A1355E-7017-412E-9EAE-D66E99B955B5}"/>
    <cellStyle name="20% - Ênfase5 2 2 3 2 2 2" xfId="4256" xr:uid="{7DE23BA7-F35A-44A9-8BE2-03AAE336F352}"/>
    <cellStyle name="20% - Ênfase5 2 2 3 2 2 2 2" xfId="8216" xr:uid="{D8A741BE-37D4-42F7-AFE3-3CB51633DC91}"/>
    <cellStyle name="20% - Ênfase5 2 2 3 2 2 2 2 2" xfId="16136" xr:uid="{FB818B87-C7AB-4757-9222-8762CB00333C}"/>
    <cellStyle name="20% - Ênfase5 2 2 3 2 2 2 3" xfId="12176" xr:uid="{58D7D14C-F280-4C5D-AAFB-3B2B4F1E64C4}"/>
    <cellStyle name="20% - Ênfase5 2 2 3 2 2 3" xfId="6236" xr:uid="{AA751CEF-5E30-446B-9248-4C4E9DE98A6F}"/>
    <cellStyle name="20% - Ênfase5 2 2 3 2 2 3 2" xfId="14156" xr:uid="{057FCEF6-51F3-4BA3-8238-17C8BF821119}"/>
    <cellStyle name="20% - Ênfase5 2 2 3 2 2 4" xfId="10196" xr:uid="{11C10A7D-BA2F-43DE-A73B-8D69FEEBD07D}"/>
    <cellStyle name="20% - Ênfase5 2 2 3 2 3" xfId="3823" xr:uid="{F3E8C5CB-ADF9-4508-8071-34F7CE1FB539}"/>
    <cellStyle name="20% - Ênfase5 2 2 3 2 3 2" xfId="7785" xr:uid="{4B0F920B-C0CF-4AFB-81E9-F0859DBA4B11}"/>
    <cellStyle name="20% - Ênfase5 2 2 3 2 3 2 2" xfId="15705" xr:uid="{6A7DFABD-2151-4795-BB1D-1AE77D06714E}"/>
    <cellStyle name="20% - Ênfase5 2 2 3 2 3 3" xfId="11745" xr:uid="{3CCFF338-6244-42A8-99DC-7738FE203E0B}"/>
    <cellStyle name="20% - Ênfase5 2 2 3 2 4" xfId="5805" xr:uid="{EF528956-3329-4F76-AFE1-A1FA2418E042}"/>
    <cellStyle name="20% - Ênfase5 2 2 3 2 4 2" xfId="13725" xr:uid="{3F8EB021-6152-4018-9DD4-8DEE86050F77}"/>
    <cellStyle name="20% - Ênfase5 2 2 3 2 5" xfId="9765" xr:uid="{04357D36-E9C3-48CB-99D4-A7C728C3D0EC}"/>
    <cellStyle name="20% - Ênfase5 2 2 3 3" xfId="2184" xr:uid="{4AF0BF8F-CB3C-4ADC-9646-350B342F5AD3}"/>
    <cellStyle name="20% - Ênfase5 2 2 3 3 2" xfId="4255" xr:uid="{ABF71F9C-8FA8-4D02-89BA-81BB66E22EEC}"/>
    <cellStyle name="20% - Ênfase5 2 2 3 3 2 2" xfId="8215" xr:uid="{A6495E3C-58D0-4043-97C1-CC22240AD77C}"/>
    <cellStyle name="20% - Ênfase5 2 2 3 3 2 2 2" xfId="16135" xr:uid="{CD6159DE-6FEA-4CB1-B676-C22272E89EAB}"/>
    <cellStyle name="20% - Ênfase5 2 2 3 3 2 3" xfId="12175" xr:uid="{29F61FDB-083C-4C59-B530-E1F777CC2E80}"/>
    <cellStyle name="20% - Ênfase5 2 2 3 3 3" xfId="6235" xr:uid="{7A3730F9-98AA-4FC4-9213-C83634D88E3A}"/>
    <cellStyle name="20% - Ênfase5 2 2 3 3 3 2" xfId="14155" xr:uid="{49DEFF36-C6EC-49A2-B4AF-90FA8D8A668A}"/>
    <cellStyle name="20% - Ênfase5 2 2 3 3 4" xfId="10195" xr:uid="{3390B270-5C24-4F67-8185-693F95FF44C8}"/>
    <cellStyle name="20% - Ênfase5 2 2 3 4" xfId="3520" xr:uid="{0447D533-6473-4784-90C6-A235EFC94EBC}"/>
    <cellStyle name="20% - Ênfase5 2 2 3 4 2" xfId="7482" xr:uid="{9BADB792-43E9-4E27-8EFB-71AE57485701}"/>
    <cellStyle name="20% - Ênfase5 2 2 3 4 2 2" xfId="15402" xr:uid="{9CCF2B72-438B-4E83-91D4-E57F6D140699}"/>
    <cellStyle name="20% - Ênfase5 2 2 3 4 3" xfId="11442" xr:uid="{21E38E07-BC8F-478D-A676-FBB32EECE30D}"/>
    <cellStyle name="20% - Ênfase5 2 2 3 5" xfId="5502" xr:uid="{0EA54F55-3384-4521-A867-B56C2D6568DC}"/>
    <cellStyle name="20% - Ênfase5 2 2 3 5 2" xfId="13422" xr:uid="{1D322BE5-DC78-4940-BAF6-578F4D363A15}"/>
    <cellStyle name="20% - Ênfase5 2 2 3 6" xfId="9462" xr:uid="{F71FB606-0F3B-476F-B7A8-C5B3A9F3294A}"/>
    <cellStyle name="20% - Ênfase5 2 2 4" xfId="1011" xr:uid="{00000000-0005-0000-0000-0000AD000000}"/>
    <cellStyle name="20% - Ênfase5 2 2 5" xfId="2180" xr:uid="{51E43C41-A4BC-4BC3-8825-2E2FBB4434B2}"/>
    <cellStyle name="20% - Ênfase5 2 2 5 2" xfId="4251" xr:uid="{8810928B-4B17-4E34-9A89-9451A06E8E9B}"/>
    <cellStyle name="20% - Ênfase5 2 2 5 2 2" xfId="8211" xr:uid="{7F4252E6-C27A-4ADF-B40B-9749EFE53F5F}"/>
    <cellStyle name="20% - Ênfase5 2 2 5 2 2 2" xfId="16131" xr:uid="{3D20C234-6BE1-494D-B469-996AF42EE401}"/>
    <cellStyle name="20% - Ênfase5 2 2 5 2 3" xfId="12171" xr:uid="{6A70C53E-B000-4D35-A577-1AFFBE34A9E5}"/>
    <cellStyle name="20% - Ênfase5 2 2 5 3" xfId="6231" xr:uid="{FF31A8D5-9DC0-4E72-9BD1-AC7A2A3532CA}"/>
    <cellStyle name="20% - Ênfase5 2 2 5 3 2" xfId="14151" xr:uid="{5832AFB4-AAEF-4E11-B214-8F1840A5976D}"/>
    <cellStyle name="20% - Ênfase5 2 2 5 4" xfId="10191" xr:uid="{81D9D176-A177-4D5F-847C-87CCFD006CFC}"/>
    <cellStyle name="20% - Ênfase5 2 2 6" xfId="3195" xr:uid="{52C0E754-CC31-4D0C-AD7C-B82017DC5A80}"/>
    <cellStyle name="20% - Ênfase5 2 2 6 2" xfId="7157" xr:uid="{E6B7F93F-9899-44FA-AC7B-D5771C076889}"/>
    <cellStyle name="20% - Ênfase5 2 2 6 2 2" xfId="15077" xr:uid="{CEDEA56B-569F-4C0C-B1ED-9DDE02ADDFA1}"/>
    <cellStyle name="20% - Ênfase5 2 2 6 3" xfId="11117" xr:uid="{D199C4D1-F622-42FD-8910-68BA81096B0F}"/>
    <cellStyle name="20% - Ênfase5 2 2 7" xfId="5177" xr:uid="{13DEB332-733D-4A3F-ACE3-575AC0EA0D25}"/>
    <cellStyle name="20% - Ênfase5 2 2 7 2" xfId="13097" xr:uid="{F2467D9A-7170-40EB-A57F-F500587388D5}"/>
    <cellStyle name="20% - Ênfase5 2 2 8" xfId="9137" xr:uid="{07F9F204-5123-425A-8093-0AD5E10F5BB6}"/>
    <cellStyle name="20% - Ênfase5 2 3" xfId="1014" xr:uid="{00000000-0005-0000-0000-0000AE000000}"/>
    <cellStyle name="20% - Ênfase5 2 3 2" xfId="2186" xr:uid="{18701B74-F5A0-49DB-A236-0A821B478FD0}"/>
    <cellStyle name="20% - Ênfase5 2 3 2 2" xfId="4257" xr:uid="{F3403004-3412-4E9B-9737-8CF6B69E3F3F}"/>
    <cellStyle name="20% - Ênfase5 2 3 2 2 2" xfId="8217" xr:uid="{25BE7BE3-78DF-4605-80D5-DDD1186EEDB4}"/>
    <cellStyle name="20% - Ênfase5 2 3 2 2 2 2" xfId="16137" xr:uid="{EB954C7D-5B25-4C92-992F-0ED724E1A7B3}"/>
    <cellStyle name="20% - Ênfase5 2 3 2 2 3" xfId="12177" xr:uid="{A99A63EA-F046-4705-8012-614A583716A5}"/>
    <cellStyle name="20% - Ênfase5 2 3 2 3" xfId="6237" xr:uid="{847A126E-FEAC-4C4A-A9C1-4E5E7C0632A3}"/>
    <cellStyle name="20% - Ênfase5 2 3 2 3 2" xfId="14157" xr:uid="{8A579489-2FBA-4712-87E0-B396C7CA76B1}"/>
    <cellStyle name="20% - Ênfase5 2 3 2 4" xfId="10197" xr:uid="{2F588E57-790F-44B3-9D1F-7578041D3022}"/>
    <cellStyle name="20% - Ênfase5 2 3 3" xfId="3824" xr:uid="{687CFE49-51E3-4A08-9F7A-818F3DAD2695}"/>
    <cellStyle name="20% - Ênfase5 2 3 3 2" xfId="7786" xr:uid="{26F2148E-E9F1-4AE9-A36B-49BDDA7F409C}"/>
    <cellStyle name="20% - Ênfase5 2 3 3 2 2" xfId="15706" xr:uid="{5DEC727A-D1C5-456C-8AA5-6384A943A546}"/>
    <cellStyle name="20% - Ênfase5 2 3 3 3" xfId="11746" xr:uid="{7B90446D-004B-4983-AE91-13B7E2A6B7D3}"/>
    <cellStyle name="20% - Ênfase5 2 3 4" xfId="5806" xr:uid="{9900519E-FB23-437B-92C9-C4D9833C2E8E}"/>
    <cellStyle name="20% - Ênfase5 2 3 4 2" xfId="13726" xr:uid="{E7ECB443-9B81-45FC-9EC2-98DB5873D82E}"/>
    <cellStyle name="20% - Ênfase5 2 3 5" xfId="9766" xr:uid="{53C476BE-6551-4E31-B059-57436D72AC13}"/>
    <cellStyle name="20% - Ênfase5 2 4" xfId="1015" xr:uid="{00000000-0005-0000-0000-0000AF000000}"/>
    <cellStyle name="20% - Ênfase5 2 4 2" xfId="2187" xr:uid="{2E8456C3-FED5-45A4-8282-EDE4AE42419D}"/>
    <cellStyle name="20% - Ênfase5 2 4 2 2" xfId="4258" xr:uid="{7C93FE10-B8CB-455F-ADB0-5C77EE2B9939}"/>
    <cellStyle name="20% - Ênfase5 2 4 2 2 2" xfId="8218" xr:uid="{E196DF89-0C4E-4379-BE93-907A8C86C3E0}"/>
    <cellStyle name="20% - Ênfase5 2 4 2 2 2 2" xfId="16138" xr:uid="{22271C72-A389-4E4D-B673-AD162B08B6A0}"/>
    <cellStyle name="20% - Ênfase5 2 4 2 2 3" xfId="12178" xr:uid="{7569BF7C-2B84-4E95-B9AB-3A8DEFA476FF}"/>
    <cellStyle name="20% - Ênfase5 2 4 2 3" xfId="6238" xr:uid="{76A2C58E-3460-4E23-9D93-47B7DE4C0768}"/>
    <cellStyle name="20% - Ênfase5 2 4 2 3 2" xfId="14158" xr:uid="{67897AC5-1154-4467-9B06-BFE2D7E71228}"/>
    <cellStyle name="20% - Ênfase5 2 4 2 4" xfId="10198" xr:uid="{3480C6DB-B4B4-408D-973E-9E5DCC9FDE96}"/>
    <cellStyle name="20% - Ênfase5 2 4 3" xfId="3825" xr:uid="{F7AB2CE5-1FC9-4D92-B894-F2D01B8B3FB3}"/>
    <cellStyle name="20% - Ênfase5 2 4 3 2" xfId="7787" xr:uid="{77EDA8E8-18B8-4D41-A183-CE14EA111DF5}"/>
    <cellStyle name="20% - Ênfase5 2 4 3 2 2" xfId="15707" xr:uid="{E4EEAFB3-AE99-45B3-A0E4-07AEE1F5F05B}"/>
    <cellStyle name="20% - Ênfase5 2 4 3 3" xfId="11747" xr:uid="{EF1F47F0-3811-4125-BD8F-E560EB515E4C}"/>
    <cellStyle name="20% - Ênfase5 2 4 4" xfId="5807" xr:uid="{B2C105D0-37DB-468C-91C8-A21656CFE053}"/>
    <cellStyle name="20% - Ênfase5 2 4 4 2" xfId="13727" xr:uid="{E7B7B5D7-8F6F-4737-A2EF-EEF8403EA492}"/>
    <cellStyle name="20% - Ênfase5 2 4 5" xfId="9767" xr:uid="{3CDB9921-38EC-4282-98DA-B48EF116FC35}"/>
    <cellStyle name="20% - Ênfase5 2 5" xfId="1016" xr:uid="{00000000-0005-0000-0000-0000B0000000}"/>
    <cellStyle name="20% - Ênfase5 2 5 2" xfId="2188" xr:uid="{5067D321-BE26-456D-9039-05C32F18576D}"/>
    <cellStyle name="20% - Ênfase5 2 5 2 2" xfId="4259" xr:uid="{B2170F9B-F63D-4B03-B059-3D852B651278}"/>
    <cellStyle name="20% - Ênfase5 2 5 2 2 2" xfId="8219" xr:uid="{F773B6A9-7A11-4B15-B780-34D770E5B9F9}"/>
    <cellStyle name="20% - Ênfase5 2 5 2 2 2 2" xfId="16139" xr:uid="{79523A24-B1B6-4FC7-8A31-3223866CAB6D}"/>
    <cellStyle name="20% - Ênfase5 2 5 2 2 3" xfId="12179" xr:uid="{D1D8AF18-7F67-45C5-B659-761DB7CCDBB9}"/>
    <cellStyle name="20% - Ênfase5 2 5 2 3" xfId="6239" xr:uid="{8E435DB8-D4A2-4315-B909-D5F393AE039B}"/>
    <cellStyle name="20% - Ênfase5 2 5 2 3 2" xfId="14159" xr:uid="{1AC0E47D-477C-4B90-A923-923C909411C4}"/>
    <cellStyle name="20% - Ênfase5 2 5 2 4" xfId="10199" xr:uid="{70A7C012-D7C3-4BB0-A6F6-55626CD9F88D}"/>
    <cellStyle name="20% - Ênfase5 2 5 3" xfId="3826" xr:uid="{BB4C3EFC-8B91-4E1B-B498-3DA56605B471}"/>
    <cellStyle name="20% - Ênfase5 2 5 3 2" xfId="7788" xr:uid="{1FDD8418-746D-40B0-8289-8B3384D1A6EE}"/>
    <cellStyle name="20% - Ênfase5 2 5 3 2 2" xfId="15708" xr:uid="{ECB55D2B-D399-45E3-960E-9FEA1CD3CE7D}"/>
    <cellStyle name="20% - Ênfase5 2 5 3 3" xfId="11748" xr:uid="{24BC440F-1DA5-4F25-B2B1-3455C8740413}"/>
    <cellStyle name="20% - Ênfase5 2 5 4" xfId="5808" xr:uid="{6917DD27-FEA1-460E-AF04-2404A5E4BD30}"/>
    <cellStyle name="20% - Ênfase5 2 5 4 2" xfId="13728" xr:uid="{B86847BA-9F66-4B3B-A2C4-291748A73C3A}"/>
    <cellStyle name="20% - Ênfase5 2 5 5" xfId="9768" xr:uid="{D2811206-3D90-4F5F-8A3E-559939885717}"/>
    <cellStyle name="20% - Ênfase5 2 6" xfId="1017" xr:uid="{00000000-0005-0000-0000-0000B1000000}"/>
    <cellStyle name="20% - Ênfase5 2 6 2" xfId="2189" xr:uid="{2828788F-86E7-4C6F-BB92-712255FB51F7}"/>
    <cellStyle name="20% - Ênfase5 2 6 2 2" xfId="4260" xr:uid="{64DAA1FC-7F92-4B87-8A0A-FCED0B5F6CB8}"/>
    <cellStyle name="20% - Ênfase5 2 6 2 2 2" xfId="8220" xr:uid="{A67CAA31-5E6B-480E-9C90-A8EC3DC8213D}"/>
    <cellStyle name="20% - Ênfase5 2 6 2 2 2 2" xfId="16140" xr:uid="{50C55C8E-2C1E-4CFD-9477-A329246B5A1A}"/>
    <cellStyle name="20% - Ênfase5 2 6 2 2 3" xfId="12180" xr:uid="{0D318AD3-9766-4C9E-A2FF-BE67DD37A5CA}"/>
    <cellStyle name="20% - Ênfase5 2 6 2 3" xfId="6240" xr:uid="{91BF4849-10F3-4F1E-856D-BA6EF32163EC}"/>
    <cellStyle name="20% - Ênfase5 2 6 2 3 2" xfId="14160" xr:uid="{40087FD8-DAC3-44F9-B73D-BB098F0B744B}"/>
    <cellStyle name="20% - Ênfase5 2 6 2 4" xfId="10200" xr:uid="{07800350-ED11-4360-ABA6-A4FEE61D3473}"/>
    <cellStyle name="20% - Ênfase5 2 6 3" xfId="3827" xr:uid="{349729FA-42A4-446C-A938-BDEF2EF942AA}"/>
    <cellStyle name="20% - Ênfase5 2 6 3 2" xfId="7789" xr:uid="{136E1ACA-2150-4FD5-94EE-32A0D0AD2F70}"/>
    <cellStyle name="20% - Ênfase5 2 6 3 2 2" xfId="15709" xr:uid="{1776BEF5-5DAD-44F6-B655-DD60B86C3419}"/>
    <cellStyle name="20% - Ênfase5 2 6 3 3" xfId="11749" xr:uid="{48672BC2-9C9D-4429-8041-7A938D0E4BF1}"/>
    <cellStyle name="20% - Ênfase5 2 6 4" xfId="5809" xr:uid="{302FD8B1-3018-4181-8F6E-7A2051228D81}"/>
    <cellStyle name="20% - Ênfase5 2 6 4 2" xfId="13729" xr:uid="{5C0E4BEA-9A8D-4FE4-924D-9EB3DAF02009}"/>
    <cellStyle name="20% - Ênfase5 2 6 5" xfId="9769" xr:uid="{ECC3728E-3C7A-4236-A6A1-A73569BF2D6C}"/>
    <cellStyle name="20% - Ênfase5 2 7" xfId="1018" xr:uid="{00000000-0005-0000-0000-0000B2000000}"/>
    <cellStyle name="20% - Ênfase5 2 7 2" xfId="2190" xr:uid="{2966730F-FF7B-43BC-87D3-5757ABC2D2B4}"/>
    <cellStyle name="20% - Ênfase5 2 7 2 2" xfId="4261" xr:uid="{1F5B5117-72EB-46A5-9CDD-3204F7F78646}"/>
    <cellStyle name="20% - Ênfase5 2 7 2 2 2" xfId="8221" xr:uid="{CE59A8B5-ACC5-4F40-B80E-6387BC5D8DAD}"/>
    <cellStyle name="20% - Ênfase5 2 7 2 2 2 2" xfId="16141" xr:uid="{4D379F0F-816A-4DDC-B515-842BA7C32784}"/>
    <cellStyle name="20% - Ênfase5 2 7 2 2 3" xfId="12181" xr:uid="{2C6BE8AF-698A-4D1B-B4B4-4537A1F08924}"/>
    <cellStyle name="20% - Ênfase5 2 7 2 3" xfId="6241" xr:uid="{47327E9B-3356-4383-BAFB-FB94055D5CD6}"/>
    <cellStyle name="20% - Ênfase5 2 7 2 3 2" xfId="14161" xr:uid="{9EA36896-734F-49BD-B35A-7381A3D464F3}"/>
    <cellStyle name="20% - Ênfase5 2 7 2 4" xfId="10201" xr:uid="{5D8CE921-8616-4BA8-8B72-33617FF0DC38}"/>
    <cellStyle name="20% - Ênfase5 2 7 3" xfId="3828" xr:uid="{071B0EFB-B422-426D-92E8-85D047CE0125}"/>
    <cellStyle name="20% - Ênfase5 2 7 3 2" xfId="7790" xr:uid="{7530B58D-FB5D-4E13-9D53-544E12F6D550}"/>
    <cellStyle name="20% - Ênfase5 2 7 3 2 2" xfId="15710" xr:uid="{0FDB9BA6-BF50-4528-9332-71841459E933}"/>
    <cellStyle name="20% - Ênfase5 2 7 3 3" xfId="11750" xr:uid="{85547018-D99E-422A-A8D0-CCE6398650EA}"/>
    <cellStyle name="20% - Ênfase5 2 7 4" xfId="5810" xr:uid="{25024678-C364-4E9F-A578-61E47CBFD84B}"/>
    <cellStyle name="20% - Ênfase5 2 7 4 2" xfId="13730" xr:uid="{7D4EEF18-AA3D-480F-BE3B-EF1A9C85E717}"/>
    <cellStyle name="20% - Ênfase5 2 7 5" xfId="9770" xr:uid="{1723D763-0E38-4FE8-9E01-BE7509EAF0C0}"/>
    <cellStyle name="20% - Ênfase5 2 8" xfId="1019" xr:uid="{00000000-0005-0000-0000-0000B3000000}"/>
    <cellStyle name="20% - Ênfase5 2 9" xfId="1010" xr:uid="{00000000-0005-0000-0000-0000B4000000}"/>
    <cellStyle name="20% - Ênfase5 2 9 2" xfId="2191" xr:uid="{57DB2B2A-F7AF-4EC0-992D-28EBE9A6DECA}"/>
    <cellStyle name="20% - Ênfase5 2 9 2 2" xfId="4262" xr:uid="{1DA8A18E-D5A1-4B60-AD0E-62621EBD96E5}"/>
    <cellStyle name="20% - Ênfase5 2 9 2 2 2" xfId="8222" xr:uid="{56C19DBB-2247-44A9-8A45-DE39FEAED5FB}"/>
    <cellStyle name="20% - Ênfase5 2 9 2 2 2 2" xfId="16142" xr:uid="{99850EB6-56DD-4C4B-B206-691991F4AD88}"/>
    <cellStyle name="20% - Ênfase5 2 9 2 2 3" xfId="12182" xr:uid="{08ECCF91-34F8-41C8-8F9E-0E275AD27FBE}"/>
    <cellStyle name="20% - Ênfase5 2 9 2 3" xfId="6242" xr:uid="{8D17CD44-AA32-4882-AF24-88A27A9DC743}"/>
    <cellStyle name="20% - Ênfase5 2 9 2 3 2" xfId="14162" xr:uid="{6ED9BA1C-9EB5-4E31-8D78-F33F1177AEDA}"/>
    <cellStyle name="20% - Ênfase5 2 9 2 4" xfId="10202" xr:uid="{C372BC65-9F39-449F-A1B6-332116E23532}"/>
    <cellStyle name="20% - Ênfase5 2 9 3" xfId="3821" xr:uid="{B2D334ED-7343-4132-B4E0-47A96FF72398}"/>
    <cellStyle name="20% - Ênfase5 2 9 3 2" xfId="7783" xr:uid="{3136402A-CF4D-4495-9E32-9A32D7FAC96F}"/>
    <cellStyle name="20% - Ênfase5 2 9 3 2 2" xfId="15703" xr:uid="{EF5C77C8-A895-48A1-BC19-543C07385FD3}"/>
    <cellStyle name="20% - Ênfase5 2 9 3 3" xfId="11743" xr:uid="{6011BA40-49BD-487F-9786-FFBDCD081490}"/>
    <cellStyle name="20% - Ênfase5 2 9 4" xfId="5803" xr:uid="{5DED87C4-ED6F-4A3C-8D46-BCE8705F0FD6}"/>
    <cellStyle name="20% - Ênfase5 2 9 4 2" xfId="13723" xr:uid="{4B6AE66A-D30E-4278-9E64-5F0B3DA8AC4D}"/>
    <cellStyle name="20% - Ênfase5 2 9 5" xfId="9763" xr:uid="{4EF2AF7A-76BD-4075-9276-DEE373C60F56}"/>
    <cellStyle name="20% - Ênfase5 3" xfId="94" xr:uid="{00000000-0005-0000-0000-0000B5000000}"/>
    <cellStyle name="20% - Ênfase5 3 2" xfId="300" xr:uid="{00000000-0005-0000-0000-0000B6000000}"/>
    <cellStyle name="20% - Ênfase5 3 2 2" xfId="436" xr:uid="{00000000-0005-0000-0000-0000B7000000}"/>
    <cellStyle name="20% - Ênfase5 3 2 2 2" xfId="826" xr:uid="{00000000-0005-0000-0000-0000B8000000}"/>
    <cellStyle name="20% - Ênfase5 3 2 2 2 2" xfId="2194" xr:uid="{38BED200-3DD8-43BF-A5A3-79DEB439EB72}"/>
    <cellStyle name="20% - Ênfase5 3 2 2 2 2 2" xfId="4265" xr:uid="{24887299-E337-471D-9F49-E25FB59FA01D}"/>
    <cellStyle name="20% - Ênfase5 3 2 2 2 2 2 2" xfId="8225" xr:uid="{DD056B64-DC68-476E-AF70-B4571A066061}"/>
    <cellStyle name="20% - Ênfase5 3 2 2 2 2 2 2 2" xfId="16145" xr:uid="{C8502A34-CCBC-4629-B687-6BCEB5E2F944}"/>
    <cellStyle name="20% - Ênfase5 3 2 2 2 2 2 3" xfId="12185" xr:uid="{61501B87-F881-4117-8F4E-19285D3CE4E4}"/>
    <cellStyle name="20% - Ênfase5 3 2 2 2 2 3" xfId="6245" xr:uid="{19E8B572-7AD2-4236-BAC0-CB5816C110A3}"/>
    <cellStyle name="20% - Ênfase5 3 2 2 2 2 3 2" xfId="14165" xr:uid="{59E7EDFA-A253-4C71-B2AD-22EA28435957}"/>
    <cellStyle name="20% - Ênfase5 3 2 2 2 2 4" xfId="10205" xr:uid="{DAAF0D69-0D7A-4B9A-BF14-E4756904FCAC}"/>
    <cellStyle name="20% - Ênfase5 3 2 2 2 3" xfId="3669" xr:uid="{8E11622F-8408-4C1C-88E1-587C04977263}"/>
    <cellStyle name="20% - Ênfase5 3 2 2 2 3 2" xfId="7631" xr:uid="{B5F0C9EC-AF9E-432A-B10A-AFDF7C0A58E4}"/>
    <cellStyle name="20% - Ênfase5 3 2 2 2 3 2 2" xfId="15551" xr:uid="{FBE203A8-A9D7-49E0-8C73-284EB3358906}"/>
    <cellStyle name="20% - Ênfase5 3 2 2 2 3 3" xfId="11591" xr:uid="{4B5CD3B8-A508-4152-B454-9BD5E5BEAC68}"/>
    <cellStyle name="20% - Ênfase5 3 2 2 2 4" xfId="5651" xr:uid="{AF543B68-9B76-46F7-A9DB-8715C5D6B3AB}"/>
    <cellStyle name="20% - Ênfase5 3 2 2 2 4 2" xfId="13571" xr:uid="{33E1123D-93D8-4F78-A990-AE5280AD986D}"/>
    <cellStyle name="20% - Ênfase5 3 2 2 2 5" xfId="9611" xr:uid="{730D1A82-D7B2-4885-9E6A-CB0DA558EE89}"/>
    <cellStyle name="20% - Ênfase5 3 2 2 3" xfId="2193" xr:uid="{CB54598A-BE7C-4582-998F-0E61DDEBD658}"/>
    <cellStyle name="20% - Ênfase5 3 2 2 3 2" xfId="4264" xr:uid="{B11BC690-77D9-4E97-8F6A-D16EEE377944}"/>
    <cellStyle name="20% - Ênfase5 3 2 2 3 2 2" xfId="8224" xr:uid="{FAFE01E0-74CB-445D-A5CA-C22AD9AE34B4}"/>
    <cellStyle name="20% - Ênfase5 3 2 2 3 2 2 2" xfId="16144" xr:uid="{4B9EDB05-10F0-4435-A221-16FE4EE2C66F}"/>
    <cellStyle name="20% - Ênfase5 3 2 2 3 2 3" xfId="12184" xr:uid="{10AA5B82-D1A5-4D24-9BE2-C49235C2D782}"/>
    <cellStyle name="20% - Ênfase5 3 2 2 3 3" xfId="6244" xr:uid="{706A2CA6-332B-4E4D-BB19-42F358E41786}"/>
    <cellStyle name="20% - Ênfase5 3 2 2 3 3 2" xfId="14164" xr:uid="{76619A29-4B3F-483F-A09D-93B544209620}"/>
    <cellStyle name="20% - Ênfase5 3 2 2 3 4" xfId="10204" xr:uid="{57FFBB46-4EE9-47A0-AF9C-8D5FDA045719}"/>
    <cellStyle name="20% - Ênfase5 3 2 2 4" xfId="3344" xr:uid="{306DFD50-4B53-4BD2-84D0-3330EF0805FB}"/>
    <cellStyle name="20% - Ênfase5 3 2 2 4 2" xfId="7306" xr:uid="{C3774B4D-FBD7-44F7-B82A-3EBEF347A1AE}"/>
    <cellStyle name="20% - Ênfase5 3 2 2 4 2 2" xfId="15226" xr:uid="{D118E23E-91EF-42E3-98E3-C112673C1183}"/>
    <cellStyle name="20% - Ênfase5 3 2 2 4 3" xfId="11266" xr:uid="{1FE1022A-095B-4044-B4D6-EBE51313A5F6}"/>
    <cellStyle name="20% - Ênfase5 3 2 2 5" xfId="5326" xr:uid="{4073BCDF-8A68-42C1-88E9-5C33CF99BE85}"/>
    <cellStyle name="20% - Ênfase5 3 2 2 5 2" xfId="13246" xr:uid="{B9E5E46D-3A04-4E0B-B078-304F6DE2763F}"/>
    <cellStyle name="20% - Ênfase5 3 2 2 6" xfId="9286" xr:uid="{E7252A49-9D53-4B41-B37C-ACBA389483DD}"/>
    <cellStyle name="20% - Ênfase5 3 2 3" xfId="691" xr:uid="{00000000-0005-0000-0000-0000B9000000}"/>
    <cellStyle name="20% - Ênfase5 3 2 3 2" xfId="2195" xr:uid="{2BAC4BEA-0433-47BC-8706-5BB6D38CA9A8}"/>
    <cellStyle name="20% - Ênfase5 3 2 3 2 2" xfId="4266" xr:uid="{807F190B-885F-4551-8B20-F2B718B3D51F}"/>
    <cellStyle name="20% - Ênfase5 3 2 3 2 2 2" xfId="8226" xr:uid="{51263533-51F3-4E38-A9CE-1EBD56334EBB}"/>
    <cellStyle name="20% - Ênfase5 3 2 3 2 2 2 2" xfId="16146" xr:uid="{30EF35BE-61D4-4755-BB7B-67D39B2BA208}"/>
    <cellStyle name="20% - Ênfase5 3 2 3 2 2 3" xfId="12186" xr:uid="{FB79D455-936E-4EE5-9966-81DC1C89617B}"/>
    <cellStyle name="20% - Ênfase5 3 2 3 2 3" xfId="6246" xr:uid="{4DB191F6-7215-4C8F-9DF9-BEA0A02EBA41}"/>
    <cellStyle name="20% - Ênfase5 3 2 3 2 3 2" xfId="14166" xr:uid="{7E024B57-DA67-4471-9534-E7DE1474B89D}"/>
    <cellStyle name="20% - Ênfase5 3 2 3 2 4" xfId="10206" xr:uid="{09578AA3-2AA6-4D4E-9B4E-73F7C05DAA10}"/>
    <cellStyle name="20% - Ênfase5 3 2 3 3" xfId="3534" xr:uid="{2863734C-A21F-4330-9B9E-F386F28E6A0B}"/>
    <cellStyle name="20% - Ênfase5 3 2 3 3 2" xfId="7496" xr:uid="{D8AA40C7-0563-4BC7-BAA4-B78FC5F863C0}"/>
    <cellStyle name="20% - Ênfase5 3 2 3 3 2 2" xfId="15416" xr:uid="{323BF77C-FF39-4DD5-ADD7-D273D3977645}"/>
    <cellStyle name="20% - Ênfase5 3 2 3 3 3" xfId="11456" xr:uid="{4A65BD27-0DBE-4EC9-8A22-A2335393242E}"/>
    <cellStyle name="20% - Ênfase5 3 2 3 4" xfId="5516" xr:uid="{A439B977-0395-425A-9217-2E08EA5FB6A4}"/>
    <cellStyle name="20% - Ênfase5 3 2 3 4 2" xfId="13436" xr:uid="{D1838F97-1600-4C1D-8646-19A2A5071E72}"/>
    <cellStyle name="20% - Ênfase5 3 2 3 5" xfId="9476" xr:uid="{EA673AA8-6808-484E-A75F-6BA32FB85CF4}"/>
    <cellStyle name="20% - Ênfase5 3 2 4" xfId="1021" xr:uid="{00000000-0005-0000-0000-0000BA000000}"/>
    <cellStyle name="20% - Ênfase5 3 2 4 2" xfId="2196" xr:uid="{613C968F-9E48-4EA6-8287-A4FDCCC8C9DE}"/>
    <cellStyle name="20% - Ênfase5 3 2 4 2 2" xfId="4267" xr:uid="{771EF120-AF5D-4F36-9FDF-611BA0261513}"/>
    <cellStyle name="20% - Ênfase5 3 2 4 2 2 2" xfId="8227" xr:uid="{F8B9486C-3A92-46D2-8C26-A366F3AA2B8D}"/>
    <cellStyle name="20% - Ênfase5 3 2 4 2 2 2 2" xfId="16147" xr:uid="{3B697EE6-EE6F-4C3D-8EBB-DD1844CE4591}"/>
    <cellStyle name="20% - Ênfase5 3 2 4 2 2 3" xfId="12187" xr:uid="{67285EAB-E996-4404-B07C-C8508BD42125}"/>
    <cellStyle name="20% - Ênfase5 3 2 4 2 3" xfId="6247" xr:uid="{9F9F6AE0-60B0-4B4E-8E9F-B8E2E39906DC}"/>
    <cellStyle name="20% - Ênfase5 3 2 4 2 3 2" xfId="14167" xr:uid="{42BAF690-25AC-484C-AAED-F40EB2854AE7}"/>
    <cellStyle name="20% - Ênfase5 3 2 4 2 4" xfId="10207" xr:uid="{9AAC11CF-6A29-4429-896F-7EE5632B0153}"/>
    <cellStyle name="20% - Ênfase5 3 2 4 3" xfId="3830" xr:uid="{AAB350E3-AA55-461A-83BC-47E7F7C5F778}"/>
    <cellStyle name="20% - Ênfase5 3 2 4 3 2" xfId="7792" xr:uid="{86C251BC-2DD6-47C1-80FE-B94AC42F80D6}"/>
    <cellStyle name="20% - Ênfase5 3 2 4 3 2 2" xfId="15712" xr:uid="{307A6E02-0559-41D1-9408-B93AE4415582}"/>
    <cellStyle name="20% - Ênfase5 3 2 4 3 3" xfId="11752" xr:uid="{057F9657-E357-47B7-AB61-254B40BAEF07}"/>
    <cellStyle name="20% - Ênfase5 3 2 4 4" xfId="5812" xr:uid="{9A23B2CA-D736-4970-A806-47927E16A621}"/>
    <cellStyle name="20% - Ênfase5 3 2 4 4 2" xfId="13732" xr:uid="{0B78DB92-9493-44DF-82E9-834B4D1A4B92}"/>
    <cellStyle name="20% - Ênfase5 3 2 4 5" xfId="9772" xr:uid="{E774B246-8740-4D8A-B237-5B8BCE245EA7}"/>
    <cellStyle name="20% - Ênfase5 3 2 5" xfId="2192" xr:uid="{A2F6F8A1-7042-4A38-AEB2-E106EF5066FA}"/>
    <cellStyle name="20% - Ênfase5 3 2 5 2" xfId="4263" xr:uid="{E0600B2F-F70B-41ED-98E3-61A4DB01A10E}"/>
    <cellStyle name="20% - Ênfase5 3 2 5 2 2" xfId="8223" xr:uid="{BE791C0F-5C65-4436-8E70-B70CDF500F61}"/>
    <cellStyle name="20% - Ênfase5 3 2 5 2 2 2" xfId="16143" xr:uid="{8EE6B504-8C99-4C43-A52C-C5AF5B4D7DBF}"/>
    <cellStyle name="20% - Ênfase5 3 2 5 2 3" xfId="12183" xr:uid="{1C8746A7-191F-4C12-811C-11BB85112320}"/>
    <cellStyle name="20% - Ênfase5 3 2 5 3" xfId="6243" xr:uid="{42AE0242-7F7A-4B33-9286-946E42B615BC}"/>
    <cellStyle name="20% - Ênfase5 3 2 5 3 2" xfId="14163" xr:uid="{7F564DE2-878B-4B66-97E6-4B3774AEE473}"/>
    <cellStyle name="20% - Ênfase5 3 2 5 4" xfId="10203" xr:uid="{B1818399-2200-4AD1-8BE9-EB8768B61B58}"/>
    <cellStyle name="20% - Ênfase5 3 2 6" xfId="3209" xr:uid="{AD9F5BC1-1F0C-45AC-9542-E1A8305310BB}"/>
    <cellStyle name="20% - Ênfase5 3 2 6 2" xfId="7171" xr:uid="{0ACE0047-1387-45F6-BDD6-8D30CA3FBCFE}"/>
    <cellStyle name="20% - Ênfase5 3 2 6 2 2" xfId="15091" xr:uid="{C3683FE8-E326-4F7E-9A8A-A846931DC130}"/>
    <cellStyle name="20% - Ênfase5 3 2 6 3" xfId="11131" xr:uid="{12EDD55C-F527-4423-B1D9-F5B96FE96317}"/>
    <cellStyle name="20% - Ênfase5 3 2 7" xfId="5191" xr:uid="{8139163E-395D-4CE2-8EF9-6F9216EC727B}"/>
    <cellStyle name="20% - Ênfase5 3 2 7 2" xfId="13111" xr:uid="{5D525A8D-1624-488C-8F21-1EBAF1420279}"/>
    <cellStyle name="20% - Ênfase5 3 2 8" xfId="9151" xr:uid="{0292E749-FFA2-4A45-B753-4F5E8AFCF9C6}"/>
    <cellStyle name="20% - Ênfase5 3 3" xfId="539" xr:uid="{00000000-0005-0000-0000-0000BB000000}"/>
    <cellStyle name="20% - Ênfase5 3 3 2" xfId="887" xr:uid="{00000000-0005-0000-0000-0000BC000000}"/>
    <cellStyle name="20% - Ênfase5 3 3 2 2" xfId="2198" xr:uid="{AB462558-4A92-4951-B1F2-4E13644C3616}"/>
    <cellStyle name="20% - Ênfase5 3 3 2 2 2" xfId="4269" xr:uid="{7CA61242-F405-4E4E-ACCD-779D0643D767}"/>
    <cellStyle name="20% - Ênfase5 3 3 2 2 2 2" xfId="8229" xr:uid="{0ACD750E-AD41-479B-A061-9C71D73089AB}"/>
    <cellStyle name="20% - Ênfase5 3 3 2 2 2 2 2" xfId="16149" xr:uid="{6A79053D-13E2-44FF-B09F-E96EA2164A0E}"/>
    <cellStyle name="20% - Ênfase5 3 3 2 2 2 3" xfId="12189" xr:uid="{3B8153F6-6851-4E70-A823-7961268D99F6}"/>
    <cellStyle name="20% - Ênfase5 3 3 2 2 3" xfId="6249" xr:uid="{E794E6C2-A4A6-44D6-A3E3-5AD43242509F}"/>
    <cellStyle name="20% - Ênfase5 3 3 2 2 3 2" xfId="14169" xr:uid="{E1F9B132-3419-4181-B400-A8F1680FFD86}"/>
    <cellStyle name="20% - Ênfase5 3 3 2 2 4" xfId="10209" xr:uid="{FBA75237-ACCF-409C-9B05-B5E07AF08833}"/>
    <cellStyle name="20% - Ênfase5 3 3 2 3" xfId="3730" xr:uid="{51B70A27-0AB7-452C-9A7E-4D034C4CEB00}"/>
    <cellStyle name="20% - Ênfase5 3 3 2 3 2" xfId="7692" xr:uid="{A6839AE9-25CC-4FD6-B1DF-BC41B57AC4D7}"/>
    <cellStyle name="20% - Ênfase5 3 3 2 3 2 2" xfId="15612" xr:uid="{085EE7A1-E398-44B0-AE7D-8CC7789142CE}"/>
    <cellStyle name="20% - Ênfase5 3 3 2 3 3" xfId="11652" xr:uid="{719DAFE4-8726-4953-AA7D-2DCDB1E53F13}"/>
    <cellStyle name="20% - Ênfase5 3 3 2 4" xfId="5712" xr:uid="{C795E3A9-3514-4A5D-BEFD-7E87A20D56E3}"/>
    <cellStyle name="20% - Ênfase5 3 3 2 4 2" xfId="13632" xr:uid="{742AEBC0-36B5-4E4B-803B-FE321E850364}"/>
    <cellStyle name="20% - Ênfase5 3 3 2 5" xfId="9672" xr:uid="{29C9E866-9321-448A-A059-A928F94ACCF4}"/>
    <cellStyle name="20% - Ênfase5 3 3 3" xfId="1022" xr:uid="{00000000-0005-0000-0000-0000BD000000}"/>
    <cellStyle name="20% - Ênfase5 3 3 3 2" xfId="2199" xr:uid="{BD6DC6B2-65C7-43FE-BC66-A89B38032732}"/>
    <cellStyle name="20% - Ênfase5 3 3 3 2 2" xfId="4270" xr:uid="{18726BE9-2731-4927-B9CA-4784ADFBB1EA}"/>
    <cellStyle name="20% - Ênfase5 3 3 3 2 2 2" xfId="8230" xr:uid="{96766F18-93D1-486E-86D8-FD1CC538B0AA}"/>
    <cellStyle name="20% - Ênfase5 3 3 3 2 2 2 2" xfId="16150" xr:uid="{4E0F0341-E19F-4C2C-B48C-037278A50618}"/>
    <cellStyle name="20% - Ênfase5 3 3 3 2 2 3" xfId="12190" xr:uid="{A54C84A0-8529-4A8A-97BC-13821C2DA46D}"/>
    <cellStyle name="20% - Ênfase5 3 3 3 2 3" xfId="6250" xr:uid="{BECB4212-60C4-40E2-9AA0-F676393194DE}"/>
    <cellStyle name="20% - Ênfase5 3 3 3 2 3 2" xfId="14170" xr:uid="{27A93127-CE9C-400D-9530-4C5713A8E805}"/>
    <cellStyle name="20% - Ênfase5 3 3 3 2 4" xfId="10210" xr:uid="{603BBF5A-72B1-4309-B02A-6C5B66E6CCB4}"/>
    <cellStyle name="20% - Ênfase5 3 3 3 3" xfId="3831" xr:uid="{4D5F0AF0-E4BB-456B-9A45-4C851479DFFC}"/>
    <cellStyle name="20% - Ênfase5 3 3 3 3 2" xfId="7793" xr:uid="{962F355A-71AF-4187-BA75-B35D6CC25C9A}"/>
    <cellStyle name="20% - Ênfase5 3 3 3 3 2 2" xfId="15713" xr:uid="{00AAFF3D-46A1-4280-AAE5-9EA9A663EB3A}"/>
    <cellStyle name="20% - Ênfase5 3 3 3 3 3" xfId="11753" xr:uid="{BAD81D75-E984-497F-8EF2-B85D23F478C4}"/>
    <cellStyle name="20% - Ênfase5 3 3 3 4" xfId="5813" xr:uid="{9C350CC0-07C8-43EE-9E6B-62A314B35DA2}"/>
    <cellStyle name="20% - Ênfase5 3 3 3 4 2" xfId="13733" xr:uid="{43539DB9-AF18-4FEF-B160-CAC7E587FE91}"/>
    <cellStyle name="20% - Ênfase5 3 3 3 5" xfId="9773" xr:uid="{CEA4FE28-0EF5-4556-B086-66D56E184F15}"/>
    <cellStyle name="20% - Ênfase5 3 3 4" xfId="2197" xr:uid="{6563EA6C-69B0-4325-B73F-91AAAEA57E42}"/>
    <cellStyle name="20% - Ênfase5 3 3 4 2" xfId="4268" xr:uid="{A8050488-8EB7-47DE-A5F4-CA2DC986E1F3}"/>
    <cellStyle name="20% - Ênfase5 3 3 4 2 2" xfId="8228" xr:uid="{CD1DC9E6-DFD6-49F0-95AE-A816A3479183}"/>
    <cellStyle name="20% - Ênfase5 3 3 4 2 2 2" xfId="16148" xr:uid="{F38A179F-094C-415E-9A1F-E1F05983D969}"/>
    <cellStyle name="20% - Ênfase5 3 3 4 2 3" xfId="12188" xr:uid="{37D21AB1-B7B1-4BAC-A212-5D4598E2B673}"/>
    <cellStyle name="20% - Ênfase5 3 3 4 3" xfId="6248" xr:uid="{8AB8A96D-B3D3-4265-B5B3-97A8980E6097}"/>
    <cellStyle name="20% - Ênfase5 3 3 4 3 2" xfId="14168" xr:uid="{B70C7408-2EBC-4510-84C8-CA20054D6A23}"/>
    <cellStyle name="20% - Ênfase5 3 3 4 4" xfId="10208" xr:uid="{7E5DDB52-FA73-469D-9600-096419518DE6}"/>
    <cellStyle name="20% - Ênfase5 3 3 5" xfId="3405" xr:uid="{935CFFB3-B227-4D8F-B34D-198936F6A688}"/>
    <cellStyle name="20% - Ênfase5 3 3 5 2" xfId="7367" xr:uid="{E0514C7F-C925-4CF9-8AC6-30AB70E310BF}"/>
    <cellStyle name="20% - Ênfase5 3 3 5 2 2" xfId="15287" xr:uid="{D5478CD0-A839-4C7E-8171-E8910CA43B6E}"/>
    <cellStyle name="20% - Ênfase5 3 3 5 3" xfId="11327" xr:uid="{A95DE64F-306E-475F-9F64-6028BAB55C4D}"/>
    <cellStyle name="20% - Ênfase5 3 3 6" xfId="5387" xr:uid="{78C3DDF1-67CD-42C2-8900-D12CA8946312}"/>
    <cellStyle name="20% - Ênfase5 3 3 6 2" xfId="13307" xr:uid="{53465919-5CD3-4D2E-89F5-8431170ABD2A}"/>
    <cellStyle name="20% - Ênfase5 3 3 7" xfId="9347" xr:uid="{4875F9F9-F32A-4031-9DEE-D4C80AE924D1}"/>
    <cellStyle name="20% - Ênfase5 3 4" xfId="1020" xr:uid="{00000000-0005-0000-0000-0000BE000000}"/>
    <cellStyle name="20% - Ênfase5 3 4 2" xfId="2200" xr:uid="{DE2C9938-B518-4701-A54F-F1650D0DFB0E}"/>
    <cellStyle name="20% - Ênfase5 3 4 2 2" xfId="4271" xr:uid="{D80B6E26-745A-4273-87DB-A3C0FE55661E}"/>
    <cellStyle name="20% - Ênfase5 3 4 2 2 2" xfId="8231" xr:uid="{0C9B2DC1-1EA8-4C0B-8661-50F3D6DD50FD}"/>
    <cellStyle name="20% - Ênfase5 3 4 2 2 2 2" xfId="16151" xr:uid="{E3C2D31A-7245-4C4A-900E-7297AC7A49D5}"/>
    <cellStyle name="20% - Ênfase5 3 4 2 2 3" xfId="12191" xr:uid="{BBEE8023-643F-4BDC-ADD2-DF3E3F6BBFD3}"/>
    <cellStyle name="20% - Ênfase5 3 4 2 3" xfId="6251" xr:uid="{2672A53F-5F73-43F8-A2B1-E758A0F1045C}"/>
    <cellStyle name="20% - Ênfase5 3 4 2 3 2" xfId="14171" xr:uid="{C2C0EA50-AA8F-4A21-B844-83ECBCC06C4C}"/>
    <cellStyle name="20% - Ênfase5 3 4 2 4" xfId="10211" xr:uid="{3D8438EA-10FF-4F6E-A020-B6FC30ADDBD5}"/>
    <cellStyle name="20% - Ênfase5 3 4 3" xfId="3829" xr:uid="{FE1A6E9B-FF0A-4154-A684-A2A4543A1E5A}"/>
    <cellStyle name="20% - Ênfase5 3 4 3 2" xfId="7791" xr:uid="{9E428895-9FA9-40E4-B0A9-915E1EDACE98}"/>
    <cellStyle name="20% - Ênfase5 3 4 3 2 2" xfId="15711" xr:uid="{5B7DF1F7-2112-4F52-AEB4-18649495B2B2}"/>
    <cellStyle name="20% - Ênfase5 3 4 3 3" xfId="11751" xr:uid="{8265B246-9545-450E-9FF1-BFE154A7095E}"/>
    <cellStyle name="20% - Ênfase5 3 4 4" xfId="5811" xr:uid="{5E68DCBC-8C5C-463D-8C09-7DDE40651557}"/>
    <cellStyle name="20% - Ênfase5 3 4 4 2" xfId="13731" xr:uid="{9C4DB8FB-0831-4842-8DC7-B1DD0CA87FE6}"/>
    <cellStyle name="20% - Ênfase5 3 4 5" xfId="9771" xr:uid="{2EE2A484-0CAE-4902-B219-58C9C77CEC6A}"/>
    <cellStyle name="20% - Ênfase5 3 5" xfId="1916" xr:uid="{00000000-0005-0000-0000-0000BF000000}"/>
    <cellStyle name="20% - Ênfase5 3 5 2" xfId="4020" xr:uid="{945EC8A6-4D24-4B33-B4E7-3FBFE8AC6D52}"/>
    <cellStyle name="20% - Ênfase5 3 5 2 2" xfId="7982" xr:uid="{80F1DCA9-6643-4641-9049-40EB97952F2B}"/>
    <cellStyle name="20% - Ênfase5 3 5 2 2 2" xfId="15902" xr:uid="{6721E8AE-5C13-46C7-A44F-AFD992B67B23}"/>
    <cellStyle name="20% - Ênfase5 3 5 2 3" xfId="11942" xr:uid="{DE10DD6F-5403-4594-853D-A7C86F0A3404}"/>
    <cellStyle name="20% - Ênfase5 3 5 3" xfId="6002" xr:uid="{5562DA0C-AC1C-4BAA-826B-8E69CCB18D42}"/>
    <cellStyle name="20% - Ênfase5 3 5 3 2" xfId="13922" xr:uid="{D250C6BF-B9F1-4684-BAD4-9A28A927ADDC}"/>
    <cellStyle name="20% - Ênfase5 3 5 4" xfId="9962" xr:uid="{C7B79640-EED6-4027-B1E1-5345A28EA2A1}"/>
    <cellStyle name="20% - Ênfase5 4" xfId="264" xr:uid="{00000000-0005-0000-0000-0000C0000000}"/>
    <cellStyle name="20% - Ênfase5 4 2" xfId="403" xr:uid="{00000000-0005-0000-0000-0000C1000000}"/>
    <cellStyle name="20% - Ênfase5 4 2 2" xfId="793" xr:uid="{00000000-0005-0000-0000-0000C2000000}"/>
    <cellStyle name="20% - Ênfase5 4 2 2 2" xfId="2203" xr:uid="{B254A5E5-114E-41A8-BD53-8F750E284D52}"/>
    <cellStyle name="20% - Ênfase5 4 2 2 2 2" xfId="4274" xr:uid="{1915844F-41F9-4D1E-A679-143920D747BB}"/>
    <cellStyle name="20% - Ênfase5 4 2 2 2 2 2" xfId="8234" xr:uid="{EABEEF12-273F-4418-A0F8-A2EE884F21B8}"/>
    <cellStyle name="20% - Ênfase5 4 2 2 2 2 2 2" xfId="16154" xr:uid="{0DA0CF47-8CE0-47A0-8921-F3B95AEADF82}"/>
    <cellStyle name="20% - Ênfase5 4 2 2 2 2 3" xfId="12194" xr:uid="{5AF8A4F1-6B85-40C5-9BFC-281E14AAC94B}"/>
    <cellStyle name="20% - Ênfase5 4 2 2 2 3" xfId="6254" xr:uid="{4A51D21B-7E44-47BC-B415-5AB26856829A}"/>
    <cellStyle name="20% - Ênfase5 4 2 2 2 3 2" xfId="14174" xr:uid="{A4A5C581-F66F-4196-9EDD-23FDD5B44F2F}"/>
    <cellStyle name="20% - Ênfase5 4 2 2 2 4" xfId="10214" xr:uid="{FC455C34-5EB2-4D95-8C72-D538D42A7346}"/>
    <cellStyle name="20% - Ênfase5 4 2 2 3" xfId="3636" xr:uid="{86BD885E-3C01-4853-8905-65EA1CC46CAB}"/>
    <cellStyle name="20% - Ênfase5 4 2 2 3 2" xfId="7598" xr:uid="{074CC3CE-B51E-4252-8E2E-C2E95C62D063}"/>
    <cellStyle name="20% - Ênfase5 4 2 2 3 2 2" xfId="15518" xr:uid="{B80921EC-78E7-49F5-874E-68E6DC5D1710}"/>
    <cellStyle name="20% - Ênfase5 4 2 2 3 3" xfId="11558" xr:uid="{6B1E58A5-EB88-484F-92AD-9A833930D472}"/>
    <cellStyle name="20% - Ênfase5 4 2 2 4" xfId="5618" xr:uid="{3506E744-B9C3-4BC0-9A33-9944F8D009D6}"/>
    <cellStyle name="20% - Ênfase5 4 2 2 4 2" xfId="13538" xr:uid="{361B9AE9-C3BF-4F58-AFDA-94E8E38FE931}"/>
    <cellStyle name="20% - Ênfase5 4 2 2 5" xfId="9578" xr:uid="{664114B2-5C55-4CC9-81DD-1DC66EB9E87C}"/>
    <cellStyle name="20% - Ênfase5 4 2 3" xfId="1024" xr:uid="{00000000-0005-0000-0000-0000C3000000}"/>
    <cellStyle name="20% - Ênfase5 4 2 4" xfId="2202" xr:uid="{CF01B28B-BF76-4CC3-9215-402C26A58F93}"/>
    <cellStyle name="20% - Ênfase5 4 2 4 2" xfId="4273" xr:uid="{47112062-FE50-40C9-95C3-4EA678094E87}"/>
    <cellStyle name="20% - Ênfase5 4 2 4 2 2" xfId="8233" xr:uid="{661328B9-5A0B-4113-92FD-3F2B8A85D330}"/>
    <cellStyle name="20% - Ênfase5 4 2 4 2 2 2" xfId="16153" xr:uid="{DD7A1037-F0DD-42F6-8C8B-22EB178E4651}"/>
    <cellStyle name="20% - Ênfase5 4 2 4 2 3" xfId="12193" xr:uid="{76AC5ADF-E6DF-497A-84A4-1482A9F984EB}"/>
    <cellStyle name="20% - Ênfase5 4 2 4 3" xfId="6253" xr:uid="{05311420-B348-42AE-93FE-B14AF50614B8}"/>
    <cellStyle name="20% - Ênfase5 4 2 4 3 2" xfId="14173" xr:uid="{0818122D-CBDE-432B-B00C-0622F3E7D5AD}"/>
    <cellStyle name="20% - Ênfase5 4 2 4 4" xfId="10213" xr:uid="{5D79EF37-F766-4D2B-A496-A0A0D83695B6}"/>
    <cellStyle name="20% - Ênfase5 4 2 5" xfId="3311" xr:uid="{B9AF423E-CE21-4768-8690-F251C562F2E8}"/>
    <cellStyle name="20% - Ênfase5 4 2 5 2" xfId="7273" xr:uid="{2FE20655-FA67-4F33-AD69-FAF330BAE96D}"/>
    <cellStyle name="20% - Ênfase5 4 2 5 2 2" xfId="15193" xr:uid="{E0608E62-5A0E-44FE-A216-2A485E045F7D}"/>
    <cellStyle name="20% - Ênfase5 4 2 5 3" xfId="11233" xr:uid="{382B5652-AD10-4549-B510-C26F6066561B}"/>
    <cellStyle name="20% - Ênfase5 4 2 6" xfId="5293" xr:uid="{E7BB1AC4-9657-4AC8-8CA1-755398A519FD}"/>
    <cellStyle name="20% - Ênfase5 4 2 6 2" xfId="13213" xr:uid="{880FFDC0-3E9B-41E8-BB62-AE2C343A0D00}"/>
    <cellStyle name="20% - Ênfase5 4 2 7" xfId="9253" xr:uid="{18963E93-98F4-4381-9DCA-E6FC2C2B407F}"/>
    <cellStyle name="20% - Ênfase5 4 3" xfId="658" xr:uid="{00000000-0005-0000-0000-0000C4000000}"/>
    <cellStyle name="20% - Ênfase5 4 3 2" xfId="1025" xr:uid="{00000000-0005-0000-0000-0000C5000000}"/>
    <cellStyle name="20% - Ênfase5 4 3 3" xfId="2204" xr:uid="{AE328056-16AC-4A33-A87E-6FD38AA942BC}"/>
    <cellStyle name="20% - Ênfase5 4 3 3 2" xfId="4275" xr:uid="{B45E7C2B-5DA3-486E-9BDC-F39ED8D36B8C}"/>
    <cellStyle name="20% - Ênfase5 4 3 3 2 2" xfId="8235" xr:uid="{508F757F-7F58-4C76-BA40-354B416B07B4}"/>
    <cellStyle name="20% - Ênfase5 4 3 3 2 2 2" xfId="16155" xr:uid="{95E5024B-4745-476F-82F4-EF0E5FDC4F7C}"/>
    <cellStyle name="20% - Ênfase5 4 3 3 2 3" xfId="12195" xr:uid="{7E7AAD30-AF53-41DB-AA40-5DC739F6EFD4}"/>
    <cellStyle name="20% - Ênfase5 4 3 3 3" xfId="6255" xr:uid="{02FC3E32-2D84-44FF-AEBA-2849DC87B6DD}"/>
    <cellStyle name="20% - Ênfase5 4 3 3 3 2" xfId="14175" xr:uid="{C8C046CF-D528-4BF8-9E41-5D17F8EC95D0}"/>
    <cellStyle name="20% - Ênfase5 4 3 3 4" xfId="10215" xr:uid="{AD786F71-4F61-4FB0-AA59-5B83D91599D7}"/>
    <cellStyle name="20% - Ênfase5 4 3 4" xfId="3501" xr:uid="{5A0CE02D-6352-40CE-AB0C-8AA44850E8C6}"/>
    <cellStyle name="20% - Ênfase5 4 3 4 2" xfId="7463" xr:uid="{8972A276-DC28-4A97-B222-37B1BFE9F4CC}"/>
    <cellStyle name="20% - Ênfase5 4 3 4 2 2" xfId="15383" xr:uid="{CCAA83DF-095B-4C5D-B2D0-77A818E71608}"/>
    <cellStyle name="20% - Ênfase5 4 3 4 3" xfId="11423" xr:uid="{9798FFF3-17A0-46DF-8E77-FCD959545944}"/>
    <cellStyle name="20% - Ênfase5 4 3 5" xfId="5483" xr:uid="{1A701E06-A9C4-4245-854D-E169C569056E}"/>
    <cellStyle name="20% - Ênfase5 4 3 5 2" xfId="13403" xr:uid="{3A693F42-7953-47D2-AFA6-745153787497}"/>
    <cellStyle name="20% - Ênfase5 4 3 6" xfId="9443" xr:uid="{158CB320-B126-42D1-9BD0-4DCA02B0DB47}"/>
    <cellStyle name="20% - Ênfase5 4 4" xfId="1023" xr:uid="{00000000-0005-0000-0000-0000C6000000}"/>
    <cellStyle name="20% - Ênfase5 4 4 2" xfId="2205" xr:uid="{A40F4D1E-076F-45B7-9580-A5055BAE1512}"/>
    <cellStyle name="20% - Ênfase5 4 4 2 2" xfId="4276" xr:uid="{6CB739AE-65B2-44CA-A6A3-C6B1A9934AF5}"/>
    <cellStyle name="20% - Ênfase5 4 4 2 2 2" xfId="8236" xr:uid="{AE5465D0-0401-4900-A478-DB2C46FA4A60}"/>
    <cellStyle name="20% - Ênfase5 4 4 2 2 2 2" xfId="16156" xr:uid="{BCEFD91E-F089-47FA-9438-F9C388E22312}"/>
    <cellStyle name="20% - Ênfase5 4 4 2 2 3" xfId="12196" xr:uid="{6951A651-BE97-443F-8C12-8C5377135AAA}"/>
    <cellStyle name="20% - Ênfase5 4 4 2 3" xfId="6256" xr:uid="{2113AA01-5C43-4CAF-B884-BCDC52295D88}"/>
    <cellStyle name="20% - Ênfase5 4 4 2 3 2" xfId="14176" xr:uid="{8DE5ABE6-72F9-4B1C-AB87-A1431416EDFB}"/>
    <cellStyle name="20% - Ênfase5 4 4 2 4" xfId="10216" xr:uid="{DEC2670F-12C2-4FB0-8B23-5638E2A210BB}"/>
    <cellStyle name="20% - Ênfase5 4 4 3" xfId="3832" xr:uid="{19411D47-549F-4755-939F-0EAD11BBB8FE}"/>
    <cellStyle name="20% - Ênfase5 4 4 3 2" xfId="7794" xr:uid="{091FB18A-5949-46A7-B0AC-D2CE8F081C35}"/>
    <cellStyle name="20% - Ênfase5 4 4 3 2 2" xfId="15714" xr:uid="{B591F807-61BF-4621-BA28-7111F8A2DE78}"/>
    <cellStyle name="20% - Ênfase5 4 4 3 3" xfId="11754" xr:uid="{EBBDFEB2-E16E-455D-BB0D-0D3C1706FB54}"/>
    <cellStyle name="20% - Ênfase5 4 4 4" xfId="5814" xr:uid="{5B780E62-1AF1-4778-996E-BABFA2F986D0}"/>
    <cellStyle name="20% - Ênfase5 4 4 4 2" xfId="13734" xr:uid="{9E254642-0CB9-4AC8-8954-060F48665374}"/>
    <cellStyle name="20% - Ênfase5 4 4 5" xfId="9774" xr:uid="{08D09B45-8F5E-4DF0-8C75-D631E44AEA1E}"/>
    <cellStyle name="20% - Ênfase5 4 5" xfId="2201" xr:uid="{44F1191C-E773-4192-BEC3-B7FA7E29ABC6}"/>
    <cellStyle name="20% - Ênfase5 4 5 2" xfId="4272" xr:uid="{5A10E75F-C915-4ED7-9A10-69A09FB9BF45}"/>
    <cellStyle name="20% - Ênfase5 4 5 2 2" xfId="8232" xr:uid="{19EA6D1C-0012-4952-8736-0856D92FC1C0}"/>
    <cellStyle name="20% - Ênfase5 4 5 2 2 2" xfId="16152" xr:uid="{C948B97C-1045-4021-A153-0C38A29CF334}"/>
    <cellStyle name="20% - Ênfase5 4 5 2 3" xfId="12192" xr:uid="{9CA65677-1156-455B-B40F-314BAC9C11BF}"/>
    <cellStyle name="20% - Ênfase5 4 5 3" xfId="6252" xr:uid="{6136EEB1-F66F-444A-B308-DC6A976ED23A}"/>
    <cellStyle name="20% - Ênfase5 4 5 3 2" xfId="14172" xr:uid="{7AC371BC-67F8-4336-840B-A6BAAD49AED1}"/>
    <cellStyle name="20% - Ênfase5 4 5 4" xfId="10212" xr:uid="{59529CE2-C528-4701-B698-965F4EC35B06}"/>
    <cellStyle name="20% - Ênfase5 4 6" xfId="3176" xr:uid="{9B71B986-6EE6-4AE5-8B51-6CAA49E15DD2}"/>
    <cellStyle name="20% - Ênfase5 4 6 2" xfId="7138" xr:uid="{975C1F56-F1F0-41A0-B083-15EC5627576E}"/>
    <cellStyle name="20% - Ênfase5 4 6 2 2" xfId="15058" xr:uid="{CBB844CC-87CB-4043-8356-61B53873DBB6}"/>
    <cellStyle name="20% - Ênfase5 4 6 3" xfId="11098" xr:uid="{C9FD242C-A9A1-466C-AB41-84B1B0C28DEE}"/>
    <cellStyle name="20% - Ênfase5 4 7" xfId="5158" xr:uid="{BA97D283-B30D-46A9-BDB7-78C19D577467}"/>
    <cellStyle name="20% - Ênfase5 4 7 2" xfId="13078" xr:uid="{CE36A47D-0D9D-48CF-A83E-7F15846658BC}"/>
    <cellStyle name="20% - Ênfase5 4 8" xfId="9118" xr:uid="{33F6B62E-DD7C-42DB-8A1D-4FCFE31B8B53}"/>
    <cellStyle name="20% - Ênfase5 5" xfId="1026" xr:uid="{00000000-0005-0000-0000-0000C7000000}"/>
    <cellStyle name="20% - Ênfase5 6" xfId="1027" xr:uid="{00000000-0005-0000-0000-0000C8000000}"/>
    <cellStyle name="20% - Ênfase5 7" xfId="1028" xr:uid="{00000000-0005-0000-0000-0000C9000000}"/>
    <cellStyle name="20% - Ênfase5 8" xfId="1029" xr:uid="{00000000-0005-0000-0000-0000CA000000}"/>
    <cellStyle name="20% - Ênfase5 9" xfId="1030" xr:uid="{00000000-0005-0000-0000-0000CB000000}"/>
    <cellStyle name="20% - Ênfase5 9 2" xfId="2206" xr:uid="{EE738B2E-7DD7-4B15-A81E-846F612B73E2}"/>
    <cellStyle name="20% - Ênfase5 9 2 2" xfId="4277" xr:uid="{DC6572C0-165D-4A1C-88A4-78DABF03AE3C}"/>
    <cellStyle name="20% - Ênfase5 9 2 2 2" xfId="8237" xr:uid="{21392052-45A5-4146-9BB2-C6BD087481FA}"/>
    <cellStyle name="20% - Ênfase5 9 2 2 2 2" xfId="16157" xr:uid="{DDEE0057-E91A-491C-8D06-9D0A90F9FBE3}"/>
    <cellStyle name="20% - Ênfase5 9 2 2 3" xfId="12197" xr:uid="{7B287DFA-7893-4DA1-9ADF-D7F5FF8DEEBD}"/>
    <cellStyle name="20% - Ênfase5 9 2 3" xfId="6257" xr:uid="{E0A8D3FB-F2C9-4C85-B808-BDF6E20BF779}"/>
    <cellStyle name="20% - Ênfase5 9 2 3 2" xfId="14177" xr:uid="{92783B3E-3D71-4492-9A31-48100916F90B}"/>
    <cellStyle name="20% - Ênfase5 9 2 4" xfId="10217" xr:uid="{91FC5D95-C2C5-4C7A-8CBB-6EA5A5DC9E01}"/>
    <cellStyle name="20% - Ênfase5 9 3" xfId="3833" xr:uid="{728309C2-5D73-4FA4-97EF-4A715CBDDAAB}"/>
    <cellStyle name="20% - Ênfase5 9 3 2" xfId="7795" xr:uid="{06F43491-4441-491D-9E6D-38F4C74557C6}"/>
    <cellStyle name="20% - Ênfase5 9 3 2 2" xfId="15715" xr:uid="{563893C5-B861-4853-A166-30FC2E60756D}"/>
    <cellStyle name="20% - Ênfase5 9 3 3" xfId="11755" xr:uid="{0E390D04-D6F1-4535-BF88-5E6C1867E20D}"/>
    <cellStyle name="20% - Ênfase5 9 4" xfId="5815" xr:uid="{B8ECCA6B-6DA3-4DFC-8FE3-490BD4F8E63F}"/>
    <cellStyle name="20% - Ênfase5 9 4 2" xfId="13735" xr:uid="{00D1ED2E-12FA-450F-B2AD-239A91CA5CFA}"/>
    <cellStyle name="20% - Ênfase5 9 5" xfId="9775" xr:uid="{54425DA6-C68E-4A4E-8545-122758300A3A}"/>
    <cellStyle name="20% - Ênfase6 10" xfId="5069" xr:uid="{29B172E4-E701-45A3-A8EA-DC4C5DD0197D}"/>
    <cellStyle name="20% - Ênfase6 10 2" xfId="9029" xr:uid="{EC53FAC3-1EE9-4A80-BBA6-0B093C3D7D82}"/>
    <cellStyle name="20% - Ênfase6 10 2 2" xfId="16949" xr:uid="{CD6A4A23-CB3D-45B8-874D-BA0AB550FE63}"/>
    <cellStyle name="20% - Ênfase6 10 3" xfId="12989" xr:uid="{1F786452-A234-48E6-A482-40DAD864F725}"/>
    <cellStyle name="20% - Ênfase6 11" xfId="7049" xr:uid="{7899CEAE-BEBD-4E47-93AA-EF1611855AEE}"/>
    <cellStyle name="20% - Ênfase6 11 2" xfId="14969" xr:uid="{C678C2FE-CBE9-454F-9F30-924B0F225C7A}"/>
    <cellStyle name="20% - Ênfase6 12" xfId="11009" xr:uid="{3A012E6D-13F9-45A6-90B8-D7D39E4A380D}"/>
    <cellStyle name="20% - Ênfase6 2" xfId="10" xr:uid="{00000000-0005-0000-0000-0000CD000000}"/>
    <cellStyle name="20% - Ênfase6 2 2" xfId="288" xr:uid="{00000000-0005-0000-0000-0000CE000000}"/>
    <cellStyle name="20% - Ênfase6 2 2 2" xfId="424" xr:uid="{00000000-0005-0000-0000-0000CF000000}"/>
    <cellStyle name="20% - Ênfase6 2 2 2 2" xfId="814" xr:uid="{00000000-0005-0000-0000-0000D0000000}"/>
    <cellStyle name="20% - Ênfase6 2 2 2 2 2" xfId="2209" xr:uid="{7F4F54BA-0D52-4302-B707-4B9386310C44}"/>
    <cellStyle name="20% - Ênfase6 2 2 2 2 2 2" xfId="4280" xr:uid="{E22A10AD-A8A8-4278-8759-8FCFD577C402}"/>
    <cellStyle name="20% - Ênfase6 2 2 2 2 2 2 2" xfId="8240" xr:uid="{CBF9D096-A37A-45F5-B0A1-194A4F19D50F}"/>
    <cellStyle name="20% - Ênfase6 2 2 2 2 2 2 2 2" xfId="16160" xr:uid="{2620F5D7-ED40-46AC-9A24-F5BEF175480C}"/>
    <cellStyle name="20% - Ênfase6 2 2 2 2 2 2 3" xfId="12200" xr:uid="{F713C030-E5F3-4423-AF1F-DECDD8412C28}"/>
    <cellStyle name="20% - Ênfase6 2 2 2 2 2 3" xfId="6260" xr:uid="{CB2D04C2-E9FF-41B6-872C-748829559367}"/>
    <cellStyle name="20% - Ênfase6 2 2 2 2 2 3 2" xfId="14180" xr:uid="{D65FD6E4-B651-40E4-A0CE-EDD2F0E1B7A3}"/>
    <cellStyle name="20% - Ênfase6 2 2 2 2 2 4" xfId="10220" xr:uid="{A94F1D44-DACB-40F1-A8DD-86174AE03830}"/>
    <cellStyle name="20% - Ênfase6 2 2 2 2 3" xfId="3657" xr:uid="{B956BD09-1A64-4152-A4A2-E3693CFA2F2C}"/>
    <cellStyle name="20% - Ênfase6 2 2 2 2 3 2" xfId="7619" xr:uid="{C132C5C4-6ED7-4C68-8C8B-328B637C5C31}"/>
    <cellStyle name="20% - Ênfase6 2 2 2 2 3 2 2" xfId="15539" xr:uid="{6AD9A008-B2C2-4025-9A6A-4F7AF154E697}"/>
    <cellStyle name="20% - Ênfase6 2 2 2 2 3 3" xfId="11579" xr:uid="{9B0A96E4-5DD5-4087-8D94-9F0684FEAD09}"/>
    <cellStyle name="20% - Ênfase6 2 2 2 2 4" xfId="5639" xr:uid="{651263EE-3F74-4EF3-B109-933F4143FEDC}"/>
    <cellStyle name="20% - Ênfase6 2 2 2 2 4 2" xfId="13559" xr:uid="{6B159D58-0558-4F42-A10E-AB70E188356E}"/>
    <cellStyle name="20% - Ênfase6 2 2 2 2 5" xfId="9599" xr:uid="{3DC5E569-E0FD-4C25-9CCF-6BD52638BF2A}"/>
    <cellStyle name="20% - Ênfase6 2 2 2 3" xfId="1033" xr:uid="{00000000-0005-0000-0000-0000D1000000}"/>
    <cellStyle name="20% - Ênfase6 2 2 2 3 2" xfId="2210" xr:uid="{DD8A5C37-514A-4B9D-B72C-94E561C3C646}"/>
    <cellStyle name="20% - Ênfase6 2 2 2 3 2 2" xfId="4281" xr:uid="{EBFCC4F0-6A67-492E-94BA-131D0F3CCECE}"/>
    <cellStyle name="20% - Ênfase6 2 2 2 3 2 2 2" xfId="8241" xr:uid="{79172409-D6E4-4F8F-98A7-FF683A1D68AC}"/>
    <cellStyle name="20% - Ênfase6 2 2 2 3 2 2 2 2" xfId="16161" xr:uid="{BCB51238-A597-4C57-B4A3-DD4395BA05A1}"/>
    <cellStyle name="20% - Ênfase6 2 2 2 3 2 2 3" xfId="12201" xr:uid="{6515D88F-E082-4125-A3E2-53F80D99A175}"/>
    <cellStyle name="20% - Ênfase6 2 2 2 3 2 3" xfId="6261" xr:uid="{61140353-B3A1-4B63-8950-83C901F6DB06}"/>
    <cellStyle name="20% - Ênfase6 2 2 2 3 2 3 2" xfId="14181" xr:uid="{AC589AFC-A6B9-4858-8B05-AF6347858745}"/>
    <cellStyle name="20% - Ênfase6 2 2 2 3 2 4" xfId="10221" xr:uid="{B415F00E-04C8-4DDC-8E1A-ABD126ADB963}"/>
    <cellStyle name="20% - Ênfase6 2 2 2 3 3" xfId="3835" xr:uid="{E65B33C2-FB93-4819-A4FA-96C5D8144E4C}"/>
    <cellStyle name="20% - Ênfase6 2 2 2 3 3 2" xfId="7797" xr:uid="{3843E3D7-3898-4250-AF62-2C13786CB324}"/>
    <cellStyle name="20% - Ênfase6 2 2 2 3 3 2 2" xfId="15717" xr:uid="{87A2504F-87EB-4092-8C22-C6DEB2F2288B}"/>
    <cellStyle name="20% - Ênfase6 2 2 2 3 3 3" xfId="11757" xr:uid="{3DDC491C-F17B-40C1-82C1-40664EC61CCE}"/>
    <cellStyle name="20% - Ênfase6 2 2 2 3 4" xfId="5817" xr:uid="{D247D3A3-DA5B-412F-90FA-E3BA7DA3B6EF}"/>
    <cellStyle name="20% - Ênfase6 2 2 2 3 4 2" xfId="13737" xr:uid="{C434B9F4-FA2E-4A7B-A45D-728743C0FC53}"/>
    <cellStyle name="20% - Ênfase6 2 2 2 3 5" xfId="9777" xr:uid="{A6BFC5E8-EA92-47BE-A38C-ADA26AA324CA}"/>
    <cellStyle name="20% - Ênfase6 2 2 2 4" xfId="2208" xr:uid="{DD19FE48-AAA4-4F71-9FE2-07BF38E576F9}"/>
    <cellStyle name="20% - Ênfase6 2 2 2 4 2" xfId="4279" xr:uid="{B85795A7-FA53-4917-8F5D-3DA57167FC04}"/>
    <cellStyle name="20% - Ênfase6 2 2 2 4 2 2" xfId="8239" xr:uid="{84A4E2F8-5C0A-4270-BD27-0993821FEB31}"/>
    <cellStyle name="20% - Ênfase6 2 2 2 4 2 2 2" xfId="16159" xr:uid="{29DBC651-2818-4034-8343-278B1A4EC280}"/>
    <cellStyle name="20% - Ênfase6 2 2 2 4 2 3" xfId="12199" xr:uid="{B7DBF877-C4EB-4A8C-B9A5-78A55E42D415}"/>
    <cellStyle name="20% - Ênfase6 2 2 2 4 3" xfId="6259" xr:uid="{0DE23B90-C914-4552-B60C-9A1A4907A334}"/>
    <cellStyle name="20% - Ênfase6 2 2 2 4 3 2" xfId="14179" xr:uid="{1DD98EC8-F23F-4004-B21E-8958FFE2EB19}"/>
    <cellStyle name="20% - Ênfase6 2 2 2 4 4" xfId="10219" xr:uid="{DB2A0BAD-393A-4DD3-BA2C-8FC5FFAF2658}"/>
    <cellStyle name="20% - Ênfase6 2 2 2 5" xfId="3332" xr:uid="{224295FD-BDDC-4F8B-9425-3A40E00EB183}"/>
    <cellStyle name="20% - Ênfase6 2 2 2 5 2" xfId="7294" xr:uid="{253C9A4B-1CBE-4580-ADE0-19D1E8C8B967}"/>
    <cellStyle name="20% - Ênfase6 2 2 2 5 2 2" xfId="15214" xr:uid="{2231BE2E-7C21-4478-96B6-DD4F86EA2D07}"/>
    <cellStyle name="20% - Ênfase6 2 2 2 5 3" xfId="11254" xr:uid="{B88C9345-0F67-4EEB-86C8-5F27ADB80EBA}"/>
    <cellStyle name="20% - Ênfase6 2 2 2 6" xfId="5314" xr:uid="{C3F0F41A-77C2-464E-ADA1-E658DF2173B8}"/>
    <cellStyle name="20% - Ênfase6 2 2 2 6 2" xfId="13234" xr:uid="{476C541C-3D19-44D2-8B45-A540C9F7A3EB}"/>
    <cellStyle name="20% - Ênfase6 2 2 2 7" xfId="9274" xr:uid="{851990FF-8AD5-43D7-8D69-8B2D68B2E7EA}"/>
    <cellStyle name="20% - Ênfase6 2 2 3" xfId="679" xr:uid="{00000000-0005-0000-0000-0000D2000000}"/>
    <cellStyle name="20% - Ênfase6 2 2 3 2" xfId="1034" xr:uid="{00000000-0005-0000-0000-0000D3000000}"/>
    <cellStyle name="20% - Ênfase6 2 2 3 2 2" xfId="2212" xr:uid="{60E65A0B-4390-4FDF-8624-A10427A59C30}"/>
    <cellStyle name="20% - Ênfase6 2 2 3 2 2 2" xfId="4283" xr:uid="{3819CFF9-81AF-4CD3-99C5-F61C8D73A7CB}"/>
    <cellStyle name="20% - Ênfase6 2 2 3 2 2 2 2" xfId="8243" xr:uid="{6E293504-CECB-4E90-81F5-7AE11BEE9F4D}"/>
    <cellStyle name="20% - Ênfase6 2 2 3 2 2 2 2 2" xfId="16163" xr:uid="{A85BE5AF-A6F9-4ECC-998F-DC0EBE9007EB}"/>
    <cellStyle name="20% - Ênfase6 2 2 3 2 2 2 3" xfId="12203" xr:uid="{DCD03AE2-EB0D-444C-936D-D7E00615AEFA}"/>
    <cellStyle name="20% - Ênfase6 2 2 3 2 2 3" xfId="6263" xr:uid="{CC3E5A9A-2FAB-43BC-955B-D57F8A6F0F31}"/>
    <cellStyle name="20% - Ênfase6 2 2 3 2 2 3 2" xfId="14183" xr:uid="{49A640B4-94E3-4474-BE7A-431C7101AC21}"/>
    <cellStyle name="20% - Ênfase6 2 2 3 2 2 4" xfId="10223" xr:uid="{BB833563-DF56-40C6-B6F3-647E0A541D2D}"/>
    <cellStyle name="20% - Ênfase6 2 2 3 2 3" xfId="3836" xr:uid="{585AC4B2-1DFA-43B1-8329-2B4738F2E7CF}"/>
    <cellStyle name="20% - Ênfase6 2 2 3 2 3 2" xfId="7798" xr:uid="{4AAD17D6-7A81-41D4-AFB5-4CD8DBF3EED2}"/>
    <cellStyle name="20% - Ênfase6 2 2 3 2 3 2 2" xfId="15718" xr:uid="{C788C9A0-34BD-48A4-92A5-A551B72A993A}"/>
    <cellStyle name="20% - Ênfase6 2 2 3 2 3 3" xfId="11758" xr:uid="{C4CB4685-01E0-4E47-ADB3-90931EC1AEBE}"/>
    <cellStyle name="20% - Ênfase6 2 2 3 2 4" xfId="5818" xr:uid="{B261F25B-B805-45EF-8744-9A1B60830F89}"/>
    <cellStyle name="20% - Ênfase6 2 2 3 2 4 2" xfId="13738" xr:uid="{0C5E3288-2EA2-463B-A3A4-D6C3FA98E61F}"/>
    <cellStyle name="20% - Ênfase6 2 2 3 2 5" xfId="9778" xr:uid="{7703314C-37EA-4A1C-80E2-E3DE3EAE02F9}"/>
    <cellStyle name="20% - Ênfase6 2 2 3 3" xfId="2211" xr:uid="{BB5276B4-8B1D-473E-817C-7DB18853CBB0}"/>
    <cellStyle name="20% - Ênfase6 2 2 3 3 2" xfId="4282" xr:uid="{ED6DB557-9C0D-479E-9EB8-CF6D7262C1C8}"/>
    <cellStyle name="20% - Ênfase6 2 2 3 3 2 2" xfId="8242" xr:uid="{BEB7C00A-2B3E-4EE1-83E5-DD1DFB7B8125}"/>
    <cellStyle name="20% - Ênfase6 2 2 3 3 2 2 2" xfId="16162" xr:uid="{EFD064C1-656B-4FA3-A863-CB7FC47A6642}"/>
    <cellStyle name="20% - Ênfase6 2 2 3 3 2 3" xfId="12202" xr:uid="{ADAC1A8D-5FD7-43A2-8CED-C260A1F1E264}"/>
    <cellStyle name="20% - Ênfase6 2 2 3 3 3" xfId="6262" xr:uid="{51C2529B-2071-4EF2-B88C-E01E4FEB4201}"/>
    <cellStyle name="20% - Ênfase6 2 2 3 3 3 2" xfId="14182" xr:uid="{D36CFA6D-FE79-45EF-9D8F-29DB296A5323}"/>
    <cellStyle name="20% - Ênfase6 2 2 3 3 4" xfId="10222" xr:uid="{7D7253B3-873B-4A31-8D40-E7609D81BAFA}"/>
    <cellStyle name="20% - Ênfase6 2 2 3 4" xfId="3522" xr:uid="{14F10903-C8DD-4B10-B70F-75165C276A2E}"/>
    <cellStyle name="20% - Ênfase6 2 2 3 4 2" xfId="7484" xr:uid="{09EFBD67-DFC8-4D47-A3BA-6D58573A8517}"/>
    <cellStyle name="20% - Ênfase6 2 2 3 4 2 2" xfId="15404" xr:uid="{63F131BE-6044-4AA3-90E7-36D2FF2206F1}"/>
    <cellStyle name="20% - Ênfase6 2 2 3 4 3" xfId="11444" xr:uid="{5B224746-6F40-4332-9344-1F083248DF30}"/>
    <cellStyle name="20% - Ênfase6 2 2 3 5" xfId="5504" xr:uid="{DE6AB44F-E720-471E-91E6-3AE53829093F}"/>
    <cellStyle name="20% - Ênfase6 2 2 3 5 2" xfId="13424" xr:uid="{C12959D5-F9D5-49C0-8255-5B7049C7D5CF}"/>
    <cellStyle name="20% - Ênfase6 2 2 3 6" xfId="9464" xr:uid="{3F89932B-B19C-4C05-8964-001681E55D04}"/>
    <cellStyle name="20% - Ênfase6 2 2 4" xfId="1032" xr:uid="{00000000-0005-0000-0000-0000D4000000}"/>
    <cellStyle name="20% - Ênfase6 2 2 5" xfId="2207" xr:uid="{B1A39457-29FC-45E9-8D81-75E1B3C4980C}"/>
    <cellStyle name="20% - Ênfase6 2 2 5 2" xfId="4278" xr:uid="{0148066E-5403-44F2-8708-2E49582BAC8F}"/>
    <cellStyle name="20% - Ênfase6 2 2 5 2 2" xfId="8238" xr:uid="{C38BACF2-DAB5-49D8-B5CA-C2E8D88A0308}"/>
    <cellStyle name="20% - Ênfase6 2 2 5 2 2 2" xfId="16158" xr:uid="{55C01B7A-9A03-4C5C-A7EE-D673E1566D30}"/>
    <cellStyle name="20% - Ênfase6 2 2 5 2 3" xfId="12198" xr:uid="{C37B9364-AF83-4EC6-8C3D-25A28BA58605}"/>
    <cellStyle name="20% - Ênfase6 2 2 5 3" xfId="6258" xr:uid="{7961537A-7929-4759-8448-D735ABDACACF}"/>
    <cellStyle name="20% - Ênfase6 2 2 5 3 2" xfId="14178" xr:uid="{BDB0D75A-4A52-4972-91AA-A1DAA4811750}"/>
    <cellStyle name="20% - Ênfase6 2 2 5 4" xfId="10218" xr:uid="{EC3CD4C0-A19A-4D85-AD6C-58465A531463}"/>
    <cellStyle name="20% - Ênfase6 2 2 6" xfId="3197" xr:uid="{1FBD20C4-8367-44F8-8803-2EC80034A87D}"/>
    <cellStyle name="20% - Ênfase6 2 2 6 2" xfId="7159" xr:uid="{B151EB66-412B-4A12-9AC1-9B80B14C434B}"/>
    <cellStyle name="20% - Ênfase6 2 2 6 2 2" xfId="15079" xr:uid="{8733014D-2714-4379-AACA-4F8B2A0928E4}"/>
    <cellStyle name="20% - Ênfase6 2 2 6 3" xfId="11119" xr:uid="{1DB11657-B922-4DD3-87CB-409CBB788015}"/>
    <cellStyle name="20% - Ênfase6 2 2 7" xfId="5179" xr:uid="{AC4E3B16-0F3B-4447-A1F1-BB5E41841B4E}"/>
    <cellStyle name="20% - Ênfase6 2 2 7 2" xfId="13099" xr:uid="{C8BFE980-8514-4911-AD74-807AFE789DF5}"/>
    <cellStyle name="20% - Ênfase6 2 2 8" xfId="9139" xr:uid="{2327C93A-6A25-416D-B4A6-A27CE3A0BB81}"/>
    <cellStyle name="20% - Ênfase6 2 3" xfId="1035" xr:uid="{00000000-0005-0000-0000-0000D5000000}"/>
    <cellStyle name="20% - Ênfase6 2 3 2" xfId="2213" xr:uid="{6FFECB05-CD1F-4425-80F5-D968B0F52A83}"/>
    <cellStyle name="20% - Ênfase6 2 3 2 2" xfId="4284" xr:uid="{F2E4227F-496B-4A5F-AF8E-F90249B2C742}"/>
    <cellStyle name="20% - Ênfase6 2 3 2 2 2" xfId="8244" xr:uid="{83631F50-E057-4601-8D92-C573CA12BF61}"/>
    <cellStyle name="20% - Ênfase6 2 3 2 2 2 2" xfId="16164" xr:uid="{2A3336B4-A36D-423A-A7A6-DCDD7D31741E}"/>
    <cellStyle name="20% - Ênfase6 2 3 2 2 3" xfId="12204" xr:uid="{CA87D128-04FF-4CAE-BD95-68EFC857A027}"/>
    <cellStyle name="20% - Ênfase6 2 3 2 3" xfId="6264" xr:uid="{4AD84B5C-1F9F-43AD-BC5C-BBC3CD75A681}"/>
    <cellStyle name="20% - Ênfase6 2 3 2 3 2" xfId="14184" xr:uid="{4CE30957-B8ED-4717-A753-DF4FF2A7F7AF}"/>
    <cellStyle name="20% - Ênfase6 2 3 2 4" xfId="10224" xr:uid="{711BD031-FB97-4C9E-B89A-A3A2536CA29B}"/>
    <cellStyle name="20% - Ênfase6 2 3 3" xfId="3837" xr:uid="{561B7B5E-CD34-4BD7-A9BA-AD8D4CBE2933}"/>
    <cellStyle name="20% - Ênfase6 2 3 3 2" xfId="7799" xr:uid="{B0637C14-7572-427C-B5D1-F23FC6411DCB}"/>
    <cellStyle name="20% - Ênfase6 2 3 3 2 2" xfId="15719" xr:uid="{7286215F-8694-4476-82A0-410C937597E9}"/>
    <cellStyle name="20% - Ênfase6 2 3 3 3" xfId="11759" xr:uid="{0DCF1C33-598F-4763-93D3-569C86C4833D}"/>
    <cellStyle name="20% - Ênfase6 2 3 4" xfId="5819" xr:uid="{91733E46-2590-420F-B62A-E49CB053243B}"/>
    <cellStyle name="20% - Ênfase6 2 3 4 2" xfId="13739" xr:uid="{719D9B8F-1D9B-46AF-86FE-55DB134450AB}"/>
    <cellStyle name="20% - Ênfase6 2 3 5" xfId="9779" xr:uid="{AE220C4A-9F64-4A17-A4D8-22C538A12161}"/>
    <cellStyle name="20% - Ênfase6 2 4" xfId="1036" xr:uid="{00000000-0005-0000-0000-0000D6000000}"/>
    <cellStyle name="20% - Ênfase6 2 4 2" xfId="2214" xr:uid="{463751F5-163D-453E-936E-4184AD37CDB0}"/>
    <cellStyle name="20% - Ênfase6 2 4 2 2" xfId="4285" xr:uid="{36CFE096-9AD0-4B38-94FC-45189FA9FB27}"/>
    <cellStyle name="20% - Ênfase6 2 4 2 2 2" xfId="8245" xr:uid="{C1100015-BFD9-4509-AC30-DC97AFB3AAC2}"/>
    <cellStyle name="20% - Ênfase6 2 4 2 2 2 2" xfId="16165" xr:uid="{EDE7027D-56DD-48D6-936A-41D4677709B8}"/>
    <cellStyle name="20% - Ênfase6 2 4 2 2 3" xfId="12205" xr:uid="{7E438B20-4D13-4D6E-8023-296594AA528D}"/>
    <cellStyle name="20% - Ênfase6 2 4 2 3" xfId="6265" xr:uid="{F29A7908-9D53-45A5-A065-D68E9D0C5EF1}"/>
    <cellStyle name="20% - Ênfase6 2 4 2 3 2" xfId="14185" xr:uid="{E87F8979-34B2-467B-8DB7-C3DA7187CAA3}"/>
    <cellStyle name="20% - Ênfase6 2 4 2 4" xfId="10225" xr:uid="{B9C3ED80-6AE2-48F7-ADF5-7B58EDEDDAAB}"/>
    <cellStyle name="20% - Ênfase6 2 4 3" xfId="3838" xr:uid="{FAE6BB3E-5008-47D5-83E9-DF549DF33C21}"/>
    <cellStyle name="20% - Ênfase6 2 4 3 2" xfId="7800" xr:uid="{A3E60F9A-4EAD-4D3A-B327-23705A3A26B9}"/>
    <cellStyle name="20% - Ênfase6 2 4 3 2 2" xfId="15720" xr:uid="{415D2271-C6E2-4F71-9395-8CA1B935D678}"/>
    <cellStyle name="20% - Ênfase6 2 4 3 3" xfId="11760" xr:uid="{D7E9CA8A-5618-48B0-A9B4-11695A093C84}"/>
    <cellStyle name="20% - Ênfase6 2 4 4" xfId="5820" xr:uid="{6BC02FFC-84EA-41BD-A096-C4013B83216C}"/>
    <cellStyle name="20% - Ênfase6 2 4 4 2" xfId="13740" xr:uid="{C0BE758D-D925-4CBB-A61F-876BBA79A25F}"/>
    <cellStyle name="20% - Ênfase6 2 4 5" xfId="9780" xr:uid="{67732EC4-6C62-41BE-9065-1AD583FAEED5}"/>
    <cellStyle name="20% - Ênfase6 2 5" xfId="1037" xr:uid="{00000000-0005-0000-0000-0000D7000000}"/>
    <cellStyle name="20% - Ênfase6 2 5 2" xfId="2215" xr:uid="{F456D107-C8DB-4DDB-A694-BC5623C28C9E}"/>
    <cellStyle name="20% - Ênfase6 2 5 2 2" xfId="4286" xr:uid="{E318DD7B-60EA-4710-8C7D-E286AEDCC60C}"/>
    <cellStyle name="20% - Ênfase6 2 5 2 2 2" xfId="8246" xr:uid="{3F003A7F-BE21-4F0A-A470-26146CA9CE76}"/>
    <cellStyle name="20% - Ênfase6 2 5 2 2 2 2" xfId="16166" xr:uid="{5C5F52A6-2F43-4BD5-BF99-D85555E0D93D}"/>
    <cellStyle name="20% - Ênfase6 2 5 2 2 3" xfId="12206" xr:uid="{1F74F722-BCFE-49D6-A791-1A0BA85DEB67}"/>
    <cellStyle name="20% - Ênfase6 2 5 2 3" xfId="6266" xr:uid="{0FC481A6-F0CC-4EC5-AFA7-643514BF7508}"/>
    <cellStyle name="20% - Ênfase6 2 5 2 3 2" xfId="14186" xr:uid="{C607C050-7C2D-4BFB-8555-3A51E4D4E1C1}"/>
    <cellStyle name="20% - Ênfase6 2 5 2 4" xfId="10226" xr:uid="{DCABED6B-24B0-472A-B5A3-52A7ACB1BE2D}"/>
    <cellStyle name="20% - Ênfase6 2 5 3" xfId="3839" xr:uid="{DB56622B-67B3-4737-AF25-C727596502AF}"/>
    <cellStyle name="20% - Ênfase6 2 5 3 2" xfId="7801" xr:uid="{830027F3-A6DF-4836-BA46-335F84309079}"/>
    <cellStyle name="20% - Ênfase6 2 5 3 2 2" xfId="15721" xr:uid="{47845649-2A6F-4958-84EA-7EC9775C94B0}"/>
    <cellStyle name="20% - Ênfase6 2 5 3 3" xfId="11761" xr:uid="{7231E624-D638-47D0-8248-49B9FB5C871E}"/>
    <cellStyle name="20% - Ênfase6 2 5 4" xfId="5821" xr:uid="{B04F60D4-DE93-4417-ADF7-FDF7451F6B6B}"/>
    <cellStyle name="20% - Ênfase6 2 5 4 2" xfId="13741" xr:uid="{3B9B276E-49B3-4113-A43E-AD601AA496A4}"/>
    <cellStyle name="20% - Ênfase6 2 5 5" xfId="9781" xr:uid="{B835E589-310F-4754-AB00-2FEF53C3187A}"/>
    <cellStyle name="20% - Ênfase6 2 6" xfId="1038" xr:uid="{00000000-0005-0000-0000-0000D8000000}"/>
    <cellStyle name="20% - Ênfase6 2 6 2" xfId="2216" xr:uid="{629A3EBC-A637-4BD1-989C-0A9A55EFFC75}"/>
    <cellStyle name="20% - Ênfase6 2 6 2 2" xfId="4287" xr:uid="{41F1FBF3-5A28-4DE6-B1B5-34A503322C3A}"/>
    <cellStyle name="20% - Ênfase6 2 6 2 2 2" xfId="8247" xr:uid="{C2120E4F-2549-4ADF-BD5E-443BCDFDDF62}"/>
    <cellStyle name="20% - Ênfase6 2 6 2 2 2 2" xfId="16167" xr:uid="{2913D24D-1EE0-45A8-9191-ABD4BCFE8317}"/>
    <cellStyle name="20% - Ênfase6 2 6 2 2 3" xfId="12207" xr:uid="{977CE22F-FFD1-46FD-8A99-0C07B474088C}"/>
    <cellStyle name="20% - Ênfase6 2 6 2 3" xfId="6267" xr:uid="{35835067-47E0-46CF-ACAE-6FCD7350790F}"/>
    <cellStyle name="20% - Ênfase6 2 6 2 3 2" xfId="14187" xr:uid="{34BBDB86-C06A-4502-A345-F902A56C9268}"/>
    <cellStyle name="20% - Ênfase6 2 6 2 4" xfId="10227" xr:uid="{3716DE87-9425-48E8-9C55-0A1CD15FBAA0}"/>
    <cellStyle name="20% - Ênfase6 2 6 3" xfId="3840" xr:uid="{1244CD9A-CD5F-4081-BB17-69FD1657FF37}"/>
    <cellStyle name="20% - Ênfase6 2 6 3 2" xfId="7802" xr:uid="{0B2B341B-B3C3-41B4-97DA-A4CA1B4B54C8}"/>
    <cellStyle name="20% - Ênfase6 2 6 3 2 2" xfId="15722" xr:uid="{2DE136B0-6D84-427E-BDA9-A7CF6210A999}"/>
    <cellStyle name="20% - Ênfase6 2 6 3 3" xfId="11762" xr:uid="{0164B386-7B5A-419C-801E-93EC5288F1A5}"/>
    <cellStyle name="20% - Ênfase6 2 6 4" xfId="5822" xr:uid="{3EEA83B7-553B-45B8-BAD5-13762570E2A4}"/>
    <cellStyle name="20% - Ênfase6 2 6 4 2" xfId="13742" xr:uid="{0DA0CF9A-9D0C-4CDF-A363-5D621915BBEB}"/>
    <cellStyle name="20% - Ênfase6 2 6 5" xfId="9782" xr:uid="{74CD2213-7054-4C55-9594-80DBD8C1BC5F}"/>
    <cellStyle name="20% - Ênfase6 2 7" xfId="1039" xr:uid="{00000000-0005-0000-0000-0000D9000000}"/>
    <cellStyle name="20% - Ênfase6 2 7 2" xfId="2217" xr:uid="{72475F35-5E97-4B82-A024-0A505217097B}"/>
    <cellStyle name="20% - Ênfase6 2 7 2 2" xfId="4288" xr:uid="{EBB6E6A1-6B0A-4578-9D21-137B9BF5A646}"/>
    <cellStyle name="20% - Ênfase6 2 7 2 2 2" xfId="8248" xr:uid="{D4B6E561-4189-4645-9E05-DD1F97E1CCB6}"/>
    <cellStyle name="20% - Ênfase6 2 7 2 2 2 2" xfId="16168" xr:uid="{1A8DDA83-BD36-4167-A914-492A7D7A8BD9}"/>
    <cellStyle name="20% - Ênfase6 2 7 2 2 3" xfId="12208" xr:uid="{16A053CF-1ECA-4697-AF0C-88EC8CDD9F7E}"/>
    <cellStyle name="20% - Ênfase6 2 7 2 3" xfId="6268" xr:uid="{0D47EB8D-A247-4862-9BDA-79846B69CEAE}"/>
    <cellStyle name="20% - Ênfase6 2 7 2 3 2" xfId="14188" xr:uid="{E2E16B67-62A9-40D8-9BF4-2A77D5A102C6}"/>
    <cellStyle name="20% - Ênfase6 2 7 2 4" xfId="10228" xr:uid="{D1BF78B4-DA4C-478A-9868-7EB28E387771}"/>
    <cellStyle name="20% - Ênfase6 2 7 3" xfId="3841" xr:uid="{0261C013-7D32-41F6-A48B-FC51B85EAD33}"/>
    <cellStyle name="20% - Ênfase6 2 7 3 2" xfId="7803" xr:uid="{EBFC8A19-1755-4A3F-86BC-3F5173250BD7}"/>
    <cellStyle name="20% - Ênfase6 2 7 3 2 2" xfId="15723" xr:uid="{4D3314E3-5524-4707-B987-5D1317B5EC93}"/>
    <cellStyle name="20% - Ênfase6 2 7 3 3" xfId="11763" xr:uid="{FF8F51A0-FD37-432A-B5F1-761A1FD06FAF}"/>
    <cellStyle name="20% - Ênfase6 2 7 4" xfId="5823" xr:uid="{7378057F-6D6D-4740-814E-95F0F8DB1481}"/>
    <cellStyle name="20% - Ênfase6 2 7 4 2" xfId="13743" xr:uid="{093304F1-1EDC-46E0-BA7D-60740EC117EA}"/>
    <cellStyle name="20% - Ênfase6 2 7 5" xfId="9783" xr:uid="{041EACAB-EB71-4C4F-B5A7-2D986FFF47F1}"/>
    <cellStyle name="20% - Ênfase6 2 8" xfId="1040" xr:uid="{00000000-0005-0000-0000-0000DA000000}"/>
    <cellStyle name="20% - Ênfase6 2 9" xfId="1031" xr:uid="{00000000-0005-0000-0000-0000DB000000}"/>
    <cellStyle name="20% - Ênfase6 2 9 2" xfId="2218" xr:uid="{20688D20-CCEC-4A40-979C-F782AAA73231}"/>
    <cellStyle name="20% - Ênfase6 2 9 2 2" xfId="4289" xr:uid="{9008C844-6A63-42B7-92D2-A2486B538F1F}"/>
    <cellStyle name="20% - Ênfase6 2 9 2 2 2" xfId="8249" xr:uid="{DFA8F379-1387-420B-9187-83D653EB48B9}"/>
    <cellStyle name="20% - Ênfase6 2 9 2 2 2 2" xfId="16169" xr:uid="{F61B35B5-A5D3-4825-9F82-4C7BE823BE5F}"/>
    <cellStyle name="20% - Ênfase6 2 9 2 2 3" xfId="12209" xr:uid="{5EA1B18E-CEDF-461D-A878-948E36211F37}"/>
    <cellStyle name="20% - Ênfase6 2 9 2 3" xfId="6269" xr:uid="{BE8C4A51-64B7-4856-B882-C5D1D7EBEDBA}"/>
    <cellStyle name="20% - Ênfase6 2 9 2 3 2" xfId="14189" xr:uid="{A3779195-DE86-4001-9A6A-7BEBEF147C1C}"/>
    <cellStyle name="20% - Ênfase6 2 9 2 4" xfId="10229" xr:uid="{0076E67B-3BDD-46CF-8D5A-C41C8E2D2170}"/>
    <cellStyle name="20% - Ênfase6 2 9 3" xfId="3834" xr:uid="{DA9F02C8-8092-486A-B3E6-F1E78452D29C}"/>
    <cellStyle name="20% - Ênfase6 2 9 3 2" xfId="7796" xr:uid="{E3E8063E-EAB0-447C-982B-68D14ABB52B9}"/>
    <cellStyle name="20% - Ênfase6 2 9 3 2 2" xfId="15716" xr:uid="{8026BEE5-4DD5-4E08-B4D8-E2AF341F8023}"/>
    <cellStyle name="20% - Ênfase6 2 9 3 3" xfId="11756" xr:uid="{241141CE-25F0-4300-8A27-576DE82BCADA}"/>
    <cellStyle name="20% - Ênfase6 2 9 4" xfId="5816" xr:uid="{5CC9A6AD-A836-40A7-93F3-7BAF6255F3D4}"/>
    <cellStyle name="20% - Ênfase6 2 9 4 2" xfId="13736" xr:uid="{6BA0CB82-C00A-4831-89BF-3DAEB7A7A33B}"/>
    <cellStyle name="20% - Ênfase6 2 9 5" xfId="9776" xr:uid="{AD453C68-736E-4994-B524-E34B8E8469CF}"/>
    <cellStyle name="20% - Ênfase6 3" xfId="95" xr:uid="{00000000-0005-0000-0000-0000DC000000}"/>
    <cellStyle name="20% - Ênfase6 3 2" xfId="302" xr:uid="{00000000-0005-0000-0000-0000DD000000}"/>
    <cellStyle name="20% - Ênfase6 3 2 2" xfId="438" xr:uid="{00000000-0005-0000-0000-0000DE000000}"/>
    <cellStyle name="20% - Ênfase6 3 2 2 2" xfId="828" xr:uid="{00000000-0005-0000-0000-0000DF000000}"/>
    <cellStyle name="20% - Ênfase6 3 2 2 2 2" xfId="2221" xr:uid="{81BA7BA2-BFAD-4644-92D3-845E4610F8AE}"/>
    <cellStyle name="20% - Ênfase6 3 2 2 2 2 2" xfId="4292" xr:uid="{CC67FEDE-DA30-42FE-92CB-DA9D1C91F48B}"/>
    <cellStyle name="20% - Ênfase6 3 2 2 2 2 2 2" xfId="8252" xr:uid="{7E14B400-85E5-438E-9345-6B13C4898926}"/>
    <cellStyle name="20% - Ênfase6 3 2 2 2 2 2 2 2" xfId="16172" xr:uid="{73320F32-3761-4896-A99A-2E6637461E3E}"/>
    <cellStyle name="20% - Ênfase6 3 2 2 2 2 2 3" xfId="12212" xr:uid="{A12C4C2D-E74C-49E2-8E8E-10514A702854}"/>
    <cellStyle name="20% - Ênfase6 3 2 2 2 2 3" xfId="6272" xr:uid="{91632099-8C1D-430F-A789-BFA2ABB224B4}"/>
    <cellStyle name="20% - Ênfase6 3 2 2 2 2 3 2" xfId="14192" xr:uid="{ACF3FD9F-0532-4602-BC2E-872DAAEE9510}"/>
    <cellStyle name="20% - Ênfase6 3 2 2 2 2 4" xfId="10232" xr:uid="{4CB38849-E04D-41D1-B76D-269037457AC6}"/>
    <cellStyle name="20% - Ênfase6 3 2 2 2 3" xfId="3671" xr:uid="{CF1ABC3A-E736-45D4-8D2B-0AD3944F22FA}"/>
    <cellStyle name="20% - Ênfase6 3 2 2 2 3 2" xfId="7633" xr:uid="{9A417857-F5D2-4705-A6FF-87604A9523C2}"/>
    <cellStyle name="20% - Ênfase6 3 2 2 2 3 2 2" xfId="15553" xr:uid="{7CC6F92A-8171-43C2-969F-B8880A513F0A}"/>
    <cellStyle name="20% - Ênfase6 3 2 2 2 3 3" xfId="11593" xr:uid="{69492436-BE4D-4704-9767-D5702B13A692}"/>
    <cellStyle name="20% - Ênfase6 3 2 2 2 4" xfId="5653" xr:uid="{93A5E184-89B9-4C12-A971-770DC4622155}"/>
    <cellStyle name="20% - Ênfase6 3 2 2 2 4 2" xfId="13573" xr:uid="{7688EBBD-E6A2-44E0-AD8D-D523BBBCD55B}"/>
    <cellStyle name="20% - Ênfase6 3 2 2 2 5" xfId="9613" xr:uid="{74CB5110-C3F9-4DE3-86F4-C4E1AE416156}"/>
    <cellStyle name="20% - Ênfase6 3 2 2 3" xfId="2220" xr:uid="{E1742377-9B01-4A1B-A312-225BA8D44F0D}"/>
    <cellStyle name="20% - Ênfase6 3 2 2 3 2" xfId="4291" xr:uid="{9A78B4CD-88AD-4F29-BA2D-7959697962C1}"/>
    <cellStyle name="20% - Ênfase6 3 2 2 3 2 2" xfId="8251" xr:uid="{5FB93BC7-5EAA-4780-B09A-E2965A7EDDFC}"/>
    <cellStyle name="20% - Ênfase6 3 2 2 3 2 2 2" xfId="16171" xr:uid="{9D312571-DDFF-4D19-8A02-09AE887B93EC}"/>
    <cellStyle name="20% - Ênfase6 3 2 2 3 2 3" xfId="12211" xr:uid="{EE2D44D1-1B5A-4C37-BF8A-21F79017F58A}"/>
    <cellStyle name="20% - Ênfase6 3 2 2 3 3" xfId="6271" xr:uid="{45667121-0D81-4A91-A5B4-F40457F1B649}"/>
    <cellStyle name="20% - Ênfase6 3 2 2 3 3 2" xfId="14191" xr:uid="{8875E443-01F7-4327-A5A3-DA62C23ECC52}"/>
    <cellStyle name="20% - Ênfase6 3 2 2 3 4" xfId="10231" xr:uid="{F2867730-B5C4-43ED-8D43-662DE24FAC40}"/>
    <cellStyle name="20% - Ênfase6 3 2 2 4" xfId="3346" xr:uid="{9DE8304A-BFDF-4A23-A599-A6DD6C56EF95}"/>
    <cellStyle name="20% - Ênfase6 3 2 2 4 2" xfId="7308" xr:uid="{D57886D8-6AE1-48D6-A7EC-D6B47781F50D}"/>
    <cellStyle name="20% - Ênfase6 3 2 2 4 2 2" xfId="15228" xr:uid="{9464475C-68E6-4D1F-B437-3DE4AF15F082}"/>
    <cellStyle name="20% - Ênfase6 3 2 2 4 3" xfId="11268" xr:uid="{92A67598-00F4-4D2F-90C8-B233762B78E6}"/>
    <cellStyle name="20% - Ênfase6 3 2 2 5" xfId="5328" xr:uid="{2B9341C9-49B6-40BA-B6F2-6BABEFA6A053}"/>
    <cellStyle name="20% - Ênfase6 3 2 2 5 2" xfId="13248" xr:uid="{5CF1E0B5-45D5-4C8C-9CB4-75F1E9E5229B}"/>
    <cellStyle name="20% - Ênfase6 3 2 2 6" xfId="9288" xr:uid="{09072741-99A7-41DF-8FA6-31378B5A77BA}"/>
    <cellStyle name="20% - Ênfase6 3 2 3" xfId="693" xr:uid="{00000000-0005-0000-0000-0000E0000000}"/>
    <cellStyle name="20% - Ênfase6 3 2 3 2" xfId="2222" xr:uid="{52A6B157-4754-438B-91B3-D008AF11FBDD}"/>
    <cellStyle name="20% - Ênfase6 3 2 3 2 2" xfId="4293" xr:uid="{436E11CE-18F2-4B64-8913-98E064ED7006}"/>
    <cellStyle name="20% - Ênfase6 3 2 3 2 2 2" xfId="8253" xr:uid="{0843B990-E0B0-451E-A693-AD1F8863E642}"/>
    <cellStyle name="20% - Ênfase6 3 2 3 2 2 2 2" xfId="16173" xr:uid="{FBD04B6E-BD22-4C4A-B8F1-316EEE38CAB9}"/>
    <cellStyle name="20% - Ênfase6 3 2 3 2 2 3" xfId="12213" xr:uid="{65C67ED1-B0A2-46FF-A0A5-CBA5321FA2B5}"/>
    <cellStyle name="20% - Ênfase6 3 2 3 2 3" xfId="6273" xr:uid="{33290DD0-84B9-4E86-8EA8-0F905D2B08F5}"/>
    <cellStyle name="20% - Ênfase6 3 2 3 2 3 2" xfId="14193" xr:uid="{34F8345E-0396-4BAD-B991-D5163755EC6F}"/>
    <cellStyle name="20% - Ênfase6 3 2 3 2 4" xfId="10233" xr:uid="{1DAAD963-8A09-4C0F-B877-74586E21CA95}"/>
    <cellStyle name="20% - Ênfase6 3 2 3 3" xfId="3536" xr:uid="{9CC257CB-90E3-4F61-8BFD-A674310E11AB}"/>
    <cellStyle name="20% - Ênfase6 3 2 3 3 2" xfId="7498" xr:uid="{39964393-E62E-4304-AD22-1245CEF9129F}"/>
    <cellStyle name="20% - Ênfase6 3 2 3 3 2 2" xfId="15418" xr:uid="{BDD72DE9-1361-4D1B-A8B8-91E2464F43BE}"/>
    <cellStyle name="20% - Ênfase6 3 2 3 3 3" xfId="11458" xr:uid="{720864AB-2BAE-47AE-B466-7977F50F8DD7}"/>
    <cellStyle name="20% - Ênfase6 3 2 3 4" xfId="5518" xr:uid="{1FAE6B67-1B63-4713-9A7B-626857B8A8F0}"/>
    <cellStyle name="20% - Ênfase6 3 2 3 4 2" xfId="13438" xr:uid="{42B4405B-6C77-4224-AA6E-C2E9FCCD921C}"/>
    <cellStyle name="20% - Ênfase6 3 2 3 5" xfId="9478" xr:uid="{B84F918F-44BF-475F-AB9A-1E52A65FD5FB}"/>
    <cellStyle name="20% - Ênfase6 3 2 4" xfId="1042" xr:uid="{00000000-0005-0000-0000-0000E1000000}"/>
    <cellStyle name="20% - Ênfase6 3 2 4 2" xfId="2223" xr:uid="{17028468-90E6-48C1-9545-1E456F70842B}"/>
    <cellStyle name="20% - Ênfase6 3 2 4 2 2" xfId="4294" xr:uid="{96BEE28C-B468-4CAC-930A-A84B0247FD21}"/>
    <cellStyle name="20% - Ênfase6 3 2 4 2 2 2" xfId="8254" xr:uid="{AF0DFA8A-23BA-4BE0-AC12-18AB91EBC8DF}"/>
    <cellStyle name="20% - Ênfase6 3 2 4 2 2 2 2" xfId="16174" xr:uid="{3B3629D8-60F2-4E52-A70B-42EF351C3A90}"/>
    <cellStyle name="20% - Ênfase6 3 2 4 2 2 3" xfId="12214" xr:uid="{25367F07-287B-47A8-84B7-4EAA1AE9A69B}"/>
    <cellStyle name="20% - Ênfase6 3 2 4 2 3" xfId="6274" xr:uid="{AA5FF877-7705-4F64-A78F-9795185FA493}"/>
    <cellStyle name="20% - Ênfase6 3 2 4 2 3 2" xfId="14194" xr:uid="{D5F0EBB4-1861-4AAF-9B9E-BD7E860B79F5}"/>
    <cellStyle name="20% - Ênfase6 3 2 4 2 4" xfId="10234" xr:uid="{DF35CFF5-D8C0-46E0-8C24-2FB0F73DF182}"/>
    <cellStyle name="20% - Ênfase6 3 2 4 3" xfId="3843" xr:uid="{32041374-BE8C-4078-860D-25CBDA05DC8E}"/>
    <cellStyle name="20% - Ênfase6 3 2 4 3 2" xfId="7805" xr:uid="{A062B3CB-A6F8-4F4E-9BCB-800723043A26}"/>
    <cellStyle name="20% - Ênfase6 3 2 4 3 2 2" xfId="15725" xr:uid="{DA6547C7-5FA6-4C29-8A5B-91120A9D1773}"/>
    <cellStyle name="20% - Ênfase6 3 2 4 3 3" xfId="11765" xr:uid="{78B705D2-6C82-4BD0-9B84-DCFAEC2949A8}"/>
    <cellStyle name="20% - Ênfase6 3 2 4 4" xfId="5825" xr:uid="{DAF63878-A12D-49C0-9F8B-385C49A32D58}"/>
    <cellStyle name="20% - Ênfase6 3 2 4 4 2" xfId="13745" xr:uid="{9F0DAD58-BE0A-4324-B85F-B15A9EEF43E5}"/>
    <cellStyle name="20% - Ênfase6 3 2 4 5" xfId="9785" xr:uid="{153B0362-9B4C-4899-ADA5-B4248849A84C}"/>
    <cellStyle name="20% - Ênfase6 3 2 5" xfId="2219" xr:uid="{FD63B171-33D3-4316-9C02-C33184324A52}"/>
    <cellStyle name="20% - Ênfase6 3 2 5 2" xfId="4290" xr:uid="{C98820D0-B00D-4AE0-B150-BA8656619BA2}"/>
    <cellStyle name="20% - Ênfase6 3 2 5 2 2" xfId="8250" xr:uid="{2CDD99C2-5959-4375-B615-CED497E58A2A}"/>
    <cellStyle name="20% - Ênfase6 3 2 5 2 2 2" xfId="16170" xr:uid="{7EFCAE72-DB9F-49B3-8C2F-E95902863995}"/>
    <cellStyle name="20% - Ênfase6 3 2 5 2 3" xfId="12210" xr:uid="{76EFF5F8-5CEE-40A5-AD30-CD958EFF1057}"/>
    <cellStyle name="20% - Ênfase6 3 2 5 3" xfId="6270" xr:uid="{D93BD0F8-58AF-498D-B538-82E2A71F7625}"/>
    <cellStyle name="20% - Ênfase6 3 2 5 3 2" xfId="14190" xr:uid="{3574E211-AFAD-4357-8312-CD1811E982FF}"/>
    <cellStyle name="20% - Ênfase6 3 2 5 4" xfId="10230" xr:uid="{9A37AAE3-74BE-48EB-9164-040108DF160B}"/>
    <cellStyle name="20% - Ênfase6 3 2 6" xfId="3211" xr:uid="{33D975F7-9979-449C-AA1C-B7F36678E8A7}"/>
    <cellStyle name="20% - Ênfase6 3 2 6 2" xfId="7173" xr:uid="{F9FDAF8E-1275-45E8-887C-6A91F2DEF1DB}"/>
    <cellStyle name="20% - Ênfase6 3 2 6 2 2" xfId="15093" xr:uid="{1E0DE0DF-0B2E-48BF-BA16-9D9038E42F66}"/>
    <cellStyle name="20% - Ênfase6 3 2 6 3" xfId="11133" xr:uid="{7E8D936C-7055-45B8-A804-DC5EEA68186D}"/>
    <cellStyle name="20% - Ênfase6 3 2 7" xfId="5193" xr:uid="{BA952EAD-64C4-4528-8B49-A6BC680F5FF2}"/>
    <cellStyle name="20% - Ênfase6 3 2 7 2" xfId="13113" xr:uid="{A0228DCD-2443-451C-AA5B-29FBF385A454}"/>
    <cellStyle name="20% - Ênfase6 3 2 8" xfId="9153" xr:uid="{9FB7359D-5760-4169-963E-3D48E3E1F6C0}"/>
    <cellStyle name="20% - Ênfase6 3 3" xfId="543" xr:uid="{00000000-0005-0000-0000-0000E2000000}"/>
    <cellStyle name="20% - Ênfase6 3 3 2" xfId="889" xr:uid="{00000000-0005-0000-0000-0000E3000000}"/>
    <cellStyle name="20% - Ênfase6 3 3 2 2" xfId="2225" xr:uid="{744E9009-EFA8-4491-AEE2-598059AE1069}"/>
    <cellStyle name="20% - Ênfase6 3 3 2 2 2" xfId="4296" xr:uid="{90EE84FA-0EE1-4342-A667-0DD08F36FD72}"/>
    <cellStyle name="20% - Ênfase6 3 3 2 2 2 2" xfId="8256" xr:uid="{FEB098B5-8446-480F-9061-6167CD5103DC}"/>
    <cellStyle name="20% - Ênfase6 3 3 2 2 2 2 2" xfId="16176" xr:uid="{418E31B9-3C57-45A5-8495-934A1D4ECB8D}"/>
    <cellStyle name="20% - Ênfase6 3 3 2 2 2 3" xfId="12216" xr:uid="{1A9F07D1-0938-4672-9F32-3F8D4CE13A05}"/>
    <cellStyle name="20% - Ênfase6 3 3 2 2 3" xfId="6276" xr:uid="{D63094D6-A08C-472B-AC60-597B6684289B}"/>
    <cellStyle name="20% - Ênfase6 3 3 2 2 3 2" xfId="14196" xr:uid="{1AFE623E-BE75-4C3D-BEA4-C29EF7A31941}"/>
    <cellStyle name="20% - Ênfase6 3 3 2 2 4" xfId="10236" xr:uid="{C336743E-9AB8-41A2-A1F0-6DACE8EAA796}"/>
    <cellStyle name="20% - Ênfase6 3 3 2 3" xfId="3732" xr:uid="{8BDF2A6C-A490-4832-9FBC-918B0F8B8690}"/>
    <cellStyle name="20% - Ênfase6 3 3 2 3 2" xfId="7694" xr:uid="{0972BBB3-ACF4-4F0F-9572-90AB192AEDFD}"/>
    <cellStyle name="20% - Ênfase6 3 3 2 3 2 2" xfId="15614" xr:uid="{2B0E7A71-FE61-42AB-A4C6-536A516A9DE3}"/>
    <cellStyle name="20% - Ênfase6 3 3 2 3 3" xfId="11654" xr:uid="{9C6C555D-B947-4BB3-B896-5F737853FE2C}"/>
    <cellStyle name="20% - Ênfase6 3 3 2 4" xfId="5714" xr:uid="{03E67A09-43C1-47A2-8510-D4332B82B5A6}"/>
    <cellStyle name="20% - Ênfase6 3 3 2 4 2" xfId="13634" xr:uid="{97494716-B833-4510-8ED5-94E7BF9C6736}"/>
    <cellStyle name="20% - Ênfase6 3 3 2 5" xfId="9674" xr:uid="{118038D0-6D35-4814-A27A-4CAAC5132128}"/>
    <cellStyle name="20% - Ênfase6 3 3 3" xfId="1043" xr:uid="{00000000-0005-0000-0000-0000E4000000}"/>
    <cellStyle name="20% - Ênfase6 3 3 3 2" xfId="2226" xr:uid="{69B8A956-BE01-4142-BD97-1D213CADD258}"/>
    <cellStyle name="20% - Ênfase6 3 3 3 2 2" xfId="4297" xr:uid="{F0BD62BB-8378-473E-9380-8B182C39D0C2}"/>
    <cellStyle name="20% - Ênfase6 3 3 3 2 2 2" xfId="8257" xr:uid="{CD98685D-FCFB-4D1A-A57B-D30D8C326E98}"/>
    <cellStyle name="20% - Ênfase6 3 3 3 2 2 2 2" xfId="16177" xr:uid="{84E19E4F-F5F7-4E0E-AD6C-B994FED8C4B4}"/>
    <cellStyle name="20% - Ênfase6 3 3 3 2 2 3" xfId="12217" xr:uid="{1397BAD2-BA71-4E4E-BBDE-C87A1189C274}"/>
    <cellStyle name="20% - Ênfase6 3 3 3 2 3" xfId="6277" xr:uid="{3ACEF37B-6E29-4F29-8FBD-24FE943E1554}"/>
    <cellStyle name="20% - Ênfase6 3 3 3 2 3 2" xfId="14197" xr:uid="{9D04A35A-8D09-4833-806D-92417BA41039}"/>
    <cellStyle name="20% - Ênfase6 3 3 3 2 4" xfId="10237" xr:uid="{A90E7F7B-35DC-4CA5-B268-44A981A888FF}"/>
    <cellStyle name="20% - Ênfase6 3 3 3 3" xfId="3844" xr:uid="{9C9C0796-BCCE-4F21-969E-B9ED4BAF185C}"/>
    <cellStyle name="20% - Ênfase6 3 3 3 3 2" xfId="7806" xr:uid="{88A6E018-A73A-46B7-B7A1-9BA726FABC9E}"/>
    <cellStyle name="20% - Ênfase6 3 3 3 3 2 2" xfId="15726" xr:uid="{3DD93339-BE8D-4B03-972F-D651773B0870}"/>
    <cellStyle name="20% - Ênfase6 3 3 3 3 3" xfId="11766" xr:uid="{61BB9258-43B1-47C1-91F7-7F827DAE60EB}"/>
    <cellStyle name="20% - Ênfase6 3 3 3 4" xfId="5826" xr:uid="{EE371014-F220-4E7D-8FF5-D7F187A6CE7C}"/>
    <cellStyle name="20% - Ênfase6 3 3 3 4 2" xfId="13746" xr:uid="{53FB1E4C-7009-4F22-9241-C58B23CE11EB}"/>
    <cellStyle name="20% - Ênfase6 3 3 3 5" xfId="9786" xr:uid="{C91337EF-E6D5-4D36-822B-580F73C5CEBF}"/>
    <cellStyle name="20% - Ênfase6 3 3 4" xfId="2224" xr:uid="{DC9BCCFC-4535-4015-A299-FE1150044B26}"/>
    <cellStyle name="20% - Ênfase6 3 3 4 2" xfId="4295" xr:uid="{DF13DC1B-C95A-4D4B-9758-0112739BAEED}"/>
    <cellStyle name="20% - Ênfase6 3 3 4 2 2" xfId="8255" xr:uid="{6D47591A-0C3A-470E-9D61-D32611159F0F}"/>
    <cellStyle name="20% - Ênfase6 3 3 4 2 2 2" xfId="16175" xr:uid="{77A14ACD-7587-4243-B61F-C6FB76E92A3A}"/>
    <cellStyle name="20% - Ênfase6 3 3 4 2 3" xfId="12215" xr:uid="{EF3BB827-2473-4B14-BDC0-1467F9A707D8}"/>
    <cellStyle name="20% - Ênfase6 3 3 4 3" xfId="6275" xr:uid="{649DC893-ADD4-4E2B-B439-122CE023AD62}"/>
    <cellStyle name="20% - Ênfase6 3 3 4 3 2" xfId="14195" xr:uid="{2CB122AB-09E6-4940-8BC0-5C07A3358D48}"/>
    <cellStyle name="20% - Ênfase6 3 3 4 4" xfId="10235" xr:uid="{0987D078-E8D3-4DD0-9CB1-F3B4162F5F11}"/>
    <cellStyle name="20% - Ênfase6 3 3 5" xfId="3407" xr:uid="{670F2777-19D1-4FC5-AC0C-4BF3653A6EE6}"/>
    <cellStyle name="20% - Ênfase6 3 3 5 2" xfId="7369" xr:uid="{C04F8A01-35DE-4D2D-B14D-18E7654F633F}"/>
    <cellStyle name="20% - Ênfase6 3 3 5 2 2" xfId="15289" xr:uid="{31C3D27B-2CB4-44B5-B7BE-474E3F4AC9E4}"/>
    <cellStyle name="20% - Ênfase6 3 3 5 3" xfId="11329" xr:uid="{514BB6B6-0C3A-4308-8681-58C6FA06AF8C}"/>
    <cellStyle name="20% - Ênfase6 3 3 6" xfId="5389" xr:uid="{5831FECE-234E-4DA0-B246-D1C3A9756E29}"/>
    <cellStyle name="20% - Ênfase6 3 3 6 2" xfId="13309" xr:uid="{D03C7B78-18DA-438B-9C2D-1084F51E6201}"/>
    <cellStyle name="20% - Ênfase6 3 3 7" xfId="9349" xr:uid="{FE0500DB-D42C-4F77-97AD-C76D7DBFAB2D}"/>
    <cellStyle name="20% - Ênfase6 3 4" xfId="1041" xr:uid="{00000000-0005-0000-0000-0000E5000000}"/>
    <cellStyle name="20% - Ênfase6 3 4 2" xfId="2227" xr:uid="{295A7AF0-2447-450E-B082-9CE0AB635EC4}"/>
    <cellStyle name="20% - Ênfase6 3 4 2 2" xfId="4298" xr:uid="{68F1AC16-D39E-48CC-85AB-4711E5879AC6}"/>
    <cellStyle name="20% - Ênfase6 3 4 2 2 2" xfId="8258" xr:uid="{06E2B887-D186-47A3-B37A-AD5B3CDE2AA0}"/>
    <cellStyle name="20% - Ênfase6 3 4 2 2 2 2" xfId="16178" xr:uid="{CF9273A6-0A54-4EF9-8D0A-E89145254C59}"/>
    <cellStyle name="20% - Ênfase6 3 4 2 2 3" xfId="12218" xr:uid="{B2E7883C-9D9F-46F6-8D82-2D710BCCA029}"/>
    <cellStyle name="20% - Ênfase6 3 4 2 3" xfId="6278" xr:uid="{D2F17017-0BDE-48A5-B594-F514BED7E5F3}"/>
    <cellStyle name="20% - Ênfase6 3 4 2 3 2" xfId="14198" xr:uid="{6F562EDB-7D60-4029-A237-B1671CF73CEA}"/>
    <cellStyle name="20% - Ênfase6 3 4 2 4" xfId="10238" xr:uid="{EE727402-A3B7-4BC0-8A59-66C8294A009B}"/>
    <cellStyle name="20% - Ênfase6 3 4 3" xfId="3842" xr:uid="{A6DD07B7-D739-494F-949B-7BCC45083584}"/>
    <cellStyle name="20% - Ênfase6 3 4 3 2" xfId="7804" xr:uid="{D1F90039-72AA-4AF4-98F4-A6C49EE2C493}"/>
    <cellStyle name="20% - Ênfase6 3 4 3 2 2" xfId="15724" xr:uid="{100CA616-405A-4D92-B965-21B3CAF881A2}"/>
    <cellStyle name="20% - Ênfase6 3 4 3 3" xfId="11764" xr:uid="{8EB77AC8-EFFF-420B-BD32-4E7EC51977EB}"/>
    <cellStyle name="20% - Ênfase6 3 4 4" xfId="5824" xr:uid="{E06FFC09-D83A-4950-9864-37F2255619E1}"/>
    <cellStyle name="20% - Ênfase6 3 4 4 2" xfId="13744" xr:uid="{B2E8F46D-3990-4FD6-8265-AEF45EECE39B}"/>
    <cellStyle name="20% - Ênfase6 3 4 5" xfId="9784" xr:uid="{CB5F63C7-A7F3-4E45-8724-9949C9919C97}"/>
    <cellStyle name="20% - Ênfase6 3 5" xfId="1918" xr:uid="{00000000-0005-0000-0000-0000E6000000}"/>
    <cellStyle name="20% - Ênfase6 3 5 2" xfId="4022" xr:uid="{EBB5F15A-B75B-4055-872B-4EDFFD890AA5}"/>
    <cellStyle name="20% - Ênfase6 3 5 2 2" xfId="7984" xr:uid="{DE8D4200-8D70-48C1-82BC-C7266A4B2B0D}"/>
    <cellStyle name="20% - Ênfase6 3 5 2 2 2" xfId="15904" xr:uid="{8C63C1C9-DD44-45B5-841E-BB15E469E1E9}"/>
    <cellStyle name="20% - Ênfase6 3 5 2 3" xfId="11944" xr:uid="{C470221E-B62B-45E3-99DB-8AEC0B3C24D3}"/>
    <cellStyle name="20% - Ênfase6 3 5 3" xfId="6004" xr:uid="{86C68C51-EC43-4640-B895-A4360B1280B6}"/>
    <cellStyle name="20% - Ênfase6 3 5 3 2" xfId="13924" xr:uid="{7ACB5AA2-A728-4BF0-8812-56D8FB0B95BA}"/>
    <cellStyle name="20% - Ênfase6 3 5 4" xfId="9964" xr:uid="{D48ADBC0-4B9F-411B-8800-AE9986FF8E27}"/>
    <cellStyle name="20% - Ênfase6 4" xfId="268" xr:uid="{00000000-0005-0000-0000-0000E7000000}"/>
    <cellStyle name="20% - Ênfase6 4 2" xfId="405" xr:uid="{00000000-0005-0000-0000-0000E8000000}"/>
    <cellStyle name="20% - Ênfase6 4 2 2" xfId="795" xr:uid="{00000000-0005-0000-0000-0000E9000000}"/>
    <cellStyle name="20% - Ênfase6 4 2 2 2" xfId="2230" xr:uid="{94CFF315-CB7C-4F00-8A9B-551350DA6C8D}"/>
    <cellStyle name="20% - Ênfase6 4 2 2 2 2" xfId="4301" xr:uid="{83057BC3-869B-44B0-9607-E3698B303D44}"/>
    <cellStyle name="20% - Ênfase6 4 2 2 2 2 2" xfId="8261" xr:uid="{25B94EE3-EE78-4C00-A141-199E55622CD7}"/>
    <cellStyle name="20% - Ênfase6 4 2 2 2 2 2 2" xfId="16181" xr:uid="{B135635E-8142-4045-8F5C-49BF2193299A}"/>
    <cellStyle name="20% - Ênfase6 4 2 2 2 2 3" xfId="12221" xr:uid="{C9FC2333-2A83-4F5C-BCB0-D526D55E27BE}"/>
    <cellStyle name="20% - Ênfase6 4 2 2 2 3" xfId="6281" xr:uid="{3F5A0621-CF30-451B-92C0-AC9CD9C2D566}"/>
    <cellStyle name="20% - Ênfase6 4 2 2 2 3 2" xfId="14201" xr:uid="{E06CD342-C533-462D-A3CE-AB0095FB2224}"/>
    <cellStyle name="20% - Ênfase6 4 2 2 2 4" xfId="10241" xr:uid="{40E97AD8-67B3-4145-A48A-D19984832529}"/>
    <cellStyle name="20% - Ênfase6 4 2 2 3" xfId="3638" xr:uid="{7524A4CF-5451-4B96-ACA9-A8AB7A714E32}"/>
    <cellStyle name="20% - Ênfase6 4 2 2 3 2" xfId="7600" xr:uid="{3E03D937-38A7-408F-BAFE-A9DD46A26602}"/>
    <cellStyle name="20% - Ênfase6 4 2 2 3 2 2" xfId="15520" xr:uid="{C51FD54C-C091-4BA1-99DF-F57FB703CF32}"/>
    <cellStyle name="20% - Ênfase6 4 2 2 3 3" xfId="11560" xr:uid="{0E40A651-5404-407F-BBBC-238BC98D1118}"/>
    <cellStyle name="20% - Ênfase6 4 2 2 4" xfId="5620" xr:uid="{C4B0785A-AECB-4E0E-834B-ADE62AFD01EE}"/>
    <cellStyle name="20% - Ênfase6 4 2 2 4 2" xfId="13540" xr:uid="{B7AC0842-9C75-474A-8875-BD9895059124}"/>
    <cellStyle name="20% - Ênfase6 4 2 2 5" xfId="9580" xr:uid="{8B70BFE3-B77B-4230-9906-671937628684}"/>
    <cellStyle name="20% - Ênfase6 4 2 3" xfId="1045" xr:uid="{00000000-0005-0000-0000-0000EA000000}"/>
    <cellStyle name="20% - Ênfase6 4 2 4" xfId="2229" xr:uid="{D5DA831A-050B-474A-8C09-FB1385AEDAEC}"/>
    <cellStyle name="20% - Ênfase6 4 2 4 2" xfId="4300" xr:uid="{0DAA5B8F-28E0-4E80-8181-02003D322B6C}"/>
    <cellStyle name="20% - Ênfase6 4 2 4 2 2" xfId="8260" xr:uid="{2F6FB6FF-00F8-4930-99AB-F69B60D2ECE4}"/>
    <cellStyle name="20% - Ênfase6 4 2 4 2 2 2" xfId="16180" xr:uid="{2D86A4CC-F46C-4F80-93C5-1A0979307381}"/>
    <cellStyle name="20% - Ênfase6 4 2 4 2 3" xfId="12220" xr:uid="{FDEAFC33-BB58-4520-8A36-4EF7EE057349}"/>
    <cellStyle name="20% - Ênfase6 4 2 4 3" xfId="6280" xr:uid="{13421629-820A-46B8-83C0-B6D0EA33EFFA}"/>
    <cellStyle name="20% - Ênfase6 4 2 4 3 2" xfId="14200" xr:uid="{5E659188-B851-4E69-A010-D6B87081100F}"/>
    <cellStyle name="20% - Ênfase6 4 2 4 4" xfId="10240" xr:uid="{51CB6EAB-8AF9-4903-9035-AAC89B56EF89}"/>
    <cellStyle name="20% - Ênfase6 4 2 5" xfId="3313" xr:uid="{94FB930F-FB95-4A20-8CD7-D8EA9BDC60E8}"/>
    <cellStyle name="20% - Ênfase6 4 2 5 2" xfId="7275" xr:uid="{D9BE6BFE-9D5C-48E8-A754-B09D416A7B9A}"/>
    <cellStyle name="20% - Ênfase6 4 2 5 2 2" xfId="15195" xr:uid="{31A8849D-8D54-425B-979A-61110F230077}"/>
    <cellStyle name="20% - Ênfase6 4 2 5 3" xfId="11235" xr:uid="{D0FECE32-03E1-4766-A3B1-8C6EFAC17711}"/>
    <cellStyle name="20% - Ênfase6 4 2 6" xfId="5295" xr:uid="{70531D9C-A107-435C-8766-340EFF999425}"/>
    <cellStyle name="20% - Ênfase6 4 2 6 2" xfId="13215" xr:uid="{63B8E764-DF69-4070-A4CD-03F8F919912C}"/>
    <cellStyle name="20% - Ênfase6 4 2 7" xfId="9255" xr:uid="{54C16B0A-A512-4079-81C7-C4B46CBE1E0E}"/>
    <cellStyle name="20% - Ênfase6 4 3" xfId="660" xr:uid="{00000000-0005-0000-0000-0000EB000000}"/>
    <cellStyle name="20% - Ênfase6 4 3 2" xfId="1046" xr:uid="{00000000-0005-0000-0000-0000EC000000}"/>
    <cellStyle name="20% - Ênfase6 4 3 3" xfId="2231" xr:uid="{4FB9261F-0D42-4247-99B9-91C7010178C7}"/>
    <cellStyle name="20% - Ênfase6 4 3 3 2" xfId="4302" xr:uid="{9A3FF79E-4D03-44AB-B825-D15B48DCDD70}"/>
    <cellStyle name="20% - Ênfase6 4 3 3 2 2" xfId="8262" xr:uid="{AC26048B-BF41-424C-B1AF-AC553A64B8F7}"/>
    <cellStyle name="20% - Ênfase6 4 3 3 2 2 2" xfId="16182" xr:uid="{4DC3A2C2-3003-40C9-B96E-5F11F7F9E37E}"/>
    <cellStyle name="20% - Ênfase6 4 3 3 2 3" xfId="12222" xr:uid="{C009ADCC-52A0-4931-A333-FA7ED5518C6A}"/>
    <cellStyle name="20% - Ênfase6 4 3 3 3" xfId="6282" xr:uid="{0377B017-4380-46A1-A6C1-ACE7C03BDF3F}"/>
    <cellStyle name="20% - Ênfase6 4 3 3 3 2" xfId="14202" xr:uid="{12422F61-AB08-42ED-96B4-55D400AFBC21}"/>
    <cellStyle name="20% - Ênfase6 4 3 3 4" xfId="10242" xr:uid="{8C45AF35-544A-4BBD-9E29-E13AE27902E8}"/>
    <cellStyle name="20% - Ênfase6 4 3 4" xfId="3503" xr:uid="{4870977F-A518-4CF6-B221-DA75AD34E7BA}"/>
    <cellStyle name="20% - Ênfase6 4 3 4 2" xfId="7465" xr:uid="{F20C7216-72A3-4460-A336-30797ADE74CD}"/>
    <cellStyle name="20% - Ênfase6 4 3 4 2 2" xfId="15385" xr:uid="{32FD9B91-894F-4B59-AABB-4226FA00F7A2}"/>
    <cellStyle name="20% - Ênfase6 4 3 4 3" xfId="11425" xr:uid="{2F90633D-7A9F-4B2A-9D25-D33D7BB330DC}"/>
    <cellStyle name="20% - Ênfase6 4 3 5" xfId="5485" xr:uid="{40F6B438-2B64-4F84-9BEC-9B3C1634D559}"/>
    <cellStyle name="20% - Ênfase6 4 3 5 2" xfId="13405" xr:uid="{F9CC22F9-1E5A-4A36-A63E-9BA491350E60}"/>
    <cellStyle name="20% - Ênfase6 4 3 6" xfId="9445" xr:uid="{02D5F6E5-BF40-4CAD-A0BD-8B2435DD5311}"/>
    <cellStyle name="20% - Ênfase6 4 4" xfId="1044" xr:uid="{00000000-0005-0000-0000-0000ED000000}"/>
    <cellStyle name="20% - Ênfase6 4 4 2" xfId="2232" xr:uid="{9F064193-131C-4FDB-ABD1-E822C87409D9}"/>
    <cellStyle name="20% - Ênfase6 4 4 2 2" xfId="4303" xr:uid="{75064B3C-1BE2-4C4C-BAAA-F980D67BF873}"/>
    <cellStyle name="20% - Ênfase6 4 4 2 2 2" xfId="8263" xr:uid="{0131AAEE-752D-4284-86EA-BE3873EBA6EA}"/>
    <cellStyle name="20% - Ênfase6 4 4 2 2 2 2" xfId="16183" xr:uid="{15D444D2-19A2-4CFD-A8C0-B83EC6963E9B}"/>
    <cellStyle name="20% - Ênfase6 4 4 2 2 3" xfId="12223" xr:uid="{FA8B2041-4F8E-42DA-813D-C373FDF4DAD8}"/>
    <cellStyle name="20% - Ênfase6 4 4 2 3" xfId="6283" xr:uid="{34632CD5-597E-4D5A-AE0F-44DDD02D587B}"/>
    <cellStyle name="20% - Ênfase6 4 4 2 3 2" xfId="14203" xr:uid="{58749A89-57DF-42A2-B39B-2994300AF9CC}"/>
    <cellStyle name="20% - Ênfase6 4 4 2 4" xfId="10243" xr:uid="{A75BC5A2-EEB9-40AA-9FC4-7AF6AC60CEF1}"/>
    <cellStyle name="20% - Ênfase6 4 4 3" xfId="3845" xr:uid="{2D3557D7-9301-421A-BECA-522FA391C89A}"/>
    <cellStyle name="20% - Ênfase6 4 4 3 2" xfId="7807" xr:uid="{2AE91E66-D45E-421B-8B9B-3B58800A9140}"/>
    <cellStyle name="20% - Ênfase6 4 4 3 2 2" xfId="15727" xr:uid="{F28D75C7-ACC6-4E5A-9FDB-C2C0A9EDFC0C}"/>
    <cellStyle name="20% - Ênfase6 4 4 3 3" xfId="11767" xr:uid="{05E63BF2-4FAD-4E13-BB33-36A853AC748C}"/>
    <cellStyle name="20% - Ênfase6 4 4 4" xfId="5827" xr:uid="{5E1A15E7-A5B7-4095-A9BC-667614F3F220}"/>
    <cellStyle name="20% - Ênfase6 4 4 4 2" xfId="13747" xr:uid="{20B0AD9D-A6E9-4F3F-89F4-A61373E5BE00}"/>
    <cellStyle name="20% - Ênfase6 4 4 5" xfId="9787" xr:uid="{76BE81D8-EA2E-445C-849D-C733DED6D586}"/>
    <cellStyle name="20% - Ênfase6 4 5" xfId="2228" xr:uid="{4D16ADE9-9883-4D30-8BC3-F60553EEBF47}"/>
    <cellStyle name="20% - Ênfase6 4 5 2" xfId="4299" xr:uid="{35B5ED8A-1351-453F-B085-4427EC938B20}"/>
    <cellStyle name="20% - Ênfase6 4 5 2 2" xfId="8259" xr:uid="{9F4A55FE-435C-434F-9FB5-D365FDBA5FCE}"/>
    <cellStyle name="20% - Ênfase6 4 5 2 2 2" xfId="16179" xr:uid="{C8203529-83D0-4DAF-B6FD-AFDC489D21F0}"/>
    <cellStyle name="20% - Ênfase6 4 5 2 3" xfId="12219" xr:uid="{4A2F863C-BD86-447A-A160-97E2599B55F5}"/>
    <cellStyle name="20% - Ênfase6 4 5 3" xfId="6279" xr:uid="{45D96AED-B0AF-4E03-8767-1EAFB8DAE297}"/>
    <cellStyle name="20% - Ênfase6 4 5 3 2" xfId="14199" xr:uid="{3ADD9C1B-DFBB-45EC-9296-63B80191E659}"/>
    <cellStyle name="20% - Ênfase6 4 5 4" xfId="10239" xr:uid="{9D81DDA5-BD87-4266-8E05-B8E641A73D2E}"/>
    <cellStyle name="20% - Ênfase6 4 6" xfId="3178" xr:uid="{8B31BA4F-6958-47CB-AB80-8C72B4358F03}"/>
    <cellStyle name="20% - Ênfase6 4 6 2" xfId="7140" xr:uid="{981FFA97-46EE-427E-8E51-9C3464311DCA}"/>
    <cellStyle name="20% - Ênfase6 4 6 2 2" xfId="15060" xr:uid="{9FA5943D-BAB3-4FD2-9668-876511E4D795}"/>
    <cellStyle name="20% - Ênfase6 4 6 3" xfId="11100" xr:uid="{4BF1ADF3-32D4-41C0-B384-EB69F694F6F1}"/>
    <cellStyle name="20% - Ênfase6 4 7" xfId="5160" xr:uid="{FC199A86-F493-496C-A5E2-DD2267A5D303}"/>
    <cellStyle name="20% - Ênfase6 4 7 2" xfId="13080" xr:uid="{67D0339A-CCF9-4AFA-8E73-E0891AF9B616}"/>
    <cellStyle name="20% - Ênfase6 4 8" xfId="9120" xr:uid="{CC587A40-D777-431C-AB71-EA2BEAFA6E08}"/>
    <cellStyle name="20% - Ênfase6 5" xfId="1047" xr:uid="{00000000-0005-0000-0000-0000EE000000}"/>
    <cellStyle name="20% - Ênfase6 6" xfId="1048" xr:uid="{00000000-0005-0000-0000-0000EF000000}"/>
    <cellStyle name="20% - Ênfase6 7" xfId="1049" xr:uid="{00000000-0005-0000-0000-0000F0000000}"/>
    <cellStyle name="20% - Ênfase6 8" xfId="1050" xr:uid="{00000000-0005-0000-0000-0000F1000000}"/>
    <cellStyle name="20% - Ênfase6 9" xfId="1051" xr:uid="{00000000-0005-0000-0000-0000F2000000}"/>
    <cellStyle name="20% - Ênfase6 9 2" xfId="2233" xr:uid="{455FEF4A-A841-40D1-8F98-9101E31C7A77}"/>
    <cellStyle name="20% - Ênfase6 9 2 2" xfId="4304" xr:uid="{591869AA-422C-4CC8-8F7F-28FFE850A881}"/>
    <cellStyle name="20% - Ênfase6 9 2 2 2" xfId="8264" xr:uid="{C55F710D-4FB9-4155-AA55-361814D3B018}"/>
    <cellStyle name="20% - Ênfase6 9 2 2 2 2" xfId="16184" xr:uid="{9AAFDEFF-B26E-4D80-BD7F-C6E6FE125947}"/>
    <cellStyle name="20% - Ênfase6 9 2 2 3" xfId="12224" xr:uid="{85FD9271-53BA-4563-B4F8-B562D5378386}"/>
    <cellStyle name="20% - Ênfase6 9 2 3" xfId="6284" xr:uid="{54C93E35-74CE-4ECF-8ABE-6D8479763A4D}"/>
    <cellStyle name="20% - Ênfase6 9 2 3 2" xfId="14204" xr:uid="{4A0131FA-AB49-4D29-9EFA-221630D4512F}"/>
    <cellStyle name="20% - Ênfase6 9 2 4" xfId="10244" xr:uid="{C6665E64-AAEA-4341-B108-E59C952DBFAE}"/>
    <cellStyle name="20% - Ênfase6 9 3" xfId="3846" xr:uid="{FA81A2D0-35F8-4958-BDAC-F64F4DB40A76}"/>
    <cellStyle name="20% - Ênfase6 9 3 2" xfId="7808" xr:uid="{881EA2D4-6238-4155-9B08-47729FC6C351}"/>
    <cellStyle name="20% - Ênfase6 9 3 2 2" xfId="15728" xr:uid="{716E52F8-3331-4D69-98D5-91EE4B4137CE}"/>
    <cellStyle name="20% - Ênfase6 9 3 3" xfId="11768" xr:uid="{E4D190DD-4439-4843-81C5-5AFF0189C559}"/>
    <cellStyle name="20% - Ênfase6 9 4" xfId="5828" xr:uid="{F3729432-B8F6-4344-8C7D-ADE9A3F9610D}"/>
    <cellStyle name="20% - Ênfase6 9 4 2" xfId="13748" xr:uid="{ADCBECDE-AFF5-48F2-B6BE-22384E96E89C}"/>
    <cellStyle name="20% - Ênfase6 9 5" xfId="9788" xr:uid="{899AF7E0-D972-4F45-BF38-B19C08362796}"/>
    <cellStyle name="40% - Accent1" xfId="3068" xr:uid="{00000000-0005-0000-0000-0000F3000000}"/>
    <cellStyle name="40% - Accent1 2" xfId="2234" xr:uid="{A94E0CC9-E5C8-43D1-90BE-F5118098242F}"/>
    <cellStyle name="40% - Accent2" xfId="3072" xr:uid="{00000000-0005-0000-0000-0000F4000000}"/>
    <cellStyle name="40% - Accent2 2" xfId="2235" xr:uid="{C90DFC28-C799-499E-AA5E-96D878DD81CE}"/>
    <cellStyle name="40% - Accent3" xfId="3076" xr:uid="{00000000-0005-0000-0000-0000F5000000}"/>
    <cellStyle name="40% - Accent3 2" xfId="2236" xr:uid="{143F6650-1905-4BB2-A541-BD646D224421}"/>
    <cellStyle name="40% - Accent4" xfId="3080" xr:uid="{00000000-0005-0000-0000-0000F6000000}"/>
    <cellStyle name="40% - Accent4 2" xfId="2237" xr:uid="{7713EFC3-EF51-4364-85DC-FD103451AB2C}"/>
    <cellStyle name="40% - Accent5" xfId="3084" xr:uid="{00000000-0005-0000-0000-0000F7000000}"/>
    <cellStyle name="40% - Accent5 2" xfId="2238" xr:uid="{5E71ABB6-A5D2-4F7E-B9B4-716FEA7E8D8B}"/>
    <cellStyle name="40% - Accent6" xfId="3088" xr:uid="{00000000-0005-0000-0000-0000F8000000}"/>
    <cellStyle name="40% - Accent6 2" xfId="2239" xr:uid="{41E11720-85C9-4206-904C-72F793233F6A}"/>
    <cellStyle name="40% - Ênfase1 10" xfId="5055" xr:uid="{C53120AA-E292-49E2-8ECA-2252D3D66442}"/>
    <cellStyle name="40% - Ênfase1 10 2" xfId="9015" xr:uid="{89AB1BD3-7144-4D10-83FE-6B5EAB186821}"/>
    <cellStyle name="40% - Ênfase1 10 2 2" xfId="16935" xr:uid="{EE2D2DD8-DBC6-4282-91D7-B652955AB04F}"/>
    <cellStyle name="40% - Ênfase1 10 3" xfId="12975" xr:uid="{025CA31F-F1F1-4064-B63E-5E5728C2EA12}"/>
    <cellStyle name="40% - Ênfase1 11" xfId="7035" xr:uid="{9619FA35-30F3-465F-B771-5B6931881261}"/>
    <cellStyle name="40% - Ênfase1 11 2" xfId="14955" xr:uid="{90F2B44A-D4B3-4B7D-AEEC-28A5B79EACB5}"/>
    <cellStyle name="40% - Ênfase1 12" xfId="10995" xr:uid="{34051FF9-F0EC-43FD-BD3D-579C1D50A686}"/>
    <cellStyle name="40% - Ênfase1 2" xfId="11" xr:uid="{00000000-0005-0000-0000-0000FA000000}"/>
    <cellStyle name="40% - Ênfase1 2 2" xfId="12" xr:uid="{00000000-0005-0000-0000-0000FB000000}"/>
    <cellStyle name="40% - Ênfase1 2 2 2" xfId="1053" xr:uid="{00000000-0005-0000-0000-0000FC000000}"/>
    <cellStyle name="40% - Ênfase1 2 2 2 2" xfId="2240" xr:uid="{448BADC2-2593-4F25-AB98-247FA8854737}"/>
    <cellStyle name="40% - Ênfase1 2 2 2 2 2" xfId="4305" xr:uid="{F5932A97-4ED9-4EFC-97A5-FBC3685661E9}"/>
    <cellStyle name="40% - Ênfase1 2 2 2 2 2 2" xfId="8265" xr:uid="{0B097405-3333-4454-85BC-56D67EA93459}"/>
    <cellStyle name="40% - Ênfase1 2 2 2 2 2 2 2" xfId="16185" xr:uid="{0E48B3D5-C394-432A-B35B-65A1B1AACF5D}"/>
    <cellStyle name="40% - Ênfase1 2 2 2 2 2 3" xfId="12225" xr:uid="{7F2C3DA8-5658-422A-8EDB-55B2F8C08B05}"/>
    <cellStyle name="40% - Ênfase1 2 2 2 2 3" xfId="6285" xr:uid="{E23DF042-C488-43FD-8883-A182CB1791A5}"/>
    <cellStyle name="40% - Ênfase1 2 2 2 2 3 2" xfId="14205" xr:uid="{EA59D8E0-4A90-42A2-BE70-AA9090D6C1C3}"/>
    <cellStyle name="40% - Ênfase1 2 2 2 2 4" xfId="10245" xr:uid="{A4BD1735-B801-47D9-B1B2-C37F94EFFEA1}"/>
    <cellStyle name="40% - Ênfase1 2 2 2 3" xfId="3848" xr:uid="{77F8F8D8-E127-4020-9483-9905BF76807A}"/>
    <cellStyle name="40% - Ênfase1 2 2 2 3 2" xfId="7810" xr:uid="{D69E0BEB-4266-42E2-B2DA-660587B089DF}"/>
    <cellStyle name="40% - Ênfase1 2 2 2 3 2 2" xfId="15730" xr:uid="{5C35C7CB-2F26-49CB-B2E5-1435C73B2520}"/>
    <cellStyle name="40% - Ênfase1 2 2 2 3 3" xfId="11770" xr:uid="{83F5E1EF-6575-4AC3-A6A9-A9E3FFE8B60B}"/>
    <cellStyle name="40% - Ênfase1 2 2 2 4" xfId="5830" xr:uid="{25999B13-4409-450A-8895-945EA1238B96}"/>
    <cellStyle name="40% - Ênfase1 2 2 2 4 2" xfId="13750" xr:uid="{6B726669-7031-4F45-A854-C2B4FE46420B}"/>
    <cellStyle name="40% - Ênfase1 2 2 2 5" xfId="9790" xr:uid="{D3DF2E38-08C6-4835-BB29-9D8FCBC431FE}"/>
    <cellStyle name="40% - Ênfase1 2 2 3" xfId="1054" xr:uid="{00000000-0005-0000-0000-0000FD000000}"/>
    <cellStyle name="40% - Ênfase1 2 2 3 2" xfId="2241" xr:uid="{9EC8C795-53E1-4536-B019-1601F843FB44}"/>
    <cellStyle name="40% - Ênfase1 2 2 3 2 2" xfId="4306" xr:uid="{34F35EB6-ABAC-4BC2-B523-D71EC450A825}"/>
    <cellStyle name="40% - Ênfase1 2 2 3 2 2 2" xfId="8266" xr:uid="{0F11F268-5BCD-4664-86C7-900B27646502}"/>
    <cellStyle name="40% - Ênfase1 2 2 3 2 2 2 2" xfId="16186" xr:uid="{4D283D68-58AA-4E46-AB0A-E6A61C1508B3}"/>
    <cellStyle name="40% - Ênfase1 2 2 3 2 2 3" xfId="12226" xr:uid="{E6DCD6E3-B3D2-4BBE-AA1B-F7EDBBDC05A7}"/>
    <cellStyle name="40% - Ênfase1 2 2 3 2 3" xfId="6286" xr:uid="{6B3218CA-FC59-42F6-8A72-1F1E78C43BA7}"/>
    <cellStyle name="40% - Ênfase1 2 2 3 2 3 2" xfId="14206" xr:uid="{8FE88BFB-4830-4346-B597-E015AEE3747D}"/>
    <cellStyle name="40% - Ênfase1 2 2 3 2 4" xfId="10246" xr:uid="{A4AB8DDC-5933-42DD-8F9A-0C26DB38E430}"/>
    <cellStyle name="40% - Ênfase1 2 2 3 3" xfId="3849" xr:uid="{9A05DFC4-7829-45D5-8C31-9A7D487D5E3A}"/>
    <cellStyle name="40% - Ênfase1 2 2 3 3 2" xfId="7811" xr:uid="{0C1B3498-64A3-4365-9FD8-1A469A43F304}"/>
    <cellStyle name="40% - Ênfase1 2 2 3 3 2 2" xfId="15731" xr:uid="{8E86A755-0B8C-4148-B1A6-8CB590578178}"/>
    <cellStyle name="40% - Ênfase1 2 2 3 3 3" xfId="11771" xr:uid="{2E7E097F-45F3-4CA4-B4C5-2FC649912A14}"/>
    <cellStyle name="40% - Ênfase1 2 2 3 4" xfId="5831" xr:uid="{B0029CA4-D6B4-470E-A23C-3BC165F453A5}"/>
    <cellStyle name="40% - Ênfase1 2 2 3 4 2" xfId="13751" xr:uid="{34DC163B-B22D-4459-A1D3-6C506A3C63B8}"/>
    <cellStyle name="40% - Ênfase1 2 2 3 5" xfId="9791" xr:uid="{5AD6E92B-4025-4733-9FFE-1C18CCAEF724}"/>
    <cellStyle name="40% - Ênfase1 2 3" xfId="279" xr:uid="{00000000-0005-0000-0000-0000FE000000}"/>
    <cellStyle name="40% - Ênfase1 2 3 2" xfId="415" xr:uid="{00000000-0005-0000-0000-0000FF000000}"/>
    <cellStyle name="40% - Ênfase1 2 3 2 2" xfId="805" xr:uid="{00000000-0005-0000-0000-000000010000}"/>
    <cellStyle name="40% - Ênfase1 2 3 2 2 2" xfId="2244" xr:uid="{2A31BE6A-5E5F-4090-81C4-4206A4F25535}"/>
    <cellStyle name="40% - Ênfase1 2 3 2 2 2 2" xfId="4309" xr:uid="{56862A8D-7994-417A-B555-357B924D37B6}"/>
    <cellStyle name="40% - Ênfase1 2 3 2 2 2 2 2" xfId="8269" xr:uid="{4D6BE1FE-1931-4CB6-A416-42730E46521F}"/>
    <cellStyle name="40% - Ênfase1 2 3 2 2 2 2 2 2" xfId="16189" xr:uid="{207AFFC4-61B9-40F4-AD19-085901A891B3}"/>
    <cellStyle name="40% - Ênfase1 2 3 2 2 2 2 3" xfId="12229" xr:uid="{CF1F0B0E-11B6-47F4-80DC-1A707EB213A9}"/>
    <cellStyle name="40% - Ênfase1 2 3 2 2 2 3" xfId="6289" xr:uid="{727758D3-0936-4F5E-929C-CF9E2A790961}"/>
    <cellStyle name="40% - Ênfase1 2 3 2 2 2 3 2" xfId="14209" xr:uid="{43AD368F-9881-4C96-8EB6-05A22030A977}"/>
    <cellStyle name="40% - Ênfase1 2 3 2 2 2 4" xfId="10249" xr:uid="{07E573CA-9040-406E-A09E-E7F227E2ED11}"/>
    <cellStyle name="40% - Ênfase1 2 3 2 2 3" xfId="3648" xr:uid="{D248B52C-B599-4E19-B8C6-B5704B2AB298}"/>
    <cellStyle name="40% - Ênfase1 2 3 2 2 3 2" xfId="7610" xr:uid="{BFE888FD-55A3-4CE8-BBBB-A32AD50E1A7D}"/>
    <cellStyle name="40% - Ênfase1 2 3 2 2 3 2 2" xfId="15530" xr:uid="{5BC4FACB-7028-453C-9536-EA7935F0850B}"/>
    <cellStyle name="40% - Ênfase1 2 3 2 2 3 3" xfId="11570" xr:uid="{0977C719-55C1-4828-8DFE-70C862EEA155}"/>
    <cellStyle name="40% - Ênfase1 2 3 2 2 4" xfId="5630" xr:uid="{6E3A3BAC-4A49-4552-ADFC-AF333406DBB6}"/>
    <cellStyle name="40% - Ênfase1 2 3 2 2 4 2" xfId="13550" xr:uid="{52E0B62F-CCD5-47EF-A44D-0E63ACFB55A2}"/>
    <cellStyle name="40% - Ênfase1 2 3 2 2 5" xfId="9590" xr:uid="{BBB92295-147A-40C3-8F1B-F88468D43D58}"/>
    <cellStyle name="40% - Ênfase1 2 3 2 3" xfId="2243" xr:uid="{D12313BB-7B3F-48FC-81B3-C95AF33F81CA}"/>
    <cellStyle name="40% - Ênfase1 2 3 2 3 2" xfId="4308" xr:uid="{4C2ABB48-1273-4C9F-A2D3-8FD7DA64BB99}"/>
    <cellStyle name="40% - Ênfase1 2 3 2 3 2 2" xfId="8268" xr:uid="{6601A7BC-56F9-43F2-83F6-5E6EA9E07672}"/>
    <cellStyle name="40% - Ênfase1 2 3 2 3 2 2 2" xfId="16188" xr:uid="{AD7A7C7D-6EDD-4174-B80A-E2F2D762968E}"/>
    <cellStyle name="40% - Ênfase1 2 3 2 3 2 3" xfId="12228" xr:uid="{A45BDF97-7936-455E-902E-07D8C93803D3}"/>
    <cellStyle name="40% - Ênfase1 2 3 2 3 3" xfId="6288" xr:uid="{4C2CCC1C-F823-487D-8F2F-881BFC2A621A}"/>
    <cellStyle name="40% - Ênfase1 2 3 2 3 3 2" xfId="14208" xr:uid="{4C639568-41A5-4B7E-8F10-CC2BD0E9833B}"/>
    <cellStyle name="40% - Ênfase1 2 3 2 3 4" xfId="10248" xr:uid="{16613B0C-473E-4354-BD5B-14215DD1D8EB}"/>
    <cellStyle name="40% - Ênfase1 2 3 2 4" xfId="3323" xr:uid="{CC44DE1F-1F5B-48F7-AAE5-29CE43898761}"/>
    <cellStyle name="40% - Ênfase1 2 3 2 4 2" xfId="7285" xr:uid="{BC6AD9A8-6FF1-463B-9A27-9D5AF9C4C923}"/>
    <cellStyle name="40% - Ênfase1 2 3 2 4 2 2" xfId="15205" xr:uid="{F7F79612-5946-4A15-98BB-E5A91452A396}"/>
    <cellStyle name="40% - Ênfase1 2 3 2 4 3" xfId="11245" xr:uid="{D6E31A33-7967-431A-9850-92048531FFF7}"/>
    <cellStyle name="40% - Ênfase1 2 3 2 5" xfId="5305" xr:uid="{89E3D14A-9B5A-4908-A33E-53E31C4FF9E6}"/>
    <cellStyle name="40% - Ênfase1 2 3 2 5 2" xfId="13225" xr:uid="{10E3D9C9-4196-4000-9167-F42A383D91CF}"/>
    <cellStyle name="40% - Ênfase1 2 3 2 6" xfId="9265" xr:uid="{DDD24316-6DF0-41F7-A023-3C8C0071B591}"/>
    <cellStyle name="40% - Ênfase1 2 3 3" xfId="670" xr:uid="{00000000-0005-0000-0000-000001010000}"/>
    <cellStyle name="40% - Ênfase1 2 3 3 2" xfId="2245" xr:uid="{B336F548-B0B7-43CF-B867-7E909ECBB7E4}"/>
    <cellStyle name="40% - Ênfase1 2 3 3 2 2" xfId="4310" xr:uid="{6E78C6A0-8BF4-43D7-9358-C9953DBFD796}"/>
    <cellStyle name="40% - Ênfase1 2 3 3 2 2 2" xfId="8270" xr:uid="{A13DD11A-82FE-4FBD-9351-9FA931D85828}"/>
    <cellStyle name="40% - Ênfase1 2 3 3 2 2 2 2" xfId="16190" xr:uid="{75582D7E-5F74-41FA-887D-AE526FD12AC4}"/>
    <cellStyle name="40% - Ênfase1 2 3 3 2 2 3" xfId="12230" xr:uid="{617E3F87-8192-45F5-9E86-35C09181CAB9}"/>
    <cellStyle name="40% - Ênfase1 2 3 3 2 3" xfId="6290" xr:uid="{6718956A-3BC4-4103-8364-75AC0B61A858}"/>
    <cellStyle name="40% - Ênfase1 2 3 3 2 3 2" xfId="14210" xr:uid="{1E687633-F9FF-4496-9BAB-4AEBEECBE32C}"/>
    <cellStyle name="40% - Ênfase1 2 3 3 2 4" xfId="10250" xr:uid="{419267A3-D946-4B01-B219-52EC228CF219}"/>
    <cellStyle name="40% - Ênfase1 2 3 3 3" xfId="3513" xr:uid="{7E4B2079-CB3F-4B20-88AE-338CA2BC9EE6}"/>
    <cellStyle name="40% - Ênfase1 2 3 3 3 2" xfId="7475" xr:uid="{F62EC33E-B5CC-4F90-A05F-104C6EB774A7}"/>
    <cellStyle name="40% - Ênfase1 2 3 3 3 2 2" xfId="15395" xr:uid="{3DC14E50-A99A-4C1D-B397-B4D3AE97E8EA}"/>
    <cellStyle name="40% - Ênfase1 2 3 3 3 3" xfId="11435" xr:uid="{D04CC38E-E40A-4520-9979-91AFEF260B82}"/>
    <cellStyle name="40% - Ênfase1 2 3 3 4" xfId="5495" xr:uid="{0BD044BF-D367-4087-A121-13FB202DDA1C}"/>
    <cellStyle name="40% - Ênfase1 2 3 3 4 2" xfId="13415" xr:uid="{D7A0CEF6-CBD8-4F24-874B-E9AAA86E2679}"/>
    <cellStyle name="40% - Ênfase1 2 3 3 5" xfId="9455" xr:uid="{105C2546-0699-42A4-991F-3F6EF1F36244}"/>
    <cellStyle name="40% - Ênfase1 2 3 4" xfId="1055" xr:uid="{00000000-0005-0000-0000-000002010000}"/>
    <cellStyle name="40% - Ênfase1 2 3 4 2" xfId="2246" xr:uid="{98D0240D-682E-44BA-AA4E-AC8928EDDD7F}"/>
    <cellStyle name="40% - Ênfase1 2 3 4 2 2" xfId="4311" xr:uid="{5FF63A9C-27D0-4B0A-AC74-93F84E1FB74D}"/>
    <cellStyle name="40% - Ênfase1 2 3 4 2 2 2" xfId="8271" xr:uid="{A76F0A28-FEB9-4622-AC3B-A3B7A5AF0E71}"/>
    <cellStyle name="40% - Ênfase1 2 3 4 2 2 2 2" xfId="16191" xr:uid="{DFCF3F0C-E887-45CF-B55D-082C6F269EC3}"/>
    <cellStyle name="40% - Ênfase1 2 3 4 2 2 3" xfId="12231" xr:uid="{59A50D9D-6D10-4E99-A1E7-ECF477D502E1}"/>
    <cellStyle name="40% - Ênfase1 2 3 4 2 3" xfId="6291" xr:uid="{399D687F-D892-4F45-8DF1-FE8F13657584}"/>
    <cellStyle name="40% - Ênfase1 2 3 4 2 3 2" xfId="14211" xr:uid="{85AD7578-991F-4E3B-8B33-575716414AEE}"/>
    <cellStyle name="40% - Ênfase1 2 3 4 2 4" xfId="10251" xr:uid="{AF803FD5-9A04-4021-8E83-B0967BF67A2C}"/>
    <cellStyle name="40% - Ênfase1 2 3 4 3" xfId="3850" xr:uid="{33D61AC1-5F05-4E17-8214-F274DD1A67F2}"/>
    <cellStyle name="40% - Ênfase1 2 3 4 3 2" xfId="7812" xr:uid="{ECA9B3E4-8997-441A-976D-57BBFCE9EE75}"/>
    <cellStyle name="40% - Ênfase1 2 3 4 3 2 2" xfId="15732" xr:uid="{6EEA8D23-5A4C-494D-9BBC-7D7D14D8B3FA}"/>
    <cellStyle name="40% - Ênfase1 2 3 4 3 3" xfId="11772" xr:uid="{32C5CAA3-2F4C-46EA-8B9F-9896666C64F2}"/>
    <cellStyle name="40% - Ênfase1 2 3 4 4" xfId="5832" xr:uid="{A8B62DCF-3AB9-4280-A9DE-2EA177086FEF}"/>
    <cellStyle name="40% - Ênfase1 2 3 4 4 2" xfId="13752" xr:uid="{8B426BC3-B2EE-44D4-A9DC-FF8210BFFD3D}"/>
    <cellStyle name="40% - Ênfase1 2 3 4 5" xfId="9792" xr:uid="{E4B062E2-FAD5-4644-A3A0-70703BA6C143}"/>
    <cellStyle name="40% - Ênfase1 2 3 5" xfId="2242" xr:uid="{8AE904D9-C6DC-4BB2-AE4B-E1D730BA954B}"/>
    <cellStyle name="40% - Ênfase1 2 3 5 2" xfId="4307" xr:uid="{9A300CCB-731E-455B-8AB3-363B27571679}"/>
    <cellStyle name="40% - Ênfase1 2 3 5 2 2" xfId="8267" xr:uid="{80A8E3D1-6331-45BE-B8B5-E2EB0C7ED933}"/>
    <cellStyle name="40% - Ênfase1 2 3 5 2 2 2" xfId="16187" xr:uid="{BBF1A835-71B5-42A3-9F00-611358F54931}"/>
    <cellStyle name="40% - Ênfase1 2 3 5 2 3" xfId="12227" xr:uid="{4F6A767E-4F57-4C19-AE88-53486AE2F054}"/>
    <cellStyle name="40% - Ênfase1 2 3 5 3" xfId="6287" xr:uid="{B68637AE-5594-4394-9F82-04F5FAE6E298}"/>
    <cellStyle name="40% - Ênfase1 2 3 5 3 2" xfId="14207" xr:uid="{24E690CD-33C8-49D7-A511-AD903E0579A4}"/>
    <cellStyle name="40% - Ênfase1 2 3 5 4" xfId="10247" xr:uid="{5B62A438-DA10-4ED0-BCA5-4BC76C138D77}"/>
    <cellStyle name="40% - Ênfase1 2 3 6" xfId="3188" xr:uid="{F807411E-FEF4-49C2-BD1F-DAB9B3B974B8}"/>
    <cellStyle name="40% - Ênfase1 2 3 6 2" xfId="7150" xr:uid="{3A22215F-C46E-48BB-B6C3-D8D729094E12}"/>
    <cellStyle name="40% - Ênfase1 2 3 6 2 2" xfId="15070" xr:uid="{C964CC21-5259-4173-A84F-05A3A45A887E}"/>
    <cellStyle name="40% - Ênfase1 2 3 6 3" xfId="11110" xr:uid="{217C65B5-7770-455D-83C7-E96C0386BBCE}"/>
    <cellStyle name="40% - Ênfase1 2 3 7" xfId="5170" xr:uid="{3C34D576-E82E-4051-8A95-DBB655B05C27}"/>
    <cellStyle name="40% - Ênfase1 2 3 7 2" xfId="13090" xr:uid="{BBC44ABB-2C68-4756-88A6-1DE7D9C8E8E5}"/>
    <cellStyle name="40% - Ênfase1 2 3 8" xfId="9130" xr:uid="{E5F9BA81-9851-4B65-89FA-DAF003675050}"/>
    <cellStyle name="40% - Ênfase1 2 4" xfId="1056" xr:uid="{00000000-0005-0000-0000-000003010000}"/>
    <cellStyle name="40% - Ênfase1 2 4 2" xfId="2247" xr:uid="{F4189197-560E-42C2-BD34-9200FE21C1D0}"/>
    <cellStyle name="40% - Ênfase1 2 4 2 2" xfId="4312" xr:uid="{35A1CEB4-811B-4E3E-A7D4-C404EFF0C37C}"/>
    <cellStyle name="40% - Ênfase1 2 4 2 2 2" xfId="8272" xr:uid="{9D912C9D-F74F-4CFE-AD4A-F73410D2F636}"/>
    <cellStyle name="40% - Ênfase1 2 4 2 2 2 2" xfId="16192" xr:uid="{50734B01-D313-458D-8C8A-783F30D36278}"/>
    <cellStyle name="40% - Ênfase1 2 4 2 2 3" xfId="12232" xr:uid="{08953F51-507B-4C4D-BB69-3F35B9510ACD}"/>
    <cellStyle name="40% - Ênfase1 2 4 2 3" xfId="6292" xr:uid="{51594665-44AF-419F-A545-1DA158EC829A}"/>
    <cellStyle name="40% - Ênfase1 2 4 2 3 2" xfId="14212" xr:uid="{1C68F185-367B-462D-9156-A2C297A8E96A}"/>
    <cellStyle name="40% - Ênfase1 2 4 2 4" xfId="10252" xr:uid="{724F5B24-3EE4-4BB6-9D47-B42C85BE7A72}"/>
    <cellStyle name="40% - Ênfase1 2 4 3" xfId="3851" xr:uid="{9E12B693-76E5-4645-97D6-0749470B8FC2}"/>
    <cellStyle name="40% - Ênfase1 2 4 3 2" xfId="7813" xr:uid="{158643C9-2E76-4B74-BEA5-0B9DF4DBA307}"/>
    <cellStyle name="40% - Ênfase1 2 4 3 2 2" xfId="15733" xr:uid="{B180953C-CBC3-4D0D-AE4F-9E886E5ABF04}"/>
    <cellStyle name="40% - Ênfase1 2 4 3 3" xfId="11773" xr:uid="{05520B79-007C-4C74-8721-58CFA9810DD6}"/>
    <cellStyle name="40% - Ênfase1 2 4 4" xfId="5833" xr:uid="{B950BB31-7F1A-466F-A6FE-27F50FC039EB}"/>
    <cellStyle name="40% - Ênfase1 2 4 4 2" xfId="13753" xr:uid="{B280955F-1215-4251-AAD2-BAC79DBFABAC}"/>
    <cellStyle name="40% - Ênfase1 2 4 5" xfId="9793" xr:uid="{9CEDFB12-E0C1-406A-B971-0EAD6F666FE4}"/>
    <cellStyle name="40% - Ênfase1 2 5" xfId="1057" xr:uid="{00000000-0005-0000-0000-000004010000}"/>
    <cellStyle name="40% - Ênfase1 2 5 2" xfId="2248" xr:uid="{5E330B93-AF3A-4B82-A75C-DD4BC76EC01A}"/>
    <cellStyle name="40% - Ênfase1 2 5 2 2" xfId="4313" xr:uid="{6CD5E2B3-75C3-4A12-9AF9-B2F9CA28EFD8}"/>
    <cellStyle name="40% - Ênfase1 2 5 2 2 2" xfId="8273" xr:uid="{FF1A86B5-5F12-4D46-893C-BBFE35CE875E}"/>
    <cellStyle name="40% - Ênfase1 2 5 2 2 2 2" xfId="16193" xr:uid="{871569E2-3F7D-4E34-8A9B-CAA447856275}"/>
    <cellStyle name="40% - Ênfase1 2 5 2 2 3" xfId="12233" xr:uid="{4CA98144-B3B5-4E78-87A7-15CCC2765BBC}"/>
    <cellStyle name="40% - Ênfase1 2 5 2 3" xfId="6293" xr:uid="{E802DC00-343D-4791-BF58-1A3E295BD2E0}"/>
    <cellStyle name="40% - Ênfase1 2 5 2 3 2" xfId="14213" xr:uid="{AADC552B-35F6-4D42-ABAD-5B900CC6DBE6}"/>
    <cellStyle name="40% - Ênfase1 2 5 2 4" xfId="10253" xr:uid="{916A53CC-5E11-46D9-B709-1A9FA786DC30}"/>
    <cellStyle name="40% - Ênfase1 2 5 3" xfId="3852" xr:uid="{9237B350-4556-4E5F-BD65-28447606E45D}"/>
    <cellStyle name="40% - Ênfase1 2 5 3 2" xfId="7814" xr:uid="{EFC8EED7-B287-4D27-8AAE-04916CB120D6}"/>
    <cellStyle name="40% - Ênfase1 2 5 3 2 2" xfId="15734" xr:uid="{4F151887-0A17-4FC1-AF5A-27E37A559756}"/>
    <cellStyle name="40% - Ênfase1 2 5 3 3" xfId="11774" xr:uid="{40C48562-8AF3-41C8-BC02-5A80F9CD2C8C}"/>
    <cellStyle name="40% - Ênfase1 2 5 4" xfId="5834" xr:uid="{D19DB852-A46D-4D77-A5DF-5605DAC49796}"/>
    <cellStyle name="40% - Ênfase1 2 5 4 2" xfId="13754" xr:uid="{CFA1D631-7498-45B4-8064-84C5AE44D30A}"/>
    <cellStyle name="40% - Ênfase1 2 5 5" xfId="9794" xr:uid="{3851B981-A666-4FF6-9AC6-BBD4A1F2C1FF}"/>
    <cellStyle name="40% - Ênfase1 2 6" xfId="1058" xr:uid="{00000000-0005-0000-0000-000005010000}"/>
    <cellStyle name="40% - Ênfase1 2 6 2" xfId="2249" xr:uid="{E0B6F40D-A2F5-4F8C-B190-E1DEB2CA1DB2}"/>
    <cellStyle name="40% - Ênfase1 2 6 2 2" xfId="4314" xr:uid="{D374E703-33B4-4834-9A1F-324052859688}"/>
    <cellStyle name="40% - Ênfase1 2 6 2 2 2" xfId="8274" xr:uid="{1CA45871-B4BE-42A1-A6F4-9631AEA1A407}"/>
    <cellStyle name="40% - Ênfase1 2 6 2 2 2 2" xfId="16194" xr:uid="{415DB9CC-3B1C-4265-9F06-C4C132F9D1C9}"/>
    <cellStyle name="40% - Ênfase1 2 6 2 2 3" xfId="12234" xr:uid="{635E4090-D1E4-4B95-BD95-E9891722318D}"/>
    <cellStyle name="40% - Ênfase1 2 6 2 3" xfId="6294" xr:uid="{22083A10-6BE6-403C-9638-EFDE8177FF78}"/>
    <cellStyle name="40% - Ênfase1 2 6 2 3 2" xfId="14214" xr:uid="{DD3F02F7-4599-42B1-A72E-671159C68B78}"/>
    <cellStyle name="40% - Ênfase1 2 6 2 4" xfId="10254" xr:uid="{917A728B-C8CE-4180-A9C4-E1D55E42311B}"/>
    <cellStyle name="40% - Ênfase1 2 6 3" xfId="3853" xr:uid="{99846811-58F9-4C39-8FEC-4597D0B8ADEE}"/>
    <cellStyle name="40% - Ênfase1 2 6 3 2" xfId="7815" xr:uid="{CA052952-E0F6-4AF5-A809-D180B709C9E8}"/>
    <cellStyle name="40% - Ênfase1 2 6 3 2 2" xfId="15735" xr:uid="{20ADD567-F677-4FF4-8826-17B6BEAECAD2}"/>
    <cellStyle name="40% - Ênfase1 2 6 3 3" xfId="11775" xr:uid="{105395FA-D476-4FEC-9BF5-0AC36A149736}"/>
    <cellStyle name="40% - Ênfase1 2 6 4" xfId="5835" xr:uid="{4817D25C-5933-42C2-A06E-B8F7E08FE3AA}"/>
    <cellStyle name="40% - Ênfase1 2 6 4 2" xfId="13755" xr:uid="{FE9100F4-FB22-497C-9925-E38B77EA309D}"/>
    <cellStyle name="40% - Ênfase1 2 6 5" xfId="9795" xr:uid="{C94F90E8-ADF4-40EF-8A4A-3F19E4249FE5}"/>
    <cellStyle name="40% - Ênfase1 2 7" xfId="1059" xr:uid="{00000000-0005-0000-0000-000006010000}"/>
    <cellStyle name="40% - Ênfase1 2 7 2" xfId="2250" xr:uid="{DA91CBD4-505A-4A54-AE69-DC8633966EEB}"/>
    <cellStyle name="40% - Ênfase1 2 7 2 2" xfId="4315" xr:uid="{5B61413A-BD10-4A32-8F3D-B45DEBEC0340}"/>
    <cellStyle name="40% - Ênfase1 2 7 2 2 2" xfId="8275" xr:uid="{AFDD5D7A-79E2-4829-A0B9-8D3BCAFFDBC4}"/>
    <cellStyle name="40% - Ênfase1 2 7 2 2 2 2" xfId="16195" xr:uid="{9EC15FB8-A608-4D9B-87E1-4F81A854913C}"/>
    <cellStyle name="40% - Ênfase1 2 7 2 2 3" xfId="12235" xr:uid="{5D550632-B41A-4DBB-B780-8031FB421D66}"/>
    <cellStyle name="40% - Ênfase1 2 7 2 3" xfId="6295" xr:uid="{537CFDC1-E277-41B4-BFEA-CFDC936059C7}"/>
    <cellStyle name="40% - Ênfase1 2 7 2 3 2" xfId="14215" xr:uid="{9026CA05-B55D-46CA-B073-74F7ED7530A5}"/>
    <cellStyle name="40% - Ênfase1 2 7 2 4" xfId="10255" xr:uid="{D81AC242-F90E-400E-819C-6955F9E718E3}"/>
    <cellStyle name="40% - Ênfase1 2 7 3" xfId="3854" xr:uid="{D605EB13-8E2C-4744-AC25-2F9C297C9BCE}"/>
    <cellStyle name="40% - Ênfase1 2 7 3 2" xfId="7816" xr:uid="{6CFD8374-5AFD-4030-9B97-79508880035B}"/>
    <cellStyle name="40% - Ênfase1 2 7 3 2 2" xfId="15736" xr:uid="{0A0C2F72-BDFD-4167-9CB2-DB6C7A647C80}"/>
    <cellStyle name="40% - Ênfase1 2 7 3 3" xfId="11776" xr:uid="{7A2658E5-2613-499D-8A87-A82CC91723DF}"/>
    <cellStyle name="40% - Ênfase1 2 7 4" xfId="5836" xr:uid="{B2342482-B65F-40DC-8BC6-2A98E82B6972}"/>
    <cellStyle name="40% - Ênfase1 2 7 4 2" xfId="13756" xr:uid="{EFFB7585-C1A4-4792-B491-DA01F4D8ACC1}"/>
    <cellStyle name="40% - Ênfase1 2 7 5" xfId="9796" xr:uid="{83BD188A-206A-45E9-9ED6-F206FB99DABC}"/>
    <cellStyle name="40% - Ênfase1 2 8" xfId="1060" xr:uid="{00000000-0005-0000-0000-000007010000}"/>
    <cellStyle name="40% - Ênfase1 2 9" xfId="1052" xr:uid="{00000000-0005-0000-0000-000008010000}"/>
    <cellStyle name="40% - Ênfase1 2 9 2" xfId="2251" xr:uid="{BC02CA7B-8683-41AF-AC36-A248A40235A2}"/>
    <cellStyle name="40% - Ênfase1 2 9 2 2" xfId="4316" xr:uid="{31BC2D71-7C74-40AA-9C79-D0D3CA53B647}"/>
    <cellStyle name="40% - Ênfase1 2 9 2 2 2" xfId="8276" xr:uid="{AD313A3E-8A4B-4D4F-9B9E-E608568A2570}"/>
    <cellStyle name="40% - Ênfase1 2 9 2 2 2 2" xfId="16196" xr:uid="{945CBECA-6DFB-45B1-BC19-6C90C4FC4AFE}"/>
    <cellStyle name="40% - Ênfase1 2 9 2 2 3" xfId="12236" xr:uid="{60A79C77-CE5E-4852-8FB6-0B28CCD72AD0}"/>
    <cellStyle name="40% - Ênfase1 2 9 2 3" xfId="6296" xr:uid="{4DB031AD-F26A-488E-92BE-8A903F0D6C07}"/>
    <cellStyle name="40% - Ênfase1 2 9 2 3 2" xfId="14216" xr:uid="{07E6A543-B7C5-44DE-BB1B-5B834AD06141}"/>
    <cellStyle name="40% - Ênfase1 2 9 2 4" xfId="10256" xr:uid="{B9F229FC-71FB-41B5-BA91-3A188FD14789}"/>
    <cellStyle name="40% - Ênfase1 2 9 3" xfId="3847" xr:uid="{19D737BF-312C-48EA-A100-D067BEDB63D2}"/>
    <cellStyle name="40% - Ênfase1 2 9 3 2" xfId="7809" xr:uid="{5E85E090-618E-45B9-9025-674FFA14BA03}"/>
    <cellStyle name="40% - Ênfase1 2 9 3 2 2" xfId="15729" xr:uid="{BD8F0488-E4CD-4166-B36A-891B3E22E50F}"/>
    <cellStyle name="40% - Ênfase1 2 9 3 3" xfId="11769" xr:uid="{34E1F1BD-38F4-4B65-9CA0-7E8B36F3F019}"/>
    <cellStyle name="40% - Ênfase1 2 9 4" xfId="5829" xr:uid="{5A955FF7-EA3A-4032-AC44-730E1C103EDE}"/>
    <cellStyle name="40% - Ênfase1 2 9 4 2" xfId="13749" xr:uid="{E326FFFF-429C-42B4-8425-AB2C934093FC}"/>
    <cellStyle name="40% - Ênfase1 2 9 5" xfId="9789" xr:uid="{69DE0B9A-363F-4A1C-BCC4-B07A122E9F8D}"/>
    <cellStyle name="40% - Ênfase1 3" xfId="96" xr:uid="{00000000-0005-0000-0000-000009010000}"/>
    <cellStyle name="40% - Ênfase1 3 2" xfId="293" xr:uid="{00000000-0005-0000-0000-00000A010000}"/>
    <cellStyle name="40% - Ênfase1 3 2 2" xfId="429" xr:uid="{00000000-0005-0000-0000-00000B010000}"/>
    <cellStyle name="40% - Ênfase1 3 2 2 2" xfId="819" xr:uid="{00000000-0005-0000-0000-00000C010000}"/>
    <cellStyle name="40% - Ênfase1 3 2 2 2 2" xfId="2254" xr:uid="{A8E45AB5-712F-486B-BF4F-57DD69EF4C1B}"/>
    <cellStyle name="40% - Ênfase1 3 2 2 2 2 2" xfId="4319" xr:uid="{591E11EF-B702-44D7-8C7C-165766251AC0}"/>
    <cellStyle name="40% - Ênfase1 3 2 2 2 2 2 2" xfId="8279" xr:uid="{00CD1CA7-6793-4400-A31B-99332447DA9C}"/>
    <cellStyle name="40% - Ênfase1 3 2 2 2 2 2 2 2" xfId="16199" xr:uid="{B4EBE642-B86E-4110-9E1E-72D4C6978F23}"/>
    <cellStyle name="40% - Ênfase1 3 2 2 2 2 2 3" xfId="12239" xr:uid="{1FBAAF93-52AC-4A98-901D-0A08820D224A}"/>
    <cellStyle name="40% - Ênfase1 3 2 2 2 2 3" xfId="6299" xr:uid="{7B22908D-E59B-44DF-8CD0-7F80208FFBA4}"/>
    <cellStyle name="40% - Ênfase1 3 2 2 2 2 3 2" xfId="14219" xr:uid="{5B0D4E2D-74A2-4391-B946-A3970AF6E5CD}"/>
    <cellStyle name="40% - Ênfase1 3 2 2 2 2 4" xfId="10259" xr:uid="{CF401B0A-AA22-4B5B-94BC-FD3310854708}"/>
    <cellStyle name="40% - Ênfase1 3 2 2 2 3" xfId="3662" xr:uid="{B28FA515-BF6D-47D6-8215-6B8F6D294C62}"/>
    <cellStyle name="40% - Ênfase1 3 2 2 2 3 2" xfId="7624" xr:uid="{16B4F450-C1D2-4EED-AF8C-87D01D6A5276}"/>
    <cellStyle name="40% - Ênfase1 3 2 2 2 3 2 2" xfId="15544" xr:uid="{759677F8-071B-4366-A2A6-66E55004DEAB}"/>
    <cellStyle name="40% - Ênfase1 3 2 2 2 3 3" xfId="11584" xr:uid="{EBC00CD6-4455-4628-B61B-41D7F49403E4}"/>
    <cellStyle name="40% - Ênfase1 3 2 2 2 4" xfId="5644" xr:uid="{311C2E6D-EBCC-4CAE-B72C-0E00EA0355F8}"/>
    <cellStyle name="40% - Ênfase1 3 2 2 2 4 2" xfId="13564" xr:uid="{A45CB71B-8C0B-478B-8B5F-58407019BAE2}"/>
    <cellStyle name="40% - Ênfase1 3 2 2 2 5" xfId="9604" xr:uid="{EEEC68D2-17D6-4268-B095-ECDA1F578D91}"/>
    <cellStyle name="40% - Ênfase1 3 2 2 3" xfId="2253" xr:uid="{75F77BAD-3815-4A41-BF6B-8CD44A5FF19C}"/>
    <cellStyle name="40% - Ênfase1 3 2 2 3 2" xfId="4318" xr:uid="{583D866E-3102-420D-88CF-DA587C7EBE7D}"/>
    <cellStyle name="40% - Ênfase1 3 2 2 3 2 2" xfId="8278" xr:uid="{1BA4AE36-309C-48C5-82F7-BC98B43860F0}"/>
    <cellStyle name="40% - Ênfase1 3 2 2 3 2 2 2" xfId="16198" xr:uid="{5DD186ED-5360-416B-9970-34E594AED814}"/>
    <cellStyle name="40% - Ênfase1 3 2 2 3 2 3" xfId="12238" xr:uid="{329EC456-5080-46C1-AB6D-4407DB485CFA}"/>
    <cellStyle name="40% - Ênfase1 3 2 2 3 3" xfId="6298" xr:uid="{3E7F4C67-D4EE-442D-8621-D8BF4A80622C}"/>
    <cellStyle name="40% - Ênfase1 3 2 2 3 3 2" xfId="14218" xr:uid="{18A13A67-5F7E-420E-A2BD-AF73D13615D2}"/>
    <cellStyle name="40% - Ênfase1 3 2 2 3 4" xfId="10258" xr:uid="{E7B91759-338B-442E-88DC-8E1FFD07AAEE}"/>
    <cellStyle name="40% - Ênfase1 3 2 2 4" xfId="3337" xr:uid="{CD7E3344-F32F-434B-AB55-7FD016329CC6}"/>
    <cellStyle name="40% - Ênfase1 3 2 2 4 2" xfId="7299" xr:uid="{BDED5E6F-6500-4118-A918-5A7CA97FBA4B}"/>
    <cellStyle name="40% - Ênfase1 3 2 2 4 2 2" xfId="15219" xr:uid="{5FD627AA-F0AF-4D96-A15E-BB59DE76A64D}"/>
    <cellStyle name="40% - Ênfase1 3 2 2 4 3" xfId="11259" xr:uid="{71BCFEEC-9BB3-4247-9F18-9542287DF5B5}"/>
    <cellStyle name="40% - Ênfase1 3 2 2 5" xfId="5319" xr:uid="{DF25943B-5C01-4BA6-9CDD-1ECD1546CADE}"/>
    <cellStyle name="40% - Ênfase1 3 2 2 5 2" xfId="13239" xr:uid="{CA025A45-4B8E-4DEF-9460-98D1D9D7B984}"/>
    <cellStyle name="40% - Ênfase1 3 2 2 6" xfId="9279" xr:uid="{0288DC09-27A6-4E9C-859F-DBEBDE874075}"/>
    <cellStyle name="40% - Ênfase1 3 2 3" xfId="684" xr:uid="{00000000-0005-0000-0000-00000D010000}"/>
    <cellStyle name="40% - Ênfase1 3 2 3 2" xfId="2255" xr:uid="{6A35EB14-0085-4533-8570-702D0D02DDAD}"/>
    <cellStyle name="40% - Ênfase1 3 2 3 2 2" xfId="4320" xr:uid="{6C658CA8-971D-4E33-BB57-0AA1020E0AEF}"/>
    <cellStyle name="40% - Ênfase1 3 2 3 2 2 2" xfId="8280" xr:uid="{E207A350-8B3F-4693-AF3E-1AF7EDE9F84D}"/>
    <cellStyle name="40% - Ênfase1 3 2 3 2 2 2 2" xfId="16200" xr:uid="{F092D835-8DAF-4188-860F-E2DEAB698AE1}"/>
    <cellStyle name="40% - Ênfase1 3 2 3 2 2 3" xfId="12240" xr:uid="{E290413B-3323-4726-ACCA-F353BE7B101A}"/>
    <cellStyle name="40% - Ênfase1 3 2 3 2 3" xfId="6300" xr:uid="{95D75F35-0AFF-4093-8AAE-2E388298D7BF}"/>
    <cellStyle name="40% - Ênfase1 3 2 3 2 3 2" xfId="14220" xr:uid="{AC844815-D534-41D2-BD31-3CDF4E6B18CD}"/>
    <cellStyle name="40% - Ênfase1 3 2 3 2 4" xfId="10260" xr:uid="{F48E9D9A-5AA2-4C5E-AD26-C229812370FB}"/>
    <cellStyle name="40% - Ênfase1 3 2 3 3" xfId="3527" xr:uid="{FF14C78C-AE01-4F35-BDE3-3D91DE5721E3}"/>
    <cellStyle name="40% - Ênfase1 3 2 3 3 2" xfId="7489" xr:uid="{A134E8B4-D9DA-4762-821D-1066922B23EB}"/>
    <cellStyle name="40% - Ênfase1 3 2 3 3 2 2" xfId="15409" xr:uid="{659DB7FB-84B7-4D59-8FFA-278FEECCC140}"/>
    <cellStyle name="40% - Ênfase1 3 2 3 3 3" xfId="11449" xr:uid="{C84D1369-70E0-4705-9382-149DE03C9840}"/>
    <cellStyle name="40% - Ênfase1 3 2 3 4" xfId="5509" xr:uid="{E54FE7BC-646F-4B8A-A9E2-F6088A1D68FA}"/>
    <cellStyle name="40% - Ênfase1 3 2 3 4 2" xfId="13429" xr:uid="{5E3B68FB-FBC2-4C36-8B44-DBC2DC2C9D7E}"/>
    <cellStyle name="40% - Ênfase1 3 2 3 5" xfId="9469" xr:uid="{7FEB1AA2-4734-448E-8F6C-2B787F428046}"/>
    <cellStyle name="40% - Ênfase1 3 2 4" xfId="1062" xr:uid="{00000000-0005-0000-0000-00000E010000}"/>
    <cellStyle name="40% - Ênfase1 3 2 4 2" xfId="2256" xr:uid="{DF3AC4D7-FCDC-458B-AC91-B4380CBCFEA4}"/>
    <cellStyle name="40% - Ênfase1 3 2 4 2 2" xfId="4321" xr:uid="{A53C163E-736E-4F3C-AC2E-EC2B87D4FF92}"/>
    <cellStyle name="40% - Ênfase1 3 2 4 2 2 2" xfId="8281" xr:uid="{A55E36ED-F5CF-40AA-9196-E674EDDBFF36}"/>
    <cellStyle name="40% - Ênfase1 3 2 4 2 2 2 2" xfId="16201" xr:uid="{A1F58F27-002F-40E9-AE83-2B08F7B1CA82}"/>
    <cellStyle name="40% - Ênfase1 3 2 4 2 2 3" xfId="12241" xr:uid="{C6DEB908-544B-44AC-9023-1BB69378AF07}"/>
    <cellStyle name="40% - Ênfase1 3 2 4 2 3" xfId="6301" xr:uid="{6CCCC41D-14F9-4BC5-A787-18FA985838E4}"/>
    <cellStyle name="40% - Ênfase1 3 2 4 2 3 2" xfId="14221" xr:uid="{E3795A34-FF4F-4585-A399-0E74EFF46F2B}"/>
    <cellStyle name="40% - Ênfase1 3 2 4 2 4" xfId="10261" xr:uid="{A5EFA795-47F5-491F-862A-C4F76CAB9F5A}"/>
    <cellStyle name="40% - Ênfase1 3 2 4 3" xfId="3856" xr:uid="{013F203C-BB68-4D38-9AC3-47B67C54C20F}"/>
    <cellStyle name="40% - Ênfase1 3 2 4 3 2" xfId="7818" xr:uid="{0F7E2C4D-4D21-4E44-95B6-7690529E80FB}"/>
    <cellStyle name="40% - Ênfase1 3 2 4 3 2 2" xfId="15738" xr:uid="{AC990A05-6F30-4AB3-9BAB-4070565DFE78}"/>
    <cellStyle name="40% - Ênfase1 3 2 4 3 3" xfId="11778" xr:uid="{756BAB55-8F93-451C-A444-1752ED1C576B}"/>
    <cellStyle name="40% - Ênfase1 3 2 4 4" xfId="5838" xr:uid="{8801CA84-687E-458E-ADBD-4CB2398DE2B7}"/>
    <cellStyle name="40% - Ênfase1 3 2 4 4 2" xfId="13758" xr:uid="{E8F74143-72F6-40D6-A6BC-950A503B8E40}"/>
    <cellStyle name="40% - Ênfase1 3 2 4 5" xfId="9798" xr:uid="{5C7DCDA3-2BBC-412F-BBFB-5B239E4577E4}"/>
    <cellStyle name="40% - Ênfase1 3 2 5" xfId="2252" xr:uid="{755A4693-1143-49C7-9257-35394CF884EA}"/>
    <cellStyle name="40% - Ênfase1 3 2 5 2" xfId="4317" xr:uid="{A4AE48E3-FAA8-4246-A2E5-A8EE8F94F268}"/>
    <cellStyle name="40% - Ênfase1 3 2 5 2 2" xfId="8277" xr:uid="{C728F9A4-9B91-45D7-A9DD-00B8898B67CD}"/>
    <cellStyle name="40% - Ênfase1 3 2 5 2 2 2" xfId="16197" xr:uid="{AC9F1036-A2B1-4595-BC3A-A9F16ADBC939}"/>
    <cellStyle name="40% - Ênfase1 3 2 5 2 3" xfId="12237" xr:uid="{BE81B319-EE9B-4178-882A-65B9CAF43D72}"/>
    <cellStyle name="40% - Ênfase1 3 2 5 3" xfId="6297" xr:uid="{E68BAB3C-2411-488A-8F0E-B3487AFE6C3C}"/>
    <cellStyle name="40% - Ênfase1 3 2 5 3 2" xfId="14217" xr:uid="{48FF38BB-206C-4865-B5A9-72C0A8BC55A2}"/>
    <cellStyle name="40% - Ênfase1 3 2 5 4" xfId="10257" xr:uid="{90E4986B-9890-465D-9339-428066B47616}"/>
    <cellStyle name="40% - Ênfase1 3 2 6" xfId="3202" xr:uid="{6FF40B04-AF48-42E3-99EA-23344A846300}"/>
    <cellStyle name="40% - Ênfase1 3 2 6 2" xfId="7164" xr:uid="{C2D35438-F5A0-4AAE-B97D-9899AB32A92F}"/>
    <cellStyle name="40% - Ênfase1 3 2 6 2 2" xfId="15084" xr:uid="{2EC40A8D-4B69-4AE2-9825-5574EADA4EA2}"/>
    <cellStyle name="40% - Ênfase1 3 2 6 3" xfId="11124" xr:uid="{32806BC1-EDE5-4DE8-B662-5499FD506FD4}"/>
    <cellStyle name="40% - Ênfase1 3 2 7" xfId="5184" xr:uid="{B3AEF9B9-3A2F-46D3-AF12-F87A2D46257E}"/>
    <cellStyle name="40% - Ênfase1 3 2 7 2" xfId="13104" xr:uid="{554BD73B-00F5-4A06-B540-599CDC4112B9}"/>
    <cellStyle name="40% - Ênfase1 3 2 8" xfId="9144" xr:uid="{EA4280D0-561D-434B-8E1E-E705DCFA9458}"/>
    <cellStyle name="40% - Ênfase1 3 3" xfId="524" xr:uid="{00000000-0005-0000-0000-00000F010000}"/>
    <cellStyle name="40% - Ênfase1 3 3 2" xfId="880" xr:uid="{00000000-0005-0000-0000-000010010000}"/>
    <cellStyle name="40% - Ênfase1 3 3 2 2" xfId="2258" xr:uid="{8D5A081C-A876-4E02-BB8F-B2A89B838406}"/>
    <cellStyle name="40% - Ênfase1 3 3 2 2 2" xfId="4323" xr:uid="{1ADB8164-337E-4333-8DA1-E35BD39C256D}"/>
    <cellStyle name="40% - Ênfase1 3 3 2 2 2 2" xfId="8283" xr:uid="{E381985F-1E86-4AC1-B3BE-BAEF98117A73}"/>
    <cellStyle name="40% - Ênfase1 3 3 2 2 2 2 2" xfId="16203" xr:uid="{92256F75-6F78-42C2-A264-E9A643C17ADD}"/>
    <cellStyle name="40% - Ênfase1 3 3 2 2 2 3" xfId="12243" xr:uid="{7ACF7401-1583-4A54-8164-0660BAF80F02}"/>
    <cellStyle name="40% - Ênfase1 3 3 2 2 3" xfId="6303" xr:uid="{29B52BDB-12B1-428A-8C90-1C777BC9FF19}"/>
    <cellStyle name="40% - Ênfase1 3 3 2 2 3 2" xfId="14223" xr:uid="{43A91DEF-5468-4610-9729-96698E4BF961}"/>
    <cellStyle name="40% - Ênfase1 3 3 2 2 4" xfId="10263" xr:uid="{653295B1-DD96-40C8-8153-97F233D7C797}"/>
    <cellStyle name="40% - Ênfase1 3 3 2 3" xfId="3723" xr:uid="{19AB6591-B742-44AD-8F19-05691F805D8E}"/>
    <cellStyle name="40% - Ênfase1 3 3 2 3 2" xfId="7685" xr:uid="{34AB2E3C-3F64-471F-AD7C-D9D654546EE2}"/>
    <cellStyle name="40% - Ênfase1 3 3 2 3 2 2" xfId="15605" xr:uid="{9F1D5B71-9648-4B66-B829-0DF3D0862834}"/>
    <cellStyle name="40% - Ênfase1 3 3 2 3 3" xfId="11645" xr:uid="{F1A6763B-6049-4D62-97C1-8D1325C95782}"/>
    <cellStyle name="40% - Ênfase1 3 3 2 4" xfId="5705" xr:uid="{75979EC0-35C3-4F43-B3CC-EBE5632500A5}"/>
    <cellStyle name="40% - Ênfase1 3 3 2 4 2" xfId="13625" xr:uid="{2310A8DF-B5ED-4E77-B604-78722E0948A3}"/>
    <cellStyle name="40% - Ênfase1 3 3 2 5" xfId="9665" xr:uid="{773F18AF-1CBF-4CF3-8637-B7FC2F598843}"/>
    <cellStyle name="40% - Ênfase1 3 3 3" xfId="1063" xr:uid="{00000000-0005-0000-0000-000011010000}"/>
    <cellStyle name="40% - Ênfase1 3 3 3 2" xfId="2259" xr:uid="{2C86F8C0-B668-47E9-A5FB-7F6A4841836B}"/>
    <cellStyle name="40% - Ênfase1 3 3 3 2 2" xfId="4324" xr:uid="{A269A42F-045D-45B6-B2E9-C5CBC43BFCF5}"/>
    <cellStyle name="40% - Ênfase1 3 3 3 2 2 2" xfId="8284" xr:uid="{7A9A4562-F20F-4ED6-95C9-B3ECA7ABAD88}"/>
    <cellStyle name="40% - Ênfase1 3 3 3 2 2 2 2" xfId="16204" xr:uid="{76DAD95B-925F-4477-A029-554EAB27526E}"/>
    <cellStyle name="40% - Ênfase1 3 3 3 2 2 3" xfId="12244" xr:uid="{36584DF6-7207-4A3A-A737-77345397EE60}"/>
    <cellStyle name="40% - Ênfase1 3 3 3 2 3" xfId="6304" xr:uid="{EC96E6E2-B847-41BB-9547-BAF91AB7A36A}"/>
    <cellStyle name="40% - Ênfase1 3 3 3 2 3 2" xfId="14224" xr:uid="{C0A59D32-D23A-45E9-93A3-F469CC78A939}"/>
    <cellStyle name="40% - Ênfase1 3 3 3 2 4" xfId="10264" xr:uid="{6A9BAB77-591C-479C-9846-B6C60814D1E6}"/>
    <cellStyle name="40% - Ênfase1 3 3 3 3" xfId="3857" xr:uid="{E3A7793D-DF44-43B5-96E3-C939FB1AF161}"/>
    <cellStyle name="40% - Ênfase1 3 3 3 3 2" xfId="7819" xr:uid="{51AF40D8-486A-4E27-94EC-CDC32A84DFAA}"/>
    <cellStyle name="40% - Ênfase1 3 3 3 3 2 2" xfId="15739" xr:uid="{E5E2D8FA-E5FB-484A-B178-7CBA4BC03B94}"/>
    <cellStyle name="40% - Ênfase1 3 3 3 3 3" xfId="11779" xr:uid="{35E8FD0C-D6D6-411A-9622-327BBD6D8C3F}"/>
    <cellStyle name="40% - Ênfase1 3 3 3 4" xfId="5839" xr:uid="{1A9D611D-54F5-402D-AF43-6289A52CB8D7}"/>
    <cellStyle name="40% - Ênfase1 3 3 3 4 2" xfId="13759" xr:uid="{47FB050C-F426-4CFE-9E91-40FC667D154E}"/>
    <cellStyle name="40% - Ênfase1 3 3 3 5" xfId="9799" xr:uid="{FACEB27A-3821-44A5-838E-D4023BDF3DAC}"/>
    <cellStyle name="40% - Ênfase1 3 3 4" xfId="2257" xr:uid="{0E71DF6B-4927-4B5B-9C4D-419636D4C6F8}"/>
    <cellStyle name="40% - Ênfase1 3 3 4 2" xfId="4322" xr:uid="{D245243E-523A-4CAC-BFE7-0634A2E42CEC}"/>
    <cellStyle name="40% - Ênfase1 3 3 4 2 2" xfId="8282" xr:uid="{8477762C-A291-4872-8E5A-AB1021C0664C}"/>
    <cellStyle name="40% - Ênfase1 3 3 4 2 2 2" xfId="16202" xr:uid="{800434E0-8B9B-4FD3-AB8C-05AB02C1DD22}"/>
    <cellStyle name="40% - Ênfase1 3 3 4 2 3" xfId="12242" xr:uid="{20B662FD-85FE-44AB-974A-243A26760EE0}"/>
    <cellStyle name="40% - Ênfase1 3 3 4 3" xfId="6302" xr:uid="{62BF7BFE-D88E-4E68-A2FF-4E8F8CDECE98}"/>
    <cellStyle name="40% - Ênfase1 3 3 4 3 2" xfId="14222" xr:uid="{3EE478B5-48AF-4BCD-98EB-6DCB3F7A4575}"/>
    <cellStyle name="40% - Ênfase1 3 3 4 4" xfId="10262" xr:uid="{7BFE5FF2-5463-416E-B7BA-3B81B840DA85}"/>
    <cellStyle name="40% - Ênfase1 3 3 5" xfId="3398" xr:uid="{5342CEE9-2DC2-40AE-B29E-88FCBAAEB456}"/>
    <cellStyle name="40% - Ênfase1 3 3 5 2" xfId="7360" xr:uid="{A17003CF-FC71-4914-886A-FF220EA9BAD8}"/>
    <cellStyle name="40% - Ênfase1 3 3 5 2 2" xfId="15280" xr:uid="{097FBD5D-8567-4442-8EF0-BACDC8A5FA59}"/>
    <cellStyle name="40% - Ênfase1 3 3 5 3" xfId="11320" xr:uid="{429D68EE-75E0-4A84-B032-8C7021AB8293}"/>
    <cellStyle name="40% - Ênfase1 3 3 6" xfId="5380" xr:uid="{820B6470-0ACF-430C-843B-8FF4E2F10293}"/>
    <cellStyle name="40% - Ênfase1 3 3 6 2" xfId="13300" xr:uid="{C2C1682E-7A16-4EAA-B571-AEBD4240E78F}"/>
    <cellStyle name="40% - Ênfase1 3 3 7" xfId="9340" xr:uid="{D7FE1CF1-753D-4E25-AC7F-45F83AFB6503}"/>
    <cellStyle name="40% - Ênfase1 3 4" xfId="1061" xr:uid="{00000000-0005-0000-0000-000012010000}"/>
    <cellStyle name="40% - Ênfase1 3 4 2" xfId="2260" xr:uid="{61C2BC76-DB55-4343-99EF-EC4F67D71DBB}"/>
    <cellStyle name="40% - Ênfase1 3 4 2 2" xfId="4325" xr:uid="{ADC89AAA-F2E0-47A4-AF22-A9D654D5406D}"/>
    <cellStyle name="40% - Ênfase1 3 4 2 2 2" xfId="8285" xr:uid="{B8901825-3097-4ABC-A1DB-5F8780BEDC84}"/>
    <cellStyle name="40% - Ênfase1 3 4 2 2 2 2" xfId="16205" xr:uid="{05129550-BEE2-48B7-A1BC-C0599D9B86F3}"/>
    <cellStyle name="40% - Ênfase1 3 4 2 2 3" xfId="12245" xr:uid="{1780C6D3-3E92-45BB-9E35-DEF6656444B7}"/>
    <cellStyle name="40% - Ênfase1 3 4 2 3" xfId="6305" xr:uid="{42AFF42B-6DA6-43A7-8D2A-62C13FA9C164}"/>
    <cellStyle name="40% - Ênfase1 3 4 2 3 2" xfId="14225" xr:uid="{274DD39D-6F46-4582-A8DD-18D7FD130D6A}"/>
    <cellStyle name="40% - Ênfase1 3 4 2 4" xfId="10265" xr:uid="{50DA0AE2-BD41-4B81-99B7-2D20FBEE36C6}"/>
    <cellStyle name="40% - Ênfase1 3 4 3" xfId="3855" xr:uid="{2E9D5BB3-E9BC-42C6-BA10-F17B2F7B94AA}"/>
    <cellStyle name="40% - Ênfase1 3 4 3 2" xfId="7817" xr:uid="{9843014D-D69C-4884-85DF-BFE18185E0A1}"/>
    <cellStyle name="40% - Ênfase1 3 4 3 2 2" xfId="15737" xr:uid="{0BA77241-F418-46BC-A3B6-8E760DFB43F9}"/>
    <cellStyle name="40% - Ênfase1 3 4 3 3" xfId="11777" xr:uid="{EB29AA76-8F48-4505-A860-FF5DD5E73BCE}"/>
    <cellStyle name="40% - Ênfase1 3 4 4" xfId="5837" xr:uid="{512F9D54-1FA4-4209-9DA4-FB46D0A616A5}"/>
    <cellStyle name="40% - Ênfase1 3 4 4 2" xfId="13757" xr:uid="{C7E9D353-4B57-4F3E-94B8-B9D1408B955E}"/>
    <cellStyle name="40% - Ênfase1 3 4 5" xfId="9797" xr:uid="{9EFF5B05-E515-4374-AFE3-FEFB60F74203}"/>
    <cellStyle name="40% - Ênfase1 3 5" xfId="1909" xr:uid="{00000000-0005-0000-0000-000013010000}"/>
    <cellStyle name="40% - Ênfase1 3 5 2" xfId="4013" xr:uid="{7E57B99C-C8F8-4C02-91B4-66921CD995BD}"/>
    <cellStyle name="40% - Ênfase1 3 5 2 2" xfId="7975" xr:uid="{BB5937BA-AC47-48CC-B94E-C3AB47D1521B}"/>
    <cellStyle name="40% - Ênfase1 3 5 2 2 2" xfId="15895" xr:uid="{EBF2CAA0-9D9A-4419-BECE-DB3FA7750AA7}"/>
    <cellStyle name="40% - Ênfase1 3 5 2 3" xfId="11935" xr:uid="{6357E98A-7740-4B17-B790-B0F78ADF88AD}"/>
    <cellStyle name="40% - Ênfase1 3 5 3" xfId="5995" xr:uid="{97B7A37F-B02D-4090-9EE7-A12DB13AD31E}"/>
    <cellStyle name="40% - Ênfase1 3 5 3 2" xfId="13915" xr:uid="{41064ECA-E9D4-4F6A-85C3-3301C2A502F6}"/>
    <cellStyle name="40% - Ênfase1 3 5 4" xfId="9955" xr:uid="{AF432AAD-1E6C-4BFE-9BEE-64CE4340CDBF}"/>
    <cellStyle name="40% - Ênfase1 4" xfId="249" xr:uid="{00000000-0005-0000-0000-000014010000}"/>
    <cellStyle name="40% - Ênfase1 4 2" xfId="396" xr:uid="{00000000-0005-0000-0000-000015010000}"/>
    <cellStyle name="40% - Ênfase1 4 2 2" xfId="786" xr:uid="{00000000-0005-0000-0000-000016010000}"/>
    <cellStyle name="40% - Ênfase1 4 2 2 2" xfId="2263" xr:uid="{F08CC08A-6AD9-47F5-9D46-835205D7E58F}"/>
    <cellStyle name="40% - Ênfase1 4 2 2 2 2" xfId="4328" xr:uid="{3E22D616-DDD4-4AA1-AB6A-273C9089769B}"/>
    <cellStyle name="40% - Ênfase1 4 2 2 2 2 2" xfId="8288" xr:uid="{34D9C36A-B7B6-43BB-A686-8C48E33193E1}"/>
    <cellStyle name="40% - Ênfase1 4 2 2 2 2 2 2" xfId="16208" xr:uid="{DBA35162-45AF-465B-95C0-109AB5FDBCFD}"/>
    <cellStyle name="40% - Ênfase1 4 2 2 2 2 3" xfId="12248" xr:uid="{663BF488-A274-4B8A-8307-4E1C0F054954}"/>
    <cellStyle name="40% - Ênfase1 4 2 2 2 3" xfId="6308" xr:uid="{EAA5C8A5-9C93-400A-A4E6-B109539692B2}"/>
    <cellStyle name="40% - Ênfase1 4 2 2 2 3 2" xfId="14228" xr:uid="{9E5921B7-9187-4C91-AF4E-553B06A0B1D2}"/>
    <cellStyle name="40% - Ênfase1 4 2 2 2 4" xfId="10268" xr:uid="{762CC1E7-7F6A-409B-8A4C-A58B67CCF3CC}"/>
    <cellStyle name="40% - Ênfase1 4 2 2 3" xfId="3629" xr:uid="{E684B329-C147-4CAD-828F-6CD136C5ED6A}"/>
    <cellStyle name="40% - Ênfase1 4 2 2 3 2" xfId="7591" xr:uid="{854E4C34-0F1D-45EB-A956-431CD8CD5066}"/>
    <cellStyle name="40% - Ênfase1 4 2 2 3 2 2" xfId="15511" xr:uid="{2C2478E1-20E4-4FAD-8E52-ED4D5174C27B}"/>
    <cellStyle name="40% - Ênfase1 4 2 2 3 3" xfId="11551" xr:uid="{B8017779-D4FC-4FAB-A5BF-B139AE1E1F7D}"/>
    <cellStyle name="40% - Ênfase1 4 2 2 4" xfId="5611" xr:uid="{2C81BAC3-961F-4277-AB1F-6CC28288D163}"/>
    <cellStyle name="40% - Ênfase1 4 2 2 4 2" xfId="13531" xr:uid="{3757A19D-1CD2-4CAA-9206-CB699F716868}"/>
    <cellStyle name="40% - Ênfase1 4 2 2 5" xfId="9571" xr:uid="{6B492671-12A9-4648-8208-ACEB4A3E89DF}"/>
    <cellStyle name="40% - Ênfase1 4 2 3" xfId="1065" xr:uid="{00000000-0005-0000-0000-000017010000}"/>
    <cellStyle name="40% - Ênfase1 4 2 4" xfId="2262" xr:uid="{2EC93D1F-1C8F-465D-A39C-65D3FA7FCA10}"/>
    <cellStyle name="40% - Ênfase1 4 2 4 2" xfId="4327" xr:uid="{D45CAE89-8D4A-4A64-B81E-6BC3A5746CEC}"/>
    <cellStyle name="40% - Ênfase1 4 2 4 2 2" xfId="8287" xr:uid="{C0E85267-5405-497E-95FA-5F658A07C209}"/>
    <cellStyle name="40% - Ênfase1 4 2 4 2 2 2" xfId="16207" xr:uid="{17A4ECFC-5AFE-4004-AB6F-400551FA41AA}"/>
    <cellStyle name="40% - Ênfase1 4 2 4 2 3" xfId="12247" xr:uid="{42F820F3-7B9A-4795-8117-3CADDC2F5EEC}"/>
    <cellStyle name="40% - Ênfase1 4 2 4 3" xfId="6307" xr:uid="{03F78945-66E8-4940-834D-DD60F74DFBE1}"/>
    <cellStyle name="40% - Ênfase1 4 2 4 3 2" xfId="14227" xr:uid="{BCFF2435-05E5-4B68-BD06-6DBF8424B0ED}"/>
    <cellStyle name="40% - Ênfase1 4 2 4 4" xfId="10267" xr:uid="{6FBF9472-159C-4DFA-AC34-DDD8E6229456}"/>
    <cellStyle name="40% - Ênfase1 4 2 5" xfId="3304" xr:uid="{D09E4BDC-EC2F-43C5-912E-458F8320B69F}"/>
    <cellStyle name="40% - Ênfase1 4 2 5 2" xfId="7266" xr:uid="{3CE51A37-7D5C-416D-BB04-18A5464EA87F}"/>
    <cellStyle name="40% - Ênfase1 4 2 5 2 2" xfId="15186" xr:uid="{A88A2618-4CE5-4CC6-9F15-4CDB00AADC58}"/>
    <cellStyle name="40% - Ênfase1 4 2 5 3" xfId="11226" xr:uid="{6AB21333-8077-4288-95FD-D419C8ADC2FC}"/>
    <cellStyle name="40% - Ênfase1 4 2 6" xfId="5286" xr:uid="{BBCA5AD1-FE21-4FCD-9408-0AA3765F276C}"/>
    <cellStyle name="40% - Ênfase1 4 2 6 2" xfId="13206" xr:uid="{51726910-09F4-4E39-AF88-B0D5724638E4}"/>
    <cellStyle name="40% - Ênfase1 4 2 7" xfId="9246" xr:uid="{0876BB87-830C-40DF-9708-B541E4B85C42}"/>
    <cellStyle name="40% - Ênfase1 4 3" xfId="651" xr:uid="{00000000-0005-0000-0000-000018010000}"/>
    <cellStyle name="40% - Ênfase1 4 3 2" xfId="1066" xr:uid="{00000000-0005-0000-0000-000019010000}"/>
    <cellStyle name="40% - Ênfase1 4 3 3" xfId="2264" xr:uid="{685A431A-8407-47CF-B3BD-C1DA7ACE8039}"/>
    <cellStyle name="40% - Ênfase1 4 3 3 2" xfId="4329" xr:uid="{06DFCAD2-5F15-44A9-8A6A-BE903A1062DF}"/>
    <cellStyle name="40% - Ênfase1 4 3 3 2 2" xfId="8289" xr:uid="{3BFE7555-4436-4431-B5EE-50DFE7B51FA4}"/>
    <cellStyle name="40% - Ênfase1 4 3 3 2 2 2" xfId="16209" xr:uid="{2F7AA15C-DD71-4796-A844-F3CE5E9DE966}"/>
    <cellStyle name="40% - Ênfase1 4 3 3 2 3" xfId="12249" xr:uid="{3A45DF1B-20DA-4615-8EDF-06E9B3BA23F1}"/>
    <cellStyle name="40% - Ênfase1 4 3 3 3" xfId="6309" xr:uid="{C9641E9C-26D2-4630-9598-23CD222B019F}"/>
    <cellStyle name="40% - Ênfase1 4 3 3 3 2" xfId="14229" xr:uid="{4C290A9E-22DD-481C-880C-399748631D49}"/>
    <cellStyle name="40% - Ênfase1 4 3 3 4" xfId="10269" xr:uid="{AA1D99D7-F564-4041-B6ED-D226900C9793}"/>
    <cellStyle name="40% - Ênfase1 4 3 4" xfId="3494" xr:uid="{7C4AA360-8B40-45E5-A025-9C60F3B8CFDB}"/>
    <cellStyle name="40% - Ênfase1 4 3 4 2" xfId="7456" xr:uid="{06165A52-283D-4BB5-85A8-3F40059F54C0}"/>
    <cellStyle name="40% - Ênfase1 4 3 4 2 2" xfId="15376" xr:uid="{B8BC5061-8B0B-4DC9-8EA6-AED0CC296D9E}"/>
    <cellStyle name="40% - Ênfase1 4 3 4 3" xfId="11416" xr:uid="{3C8EE4C8-6125-49B6-8609-E876B0DCD281}"/>
    <cellStyle name="40% - Ênfase1 4 3 5" xfId="5476" xr:uid="{F03F5F59-A8B1-4BCC-AFDB-9A4F452DD27E}"/>
    <cellStyle name="40% - Ênfase1 4 3 5 2" xfId="13396" xr:uid="{42032027-1EFD-47DB-9A46-855FD71391C8}"/>
    <cellStyle name="40% - Ênfase1 4 3 6" xfId="9436" xr:uid="{8ECA8821-CB95-4095-B91E-8477C4BF6EEE}"/>
    <cellStyle name="40% - Ênfase1 4 4" xfId="1064" xr:uid="{00000000-0005-0000-0000-00001A010000}"/>
    <cellStyle name="40% - Ênfase1 4 4 2" xfId="2265" xr:uid="{FF0CEAD5-8FC3-4B19-979C-034CA26D1AF8}"/>
    <cellStyle name="40% - Ênfase1 4 4 2 2" xfId="4330" xr:uid="{21FB1239-E935-4E84-BB18-3A43B0E43E83}"/>
    <cellStyle name="40% - Ênfase1 4 4 2 2 2" xfId="8290" xr:uid="{3BE4A99F-520C-4B3B-96BD-2B0EB69B1EB6}"/>
    <cellStyle name="40% - Ênfase1 4 4 2 2 2 2" xfId="16210" xr:uid="{EAA52A59-A26E-4284-8673-3B857076E2E6}"/>
    <cellStyle name="40% - Ênfase1 4 4 2 2 3" xfId="12250" xr:uid="{6283F0A4-992B-4BDA-979C-547B8A5A82A8}"/>
    <cellStyle name="40% - Ênfase1 4 4 2 3" xfId="6310" xr:uid="{2725901F-1DB7-48E2-B36B-D462C5C1807C}"/>
    <cellStyle name="40% - Ênfase1 4 4 2 3 2" xfId="14230" xr:uid="{62172CD5-3DC4-49F9-AE2B-B69B79D65080}"/>
    <cellStyle name="40% - Ênfase1 4 4 2 4" xfId="10270" xr:uid="{137A48F6-97B7-4D93-A12F-2C86C9830813}"/>
    <cellStyle name="40% - Ênfase1 4 4 3" xfId="3858" xr:uid="{45D7877A-D84F-45EE-937D-1E4665F81AF6}"/>
    <cellStyle name="40% - Ênfase1 4 4 3 2" xfId="7820" xr:uid="{EB87EABC-1C24-439F-9789-0B8285283AC2}"/>
    <cellStyle name="40% - Ênfase1 4 4 3 2 2" xfId="15740" xr:uid="{2BBC4C02-609E-4737-8E2F-29BB16587FAC}"/>
    <cellStyle name="40% - Ênfase1 4 4 3 3" xfId="11780" xr:uid="{7C2603A5-2661-49FC-B079-C8059A4B053A}"/>
    <cellStyle name="40% - Ênfase1 4 4 4" xfId="5840" xr:uid="{93ACF6DB-294E-4F5B-AD24-493CFEBBAB66}"/>
    <cellStyle name="40% - Ênfase1 4 4 4 2" xfId="13760" xr:uid="{3A44C9A5-107C-46F9-BD3C-D07BFD39D6B0}"/>
    <cellStyle name="40% - Ênfase1 4 4 5" xfId="9800" xr:uid="{F40E4283-8228-4218-A1DC-8A120487E8C6}"/>
    <cellStyle name="40% - Ênfase1 4 5" xfId="2261" xr:uid="{8A663BF2-372B-4762-8FA0-17E874998715}"/>
    <cellStyle name="40% - Ênfase1 4 5 2" xfId="4326" xr:uid="{C2C217A3-FE9B-43EF-BEC2-1DE22D7B856E}"/>
    <cellStyle name="40% - Ênfase1 4 5 2 2" xfId="8286" xr:uid="{4470ACF8-865F-4B18-8E13-3727FB559513}"/>
    <cellStyle name="40% - Ênfase1 4 5 2 2 2" xfId="16206" xr:uid="{57F2C499-1F48-4D64-BD6C-9E4F3D0B4EFA}"/>
    <cellStyle name="40% - Ênfase1 4 5 2 3" xfId="12246" xr:uid="{056FEDFA-5357-4823-9930-7248D512CE26}"/>
    <cellStyle name="40% - Ênfase1 4 5 3" xfId="6306" xr:uid="{F6C01F54-671E-4264-9506-BC6C7C38917F}"/>
    <cellStyle name="40% - Ênfase1 4 5 3 2" xfId="14226" xr:uid="{02DBD9B5-3B98-4DCE-BEA9-C83EC7200004}"/>
    <cellStyle name="40% - Ênfase1 4 5 4" xfId="10266" xr:uid="{D7BB6483-3702-41C5-BE93-542A676ADCDE}"/>
    <cellStyle name="40% - Ênfase1 4 6" xfId="3169" xr:uid="{23397DBA-D4A5-41A3-8F7F-CBEEFDD8D6C8}"/>
    <cellStyle name="40% - Ênfase1 4 6 2" xfId="7131" xr:uid="{7728453A-C783-425B-AB62-E27C91B9C990}"/>
    <cellStyle name="40% - Ênfase1 4 6 2 2" xfId="15051" xr:uid="{7B1C6656-F23B-433C-9D8B-640FDA164312}"/>
    <cellStyle name="40% - Ênfase1 4 6 3" xfId="11091" xr:uid="{EC0A6486-DD89-4C06-8F4F-15E185A3E773}"/>
    <cellStyle name="40% - Ênfase1 4 7" xfId="5151" xr:uid="{F07C95D5-6FBD-4D16-8F09-B205E1D6760E}"/>
    <cellStyle name="40% - Ênfase1 4 7 2" xfId="13071" xr:uid="{56788ED4-064B-4F82-8D94-4116E9CDE3F0}"/>
    <cellStyle name="40% - Ênfase1 4 8" xfId="9111" xr:uid="{98B00956-76C9-4E56-A462-82917C16F876}"/>
    <cellStyle name="40% - Ênfase1 5" xfId="1067" xr:uid="{00000000-0005-0000-0000-00001B010000}"/>
    <cellStyle name="40% - Ênfase1 6" xfId="1068" xr:uid="{00000000-0005-0000-0000-00001C010000}"/>
    <cellStyle name="40% - Ênfase1 7" xfId="1069" xr:uid="{00000000-0005-0000-0000-00001D010000}"/>
    <cellStyle name="40% - Ênfase1 8" xfId="1070" xr:uid="{00000000-0005-0000-0000-00001E010000}"/>
    <cellStyle name="40% - Ênfase1 9" xfId="1071" xr:uid="{00000000-0005-0000-0000-00001F010000}"/>
    <cellStyle name="40% - Ênfase1 9 2" xfId="2266" xr:uid="{387C80B8-8D89-4485-9974-ED6FEB3FB58C}"/>
    <cellStyle name="40% - Ênfase1 9 2 2" xfId="4331" xr:uid="{D1A294BA-4440-4EA0-8CAE-750394F4098E}"/>
    <cellStyle name="40% - Ênfase1 9 2 2 2" xfId="8291" xr:uid="{EF6EC3D9-C7B4-4E0C-8874-3F93CF62B423}"/>
    <cellStyle name="40% - Ênfase1 9 2 2 2 2" xfId="16211" xr:uid="{855A5016-117D-43CC-B1CA-B0A6C9D7707F}"/>
    <cellStyle name="40% - Ênfase1 9 2 2 3" xfId="12251" xr:uid="{2740A1AC-1840-483B-8BDD-2C27BF19DDFA}"/>
    <cellStyle name="40% - Ênfase1 9 2 3" xfId="6311" xr:uid="{68A32003-5281-4EDE-B3A5-A766C00C68C1}"/>
    <cellStyle name="40% - Ênfase1 9 2 3 2" xfId="14231" xr:uid="{B1E43DFD-10C2-4EC1-BC64-C3891B85C840}"/>
    <cellStyle name="40% - Ênfase1 9 2 4" xfId="10271" xr:uid="{7C3ECF26-A6A1-4CFF-AAC6-1B2D76A193FF}"/>
    <cellStyle name="40% - Ênfase1 9 3" xfId="3859" xr:uid="{40609DC7-EA98-4086-9901-087C2B681AA1}"/>
    <cellStyle name="40% - Ênfase1 9 3 2" xfId="7821" xr:uid="{40C26DC5-05D5-410D-B0CE-7D347C3C5904}"/>
    <cellStyle name="40% - Ênfase1 9 3 2 2" xfId="15741" xr:uid="{C765E222-A8F6-48CE-BB99-D109FA03C2C0}"/>
    <cellStyle name="40% - Ênfase1 9 3 3" xfId="11781" xr:uid="{38534FD7-88FB-4B0A-8823-FC5734ACD79F}"/>
    <cellStyle name="40% - Ênfase1 9 4" xfId="5841" xr:uid="{6E2FCC16-3B01-4592-9A92-BC99A8758891}"/>
    <cellStyle name="40% - Ênfase1 9 4 2" xfId="13761" xr:uid="{C3751A62-C196-4920-B1F1-8CD048437A45}"/>
    <cellStyle name="40% - Ênfase1 9 5" xfId="9801" xr:uid="{815CA9D1-FB88-4D07-ABCD-0D89CE6AEA36}"/>
    <cellStyle name="40% - Ênfase2 10" xfId="5058" xr:uid="{CED865C8-E884-4F66-8D4B-5BF084D11E6D}"/>
    <cellStyle name="40% - Ênfase2 10 2" xfId="9018" xr:uid="{4652A352-9C4D-4838-958B-6E98C8A5476E}"/>
    <cellStyle name="40% - Ênfase2 10 2 2" xfId="16938" xr:uid="{5CF3F906-B2B5-4E2C-91BE-1729709BAFE2}"/>
    <cellStyle name="40% - Ênfase2 10 3" xfId="12978" xr:uid="{12971336-6F2C-4668-A832-6365E3BC84FD}"/>
    <cellStyle name="40% - Ênfase2 11" xfId="7038" xr:uid="{CAC1ACD0-33C3-4696-84E4-4BCCE26CB032}"/>
    <cellStyle name="40% - Ênfase2 11 2" xfId="14958" xr:uid="{7D97B0D0-EEDA-4F1B-964F-05764C510A91}"/>
    <cellStyle name="40% - Ênfase2 12" xfId="10998" xr:uid="{236B7E4D-3A16-4ABE-8193-8F5A1DB4240B}"/>
    <cellStyle name="40% - Ênfase2 2" xfId="13" xr:uid="{00000000-0005-0000-0000-000021010000}"/>
    <cellStyle name="40% - Ênfase2 2 2" xfId="281" xr:uid="{00000000-0005-0000-0000-000022010000}"/>
    <cellStyle name="40% - Ênfase2 2 2 2" xfId="417" xr:uid="{00000000-0005-0000-0000-000023010000}"/>
    <cellStyle name="40% - Ênfase2 2 2 2 2" xfId="807" xr:uid="{00000000-0005-0000-0000-000024010000}"/>
    <cellStyle name="40% - Ênfase2 2 2 2 2 2" xfId="2269" xr:uid="{7B2A136E-5124-4D8D-B0C9-CD650F2CF20B}"/>
    <cellStyle name="40% - Ênfase2 2 2 2 2 2 2" xfId="4334" xr:uid="{AA473E95-A98A-4D84-B547-F7EA89B936EC}"/>
    <cellStyle name="40% - Ênfase2 2 2 2 2 2 2 2" xfId="8294" xr:uid="{D6661E9E-27AB-432F-8A86-960B5E68F100}"/>
    <cellStyle name="40% - Ênfase2 2 2 2 2 2 2 2 2" xfId="16214" xr:uid="{F6955950-3B1C-4ADC-A6F3-1F9F9BC70DEF}"/>
    <cellStyle name="40% - Ênfase2 2 2 2 2 2 2 3" xfId="12254" xr:uid="{0B72B99F-98FC-48DF-8F14-103714BC47E3}"/>
    <cellStyle name="40% - Ênfase2 2 2 2 2 2 3" xfId="6314" xr:uid="{756B66B7-DCD8-4788-84D8-518E6C094334}"/>
    <cellStyle name="40% - Ênfase2 2 2 2 2 2 3 2" xfId="14234" xr:uid="{5EB43184-1429-4B7F-A81C-2CE77BD75233}"/>
    <cellStyle name="40% - Ênfase2 2 2 2 2 2 4" xfId="10274" xr:uid="{56CC0B36-FD77-4EC4-8886-DFA438C2D2A3}"/>
    <cellStyle name="40% - Ênfase2 2 2 2 2 3" xfId="3650" xr:uid="{37A67D20-5EF9-42C9-9817-B926F577B4D1}"/>
    <cellStyle name="40% - Ênfase2 2 2 2 2 3 2" xfId="7612" xr:uid="{CA48BE8B-A107-4B6F-BE47-0400B68086AE}"/>
    <cellStyle name="40% - Ênfase2 2 2 2 2 3 2 2" xfId="15532" xr:uid="{09132E53-38A4-4D44-8C43-0036EA98DD69}"/>
    <cellStyle name="40% - Ênfase2 2 2 2 2 3 3" xfId="11572" xr:uid="{F26D2703-3B58-4FC3-9D98-91E46F1C1811}"/>
    <cellStyle name="40% - Ênfase2 2 2 2 2 4" xfId="5632" xr:uid="{F9FB372D-C161-44DF-BF6B-537F56EDF96E}"/>
    <cellStyle name="40% - Ênfase2 2 2 2 2 4 2" xfId="13552" xr:uid="{D6926E8E-A6AF-4BA7-A719-0952D8865D92}"/>
    <cellStyle name="40% - Ênfase2 2 2 2 2 5" xfId="9592" xr:uid="{3F096204-544E-4BB6-AF4C-50823E888A1E}"/>
    <cellStyle name="40% - Ênfase2 2 2 2 3" xfId="1074" xr:uid="{00000000-0005-0000-0000-000025010000}"/>
    <cellStyle name="40% - Ênfase2 2 2 2 3 2" xfId="2270" xr:uid="{2AEA463E-8608-4000-8C6B-3C506A843D45}"/>
    <cellStyle name="40% - Ênfase2 2 2 2 3 2 2" xfId="4335" xr:uid="{E8D260CB-5BAD-40BF-8DD1-94F97EA60E52}"/>
    <cellStyle name="40% - Ênfase2 2 2 2 3 2 2 2" xfId="8295" xr:uid="{31EDD67D-D941-4284-9420-74D561F10500}"/>
    <cellStyle name="40% - Ênfase2 2 2 2 3 2 2 2 2" xfId="16215" xr:uid="{677B2144-4C0C-4D68-9A24-65D903DE3B23}"/>
    <cellStyle name="40% - Ênfase2 2 2 2 3 2 2 3" xfId="12255" xr:uid="{ED010B15-D9DD-4906-B955-58A86C8C8C2C}"/>
    <cellStyle name="40% - Ênfase2 2 2 2 3 2 3" xfId="6315" xr:uid="{1ABD185E-B3D6-463B-8E93-CBD2667636A9}"/>
    <cellStyle name="40% - Ênfase2 2 2 2 3 2 3 2" xfId="14235" xr:uid="{2A5C7FEE-5409-469C-8654-14F72C20B5A0}"/>
    <cellStyle name="40% - Ênfase2 2 2 2 3 2 4" xfId="10275" xr:uid="{3F9276FD-BC77-47CC-937A-412D00ECC59E}"/>
    <cellStyle name="40% - Ênfase2 2 2 2 3 3" xfId="3861" xr:uid="{58E183CA-E2D0-4641-9725-57075C0457B0}"/>
    <cellStyle name="40% - Ênfase2 2 2 2 3 3 2" xfId="7823" xr:uid="{E3F1CA8A-B00C-45B4-89A6-EE0229C2340F}"/>
    <cellStyle name="40% - Ênfase2 2 2 2 3 3 2 2" xfId="15743" xr:uid="{D922CADC-13F3-49BB-863E-8140F8D57252}"/>
    <cellStyle name="40% - Ênfase2 2 2 2 3 3 3" xfId="11783" xr:uid="{4AF378A2-D8AE-4845-8FB9-73682C1C0A71}"/>
    <cellStyle name="40% - Ênfase2 2 2 2 3 4" xfId="5843" xr:uid="{9A62E7F3-6D17-4A78-BA03-F99D8B5C9F59}"/>
    <cellStyle name="40% - Ênfase2 2 2 2 3 4 2" xfId="13763" xr:uid="{9222B6B8-1B13-4CC9-BEDA-6F00DF082F4E}"/>
    <cellStyle name="40% - Ênfase2 2 2 2 3 5" xfId="9803" xr:uid="{33088329-F3FB-4EA3-B1C2-FBA0BF93009C}"/>
    <cellStyle name="40% - Ênfase2 2 2 2 4" xfId="2268" xr:uid="{B972FDC0-AFFB-4ED9-88D8-7D2A847FF770}"/>
    <cellStyle name="40% - Ênfase2 2 2 2 4 2" xfId="4333" xr:uid="{72F7E2D4-3B97-491C-A7AA-A00A57151911}"/>
    <cellStyle name="40% - Ênfase2 2 2 2 4 2 2" xfId="8293" xr:uid="{1DFD1A74-4AFC-4ACF-AAB6-852112F5C2F5}"/>
    <cellStyle name="40% - Ênfase2 2 2 2 4 2 2 2" xfId="16213" xr:uid="{392B3936-BCC5-40FE-84B4-335FF7FF58F1}"/>
    <cellStyle name="40% - Ênfase2 2 2 2 4 2 3" xfId="12253" xr:uid="{4F7320BB-83AA-4AED-AB01-A364D7854026}"/>
    <cellStyle name="40% - Ênfase2 2 2 2 4 3" xfId="6313" xr:uid="{D729978F-0046-468C-9937-222B79E9B65B}"/>
    <cellStyle name="40% - Ênfase2 2 2 2 4 3 2" xfId="14233" xr:uid="{8AD97D70-996E-489B-8150-91D751422A84}"/>
    <cellStyle name="40% - Ênfase2 2 2 2 4 4" xfId="10273" xr:uid="{8664BE57-E0FA-443A-B89B-A5F4290AB521}"/>
    <cellStyle name="40% - Ênfase2 2 2 2 5" xfId="3325" xr:uid="{7C2F8644-E926-49E9-B33D-8DF95D441DFF}"/>
    <cellStyle name="40% - Ênfase2 2 2 2 5 2" xfId="7287" xr:uid="{1B0C57EE-688C-46E9-92EC-CC5EB8416B2A}"/>
    <cellStyle name="40% - Ênfase2 2 2 2 5 2 2" xfId="15207" xr:uid="{DCF7E35A-532E-49D9-AF13-306D1DCCE40A}"/>
    <cellStyle name="40% - Ênfase2 2 2 2 5 3" xfId="11247" xr:uid="{45465A9B-56A8-43B9-8820-5B167AAAF8FD}"/>
    <cellStyle name="40% - Ênfase2 2 2 2 6" xfId="5307" xr:uid="{04244EE7-4A37-4E33-9898-012129A775A5}"/>
    <cellStyle name="40% - Ênfase2 2 2 2 6 2" xfId="13227" xr:uid="{20CC32A0-743C-4C70-9B62-CC69E6A437BE}"/>
    <cellStyle name="40% - Ênfase2 2 2 2 7" xfId="9267" xr:uid="{596F228D-A92D-4708-AFCA-1DFE8064C9DD}"/>
    <cellStyle name="40% - Ênfase2 2 2 3" xfId="672" xr:uid="{00000000-0005-0000-0000-000026010000}"/>
    <cellStyle name="40% - Ênfase2 2 2 3 2" xfId="1075" xr:uid="{00000000-0005-0000-0000-000027010000}"/>
    <cellStyle name="40% - Ênfase2 2 2 3 2 2" xfId="2272" xr:uid="{4182B2BF-4F23-4391-B558-EA9E471AE2BD}"/>
    <cellStyle name="40% - Ênfase2 2 2 3 2 2 2" xfId="4337" xr:uid="{7C715DB0-7B55-4D03-AE46-DA686DE6E60B}"/>
    <cellStyle name="40% - Ênfase2 2 2 3 2 2 2 2" xfId="8297" xr:uid="{5BC2BFCD-FD0D-4CE0-A315-A9DC7F8EAFBD}"/>
    <cellStyle name="40% - Ênfase2 2 2 3 2 2 2 2 2" xfId="16217" xr:uid="{05B0A333-3696-482B-8617-8D23551A1851}"/>
    <cellStyle name="40% - Ênfase2 2 2 3 2 2 2 3" xfId="12257" xr:uid="{01E1039E-1DE2-4933-AF4D-AB73F438483E}"/>
    <cellStyle name="40% - Ênfase2 2 2 3 2 2 3" xfId="6317" xr:uid="{AA950E19-2EAB-4F4C-B313-C6656CBF9BBE}"/>
    <cellStyle name="40% - Ênfase2 2 2 3 2 2 3 2" xfId="14237" xr:uid="{EFD11C58-ED70-452C-871A-22D46E7580E2}"/>
    <cellStyle name="40% - Ênfase2 2 2 3 2 2 4" xfId="10277" xr:uid="{6FDF5F81-D8E4-4EAC-BE28-E94E60A775FA}"/>
    <cellStyle name="40% - Ênfase2 2 2 3 2 3" xfId="3862" xr:uid="{B3552DBD-ED71-4117-BBA9-AE40560564D5}"/>
    <cellStyle name="40% - Ênfase2 2 2 3 2 3 2" xfId="7824" xr:uid="{C7BE1B65-3EB3-43F5-AE2A-BF9A33D704D2}"/>
    <cellStyle name="40% - Ênfase2 2 2 3 2 3 2 2" xfId="15744" xr:uid="{1CD61C1A-67A7-489E-A08B-9ADCF1B3E4BF}"/>
    <cellStyle name="40% - Ênfase2 2 2 3 2 3 3" xfId="11784" xr:uid="{EDD1D14C-7C75-49D3-8130-4DCCCEC848B4}"/>
    <cellStyle name="40% - Ênfase2 2 2 3 2 4" xfId="5844" xr:uid="{E6339BC9-1DF8-477F-980E-A10D28ECD92D}"/>
    <cellStyle name="40% - Ênfase2 2 2 3 2 4 2" xfId="13764" xr:uid="{3870DA7E-8DB2-4AFF-AF3B-98A8967F4A7B}"/>
    <cellStyle name="40% - Ênfase2 2 2 3 2 5" xfId="9804" xr:uid="{3CCFA82C-A7CA-4338-91C8-484E7EACC654}"/>
    <cellStyle name="40% - Ênfase2 2 2 3 3" xfId="2271" xr:uid="{B2EF14B0-4697-4EA7-B1C3-96EE157ED251}"/>
    <cellStyle name="40% - Ênfase2 2 2 3 3 2" xfId="4336" xr:uid="{BDE5CD2A-7063-4D1A-82B5-96393203E2A9}"/>
    <cellStyle name="40% - Ênfase2 2 2 3 3 2 2" xfId="8296" xr:uid="{71C6B73D-009D-433C-A8DD-E3C7644D2D73}"/>
    <cellStyle name="40% - Ênfase2 2 2 3 3 2 2 2" xfId="16216" xr:uid="{05D56CC5-73D6-4C3B-B1B3-BE48BA5C4025}"/>
    <cellStyle name="40% - Ênfase2 2 2 3 3 2 3" xfId="12256" xr:uid="{9CFA0BA8-03EF-4994-9B3A-4EA9F03D8552}"/>
    <cellStyle name="40% - Ênfase2 2 2 3 3 3" xfId="6316" xr:uid="{68EA68DC-3D07-451B-A531-7F3387BF5138}"/>
    <cellStyle name="40% - Ênfase2 2 2 3 3 3 2" xfId="14236" xr:uid="{4CD04753-D07A-4C35-BC25-A4575D023B0C}"/>
    <cellStyle name="40% - Ênfase2 2 2 3 3 4" xfId="10276" xr:uid="{7BDFFC25-CA1E-41ED-B563-6DEC1E336890}"/>
    <cellStyle name="40% - Ênfase2 2 2 3 4" xfId="3515" xr:uid="{790FEBA9-1533-4812-8A1E-74A94477A49E}"/>
    <cellStyle name="40% - Ênfase2 2 2 3 4 2" xfId="7477" xr:uid="{CFF90526-A195-47A0-8FE4-EF02E0CF133B}"/>
    <cellStyle name="40% - Ênfase2 2 2 3 4 2 2" xfId="15397" xr:uid="{F38E7337-A590-47E1-87FD-A299D8605044}"/>
    <cellStyle name="40% - Ênfase2 2 2 3 4 3" xfId="11437" xr:uid="{2617DCC9-8AE0-4BBF-A6E2-5AE46AB352A3}"/>
    <cellStyle name="40% - Ênfase2 2 2 3 5" xfId="5497" xr:uid="{C3184F94-F077-494B-9336-C0EB85C5A931}"/>
    <cellStyle name="40% - Ênfase2 2 2 3 5 2" xfId="13417" xr:uid="{402D71CE-259E-4FE8-94F8-4CFE142A647E}"/>
    <cellStyle name="40% - Ênfase2 2 2 3 6" xfId="9457" xr:uid="{4A88D5CA-B271-49D8-84AA-8B655948AB21}"/>
    <cellStyle name="40% - Ênfase2 2 2 4" xfId="1073" xr:uid="{00000000-0005-0000-0000-000028010000}"/>
    <cellStyle name="40% - Ênfase2 2 2 5" xfId="2267" xr:uid="{8A3E337A-F4A4-484C-B986-206EDDC15700}"/>
    <cellStyle name="40% - Ênfase2 2 2 5 2" xfId="4332" xr:uid="{F5D38E41-A333-40B5-AEAA-74A8572BF6AE}"/>
    <cellStyle name="40% - Ênfase2 2 2 5 2 2" xfId="8292" xr:uid="{D1FE1510-055A-42D5-9853-4AEB454C59A8}"/>
    <cellStyle name="40% - Ênfase2 2 2 5 2 2 2" xfId="16212" xr:uid="{2CD26CFA-2819-4E26-AFF5-873C73E94F53}"/>
    <cellStyle name="40% - Ênfase2 2 2 5 2 3" xfId="12252" xr:uid="{24CC4926-5848-4750-AB72-2727DB56CAFE}"/>
    <cellStyle name="40% - Ênfase2 2 2 5 3" xfId="6312" xr:uid="{7A114FAB-C7B8-4F81-B472-EDF3D15DC2D8}"/>
    <cellStyle name="40% - Ênfase2 2 2 5 3 2" xfId="14232" xr:uid="{CF351EF6-4F42-4E61-9E09-B8E09C02A731}"/>
    <cellStyle name="40% - Ênfase2 2 2 5 4" xfId="10272" xr:uid="{3FB96D73-904E-4E6D-9F0D-02D6A40DC44F}"/>
    <cellStyle name="40% - Ênfase2 2 2 6" xfId="3190" xr:uid="{648DB106-DCC9-4628-B25B-D5CFABB3806A}"/>
    <cellStyle name="40% - Ênfase2 2 2 6 2" xfId="7152" xr:uid="{2FC835E4-CFAA-4326-A32B-15E92C1B9B14}"/>
    <cellStyle name="40% - Ênfase2 2 2 6 2 2" xfId="15072" xr:uid="{59A15980-F58D-4BF8-A2B6-EBECD8AC92CE}"/>
    <cellStyle name="40% - Ênfase2 2 2 6 3" xfId="11112" xr:uid="{F2C1C742-154C-4430-89FD-0777C9B3C201}"/>
    <cellStyle name="40% - Ênfase2 2 2 7" xfId="5172" xr:uid="{270B4BD0-2ECE-451B-B262-55D1F16CD550}"/>
    <cellStyle name="40% - Ênfase2 2 2 7 2" xfId="13092" xr:uid="{055F6591-C19E-4B84-9BCB-49829DF11AC0}"/>
    <cellStyle name="40% - Ênfase2 2 2 8" xfId="9132" xr:uid="{4D32D073-CCA7-493C-BDC9-112C969F4749}"/>
    <cellStyle name="40% - Ênfase2 2 3" xfId="1076" xr:uid="{00000000-0005-0000-0000-000029010000}"/>
    <cellStyle name="40% - Ênfase2 2 3 2" xfId="2273" xr:uid="{CA053B16-9F65-4724-A1B8-A1D9DB04FB99}"/>
    <cellStyle name="40% - Ênfase2 2 3 2 2" xfId="4338" xr:uid="{E72EBCBE-6761-4E87-A8C6-746D6FE2D867}"/>
    <cellStyle name="40% - Ênfase2 2 3 2 2 2" xfId="8298" xr:uid="{2D322E69-BFB3-468A-933F-F0DBCF009872}"/>
    <cellStyle name="40% - Ênfase2 2 3 2 2 2 2" xfId="16218" xr:uid="{00E94B1A-DB4F-4393-9033-55096BE00ED3}"/>
    <cellStyle name="40% - Ênfase2 2 3 2 2 3" xfId="12258" xr:uid="{F9249559-E8E4-4A0F-982A-82B6838170AD}"/>
    <cellStyle name="40% - Ênfase2 2 3 2 3" xfId="6318" xr:uid="{B4E48BF1-03EB-42F4-BCA1-EB3EDAE350CF}"/>
    <cellStyle name="40% - Ênfase2 2 3 2 3 2" xfId="14238" xr:uid="{0EFC8B7B-D59B-4270-BF4A-3ED868B0AB8B}"/>
    <cellStyle name="40% - Ênfase2 2 3 2 4" xfId="10278" xr:uid="{5FB21E12-6148-46DA-BB38-703422C8CC48}"/>
    <cellStyle name="40% - Ênfase2 2 3 3" xfId="3863" xr:uid="{821526CE-5661-4C87-8C09-074979F84937}"/>
    <cellStyle name="40% - Ênfase2 2 3 3 2" xfId="7825" xr:uid="{0560FD10-26BA-4B43-9440-05CC41A773D3}"/>
    <cellStyle name="40% - Ênfase2 2 3 3 2 2" xfId="15745" xr:uid="{9713794D-A8DE-47B4-AFA8-001E1FF5D206}"/>
    <cellStyle name="40% - Ênfase2 2 3 3 3" xfId="11785" xr:uid="{E95396A2-53F2-4E48-8527-EEFA9B212CAA}"/>
    <cellStyle name="40% - Ênfase2 2 3 4" xfId="5845" xr:uid="{E057FEB5-DCDD-4447-BD5B-52CC22053D5D}"/>
    <cellStyle name="40% - Ênfase2 2 3 4 2" xfId="13765" xr:uid="{D36C3C3D-A17C-4FAA-AD25-CA4500034991}"/>
    <cellStyle name="40% - Ênfase2 2 3 5" xfId="9805" xr:uid="{C2B003E1-029A-4F61-9F93-3121C933F0BB}"/>
    <cellStyle name="40% - Ênfase2 2 4" xfId="1077" xr:uid="{00000000-0005-0000-0000-00002A010000}"/>
    <cellStyle name="40% - Ênfase2 2 4 2" xfId="2274" xr:uid="{81FC699C-8FEB-4922-81E6-06BF025FE755}"/>
    <cellStyle name="40% - Ênfase2 2 4 2 2" xfId="4339" xr:uid="{97A1CE9D-14F6-4F3D-A061-EBD15B0DCF72}"/>
    <cellStyle name="40% - Ênfase2 2 4 2 2 2" xfId="8299" xr:uid="{B6350764-5E0E-4C7D-8ECA-1F7EA96D48D8}"/>
    <cellStyle name="40% - Ênfase2 2 4 2 2 2 2" xfId="16219" xr:uid="{023CDCF5-2A97-45F8-BC5B-084A9C4C7367}"/>
    <cellStyle name="40% - Ênfase2 2 4 2 2 3" xfId="12259" xr:uid="{56DE78EB-C5A2-4282-99E7-CC96A22752B8}"/>
    <cellStyle name="40% - Ênfase2 2 4 2 3" xfId="6319" xr:uid="{4B8926B1-A134-49A5-A7B6-CCCABA04FCBA}"/>
    <cellStyle name="40% - Ênfase2 2 4 2 3 2" xfId="14239" xr:uid="{BF59C73C-05B1-45FE-8D10-7B1CF94E3CBE}"/>
    <cellStyle name="40% - Ênfase2 2 4 2 4" xfId="10279" xr:uid="{E0455CEC-7810-4A18-9E82-4D40334DB370}"/>
    <cellStyle name="40% - Ênfase2 2 4 3" xfId="3864" xr:uid="{AF5EBA35-6EE1-4E99-AFC7-98537956A372}"/>
    <cellStyle name="40% - Ênfase2 2 4 3 2" xfId="7826" xr:uid="{418FA303-72BC-4537-BA33-C54E45745AC5}"/>
    <cellStyle name="40% - Ênfase2 2 4 3 2 2" xfId="15746" xr:uid="{B98B817F-A660-4335-93FA-B8D587A3019C}"/>
    <cellStyle name="40% - Ênfase2 2 4 3 3" xfId="11786" xr:uid="{A3E3555F-A79E-4A82-A5E6-A2DE78FADEB9}"/>
    <cellStyle name="40% - Ênfase2 2 4 4" xfId="5846" xr:uid="{052CC661-1182-4430-A4D5-3F9A53CCE8A3}"/>
    <cellStyle name="40% - Ênfase2 2 4 4 2" xfId="13766" xr:uid="{A5DC0D0E-DAA2-4DAA-B50A-3EC0F5FCFAED}"/>
    <cellStyle name="40% - Ênfase2 2 4 5" xfId="9806" xr:uid="{35B42ADE-BC94-4C99-B44F-311F7DAD175A}"/>
    <cellStyle name="40% - Ênfase2 2 5" xfId="1078" xr:uid="{00000000-0005-0000-0000-00002B010000}"/>
    <cellStyle name="40% - Ênfase2 2 5 2" xfId="2275" xr:uid="{ADB2318D-C8FA-4750-986B-E121E2DF225D}"/>
    <cellStyle name="40% - Ênfase2 2 5 2 2" xfId="4340" xr:uid="{87E426E2-E12C-4E6A-8923-513C40877ABA}"/>
    <cellStyle name="40% - Ênfase2 2 5 2 2 2" xfId="8300" xr:uid="{4CD9E083-10D8-4C81-AE19-9D212A960C69}"/>
    <cellStyle name="40% - Ênfase2 2 5 2 2 2 2" xfId="16220" xr:uid="{36F77DD0-488B-4BF0-AA43-E5CE43E04D98}"/>
    <cellStyle name="40% - Ênfase2 2 5 2 2 3" xfId="12260" xr:uid="{66DDC4DB-2B88-495B-A288-F90E67445B07}"/>
    <cellStyle name="40% - Ênfase2 2 5 2 3" xfId="6320" xr:uid="{43E7AC09-DC08-4A7F-BB84-F3B8839DD01C}"/>
    <cellStyle name="40% - Ênfase2 2 5 2 3 2" xfId="14240" xr:uid="{E01147E5-521A-40CD-ABBB-BB14CFFB58FA}"/>
    <cellStyle name="40% - Ênfase2 2 5 2 4" xfId="10280" xr:uid="{32905760-425F-4C53-ADDD-A6A177F6ECCA}"/>
    <cellStyle name="40% - Ênfase2 2 5 3" xfId="3865" xr:uid="{9E4787DF-6544-4615-B12B-76638B228651}"/>
    <cellStyle name="40% - Ênfase2 2 5 3 2" xfId="7827" xr:uid="{094BE9E7-5DA0-4430-AFC1-4471C36264F7}"/>
    <cellStyle name="40% - Ênfase2 2 5 3 2 2" xfId="15747" xr:uid="{94DDAEA0-9288-4987-9E43-6E626F8FF17A}"/>
    <cellStyle name="40% - Ênfase2 2 5 3 3" xfId="11787" xr:uid="{CB26828C-906A-421D-A207-C3CE6F74BAF4}"/>
    <cellStyle name="40% - Ênfase2 2 5 4" xfId="5847" xr:uid="{7C5123CB-119A-4373-BA02-0C2070F1FC13}"/>
    <cellStyle name="40% - Ênfase2 2 5 4 2" xfId="13767" xr:uid="{047ECC9E-12E7-419E-BC93-C085D1489F16}"/>
    <cellStyle name="40% - Ênfase2 2 5 5" xfId="9807" xr:uid="{473BD703-4706-4A38-AA41-9FE3C016694C}"/>
    <cellStyle name="40% - Ênfase2 2 6" xfId="1079" xr:uid="{00000000-0005-0000-0000-00002C010000}"/>
    <cellStyle name="40% - Ênfase2 2 6 2" xfId="2276" xr:uid="{75B72DBF-5B67-4BD4-907E-622E0EB04239}"/>
    <cellStyle name="40% - Ênfase2 2 6 2 2" xfId="4341" xr:uid="{1468D3CE-163C-425F-9A82-C8CE9D3AA7F1}"/>
    <cellStyle name="40% - Ênfase2 2 6 2 2 2" xfId="8301" xr:uid="{9B54538F-5C25-4CBC-8E32-73AE4F357279}"/>
    <cellStyle name="40% - Ênfase2 2 6 2 2 2 2" xfId="16221" xr:uid="{5E6E636D-8614-463D-9BE0-8B5D1A1BC0F5}"/>
    <cellStyle name="40% - Ênfase2 2 6 2 2 3" xfId="12261" xr:uid="{0DE01EEB-5BB6-44ED-A8D6-88680AEC5458}"/>
    <cellStyle name="40% - Ênfase2 2 6 2 3" xfId="6321" xr:uid="{31A50CAB-BFC2-4697-9328-B1AE68961F80}"/>
    <cellStyle name="40% - Ênfase2 2 6 2 3 2" xfId="14241" xr:uid="{A34F6CD0-FB4A-44D1-935F-2ADDEAC64133}"/>
    <cellStyle name="40% - Ênfase2 2 6 2 4" xfId="10281" xr:uid="{10C7CB69-3C61-4F00-8AE5-C366BFC00A56}"/>
    <cellStyle name="40% - Ênfase2 2 6 3" xfId="3866" xr:uid="{E2B664CB-CFE9-4DC4-B79B-2E200671D91B}"/>
    <cellStyle name="40% - Ênfase2 2 6 3 2" xfId="7828" xr:uid="{A89BCF56-46E1-42DF-8F21-6F414649E053}"/>
    <cellStyle name="40% - Ênfase2 2 6 3 2 2" xfId="15748" xr:uid="{4ED60531-4922-4ED5-94FD-D4E77D07B459}"/>
    <cellStyle name="40% - Ênfase2 2 6 3 3" xfId="11788" xr:uid="{2F5DDF27-E19F-4F92-8279-1B0DCE38FF18}"/>
    <cellStyle name="40% - Ênfase2 2 6 4" xfId="5848" xr:uid="{7A356377-7173-4C65-9377-ABCD0799B004}"/>
    <cellStyle name="40% - Ênfase2 2 6 4 2" xfId="13768" xr:uid="{DF4BEB9E-9512-4CC0-A0E4-EB2A3FA57982}"/>
    <cellStyle name="40% - Ênfase2 2 6 5" xfId="9808" xr:uid="{E755C8E9-3EEF-4709-8772-A45B487AF178}"/>
    <cellStyle name="40% - Ênfase2 2 7" xfId="1080" xr:uid="{00000000-0005-0000-0000-00002D010000}"/>
    <cellStyle name="40% - Ênfase2 2 7 2" xfId="2277" xr:uid="{652E08FD-60B8-4DDF-931C-DB0C4ACD8CFF}"/>
    <cellStyle name="40% - Ênfase2 2 7 2 2" xfId="4342" xr:uid="{FF7A3724-D34B-4848-B5FB-B7AB0C663DF9}"/>
    <cellStyle name="40% - Ênfase2 2 7 2 2 2" xfId="8302" xr:uid="{43FDE67D-1E12-4B78-9390-27F57C06E3A3}"/>
    <cellStyle name="40% - Ênfase2 2 7 2 2 2 2" xfId="16222" xr:uid="{17D0CEE4-8B99-45AE-B4F9-ADDE966E24AA}"/>
    <cellStyle name="40% - Ênfase2 2 7 2 2 3" xfId="12262" xr:uid="{3BED54FB-E3CE-489C-B5E6-F7CB9A0A4630}"/>
    <cellStyle name="40% - Ênfase2 2 7 2 3" xfId="6322" xr:uid="{25C70E85-4423-47B8-89E7-39DFE05AC17D}"/>
    <cellStyle name="40% - Ênfase2 2 7 2 3 2" xfId="14242" xr:uid="{8637ADFD-8B22-4660-A71F-2E72D5771E36}"/>
    <cellStyle name="40% - Ênfase2 2 7 2 4" xfId="10282" xr:uid="{2382D89F-CD8B-4C85-94C0-C6CB822921EE}"/>
    <cellStyle name="40% - Ênfase2 2 7 3" xfId="3867" xr:uid="{329ECC28-415D-4ACC-B4A1-524A9862CB45}"/>
    <cellStyle name="40% - Ênfase2 2 7 3 2" xfId="7829" xr:uid="{8B01BDC3-A72D-4C44-A2C8-3D72AFF6194E}"/>
    <cellStyle name="40% - Ênfase2 2 7 3 2 2" xfId="15749" xr:uid="{0222ACE7-88CA-468B-A76E-1E4DA6AF58E9}"/>
    <cellStyle name="40% - Ênfase2 2 7 3 3" xfId="11789" xr:uid="{62D5C2AD-2672-4BD8-AF95-242AF9793D74}"/>
    <cellStyle name="40% - Ênfase2 2 7 4" xfId="5849" xr:uid="{70C4B62B-C7DE-4598-B105-7CD5D0ACD424}"/>
    <cellStyle name="40% - Ênfase2 2 7 4 2" xfId="13769" xr:uid="{2F399B72-4A2D-47C0-A269-DE5BED29D806}"/>
    <cellStyle name="40% - Ênfase2 2 7 5" xfId="9809" xr:uid="{15BBBB8C-28FA-4110-AEEF-867CCF08C9EA}"/>
    <cellStyle name="40% - Ênfase2 2 8" xfId="1081" xr:uid="{00000000-0005-0000-0000-00002E010000}"/>
    <cellStyle name="40% - Ênfase2 2 9" xfId="1072" xr:uid="{00000000-0005-0000-0000-00002F010000}"/>
    <cellStyle name="40% - Ênfase2 2 9 2" xfId="2278" xr:uid="{192BDE91-18EC-402D-8B16-9BE1D57F2EE3}"/>
    <cellStyle name="40% - Ênfase2 2 9 2 2" xfId="4343" xr:uid="{BD5E88D4-6589-4E58-AB38-41C6BAF54823}"/>
    <cellStyle name="40% - Ênfase2 2 9 2 2 2" xfId="8303" xr:uid="{A1A7F181-658E-40B1-8B9A-F01C025D1320}"/>
    <cellStyle name="40% - Ênfase2 2 9 2 2 2 2" xfId="16223" xr:uid="{42F8B682-6771-4313-A1C5-49BD21DD87AE}"/>
    <cellStyle name="40% - Ênfase2 2 9 2 2 3" xfId="12263" xr:uid="{4AC4A121-43DB-4A2F-8BBE-DF9F6D29DE0A}"/>
    <cellStyle name="40% - Ênfase2 2 9 2 3" xfId="6323" xr:uid="{8B4AB1C1-6F37-4307-8971-125B80EACF5A}"/>
    <cellStyle name="40% - Ênfase2 2 9 2 3 2" xfId="14243" xr:uid="{C2415B2E-FEEC-44C8-9F9B-03B2D9A2E848}"/>
    <cellStyle name="40% - Ênfase2 2 9 2 4" xfId="10283" xr:uid="{B464DA4B-319A-437D-9A64-1F946B28EA9D}"/>
    <cellStyle name="40% - Ênfase2 2 9 3" xfId="3860" xr:uid="{5A4CC7C7-405C-4468-82C4-46CEA76DD8A1}"/>
    <cellStyle name="40% - Ênfase2 2 9 3 2" xfId="7822" xr:uid="{39CC9EA4-7C49-4DAF-8816-CFC9609127BE}"/>
    <cellStyle name="40% - Ênfase2 2 9 3 2 2" xfId="15742" xr:uid="{2685337E-B3A7-46D3-96ED-394FE9C615C4}"/>
    <cellStyle name="40% - Ênfase2 2 9 3 3" xfId="11782" xr:uid="{8F52E355-250D-49E5-A435-94AD3D0DD457}"/>
    <cellStyle name="40% - Ênfase2 2 9 4" xfId="5842" xr:uid="{6E42FB7D-6C3E-45B7-9914-61A9904887D8}"/>
    <cellStyle name="40% - Ênfase2 2 9 4 2" xfId="13762" xr:uid="{50F8E316-C73F-4960-BA5A-25AF4D51A8BB}"/>
    <cellStyle name="40% - Ênfase2 2 9 5" xfId="9802" xr:uid="{B3C1C19E-58C7-4268-9025-AC98A8D7E142}"/>
    <cellStyle name="40% - Ênfase2 3" xfId="97" xr:uid="{00000000-0005-0000-0000-000030010000}"/>
    <cellStyle name="40% - Ênfase2 3 2" xfId="295" xr:uid="{00000000-0005-0000-0000-000031010000}"/>
    <cellStyle name="40% - Ênfase2 3 2 2" xfId="431" xr:uid="{00000000-0005-0000-0000-000032010000}"/>
    <cellStyle name="40% - Ênfase2 3 2 2 2" xfId="821" xr:uid="{00000000-0005-0000-0000-000033010000}"/>
    <cellStyle name="40% - Ênfase2 3 2 2 2 2" xfId="2281" xr:uid="{790915F9-7061-42DD-9FBB-F5B569204F27}"/>
    <cellStyle name="40% - Ênfase2 3 2 2 2 2 2" xfId="4346" xr:uid="{469E885D-8CC7-4667-9636-9A6E8CE25EB9}"/>
    <cellStyle name="40% - Ênfase2 3 2 2 2 2 2 2" xfId="8306" xr:uid="{7E4E70F6-E5B0-4242-B1E7-AA947EB0C6C1}"/>
    <cellStyle name="40% - Ênfase2 3 2 2 2 2 2 2 2" xfId="16226" xr:uid="{B285D657-4305-418C-8010-6DD4D2A67403}"/>
    <cellStyle name="40% - Ênfase2 3 2 2 2 2 2 3" xfId="12266" xr:uid="{917D4624-55F1-440D-AD97-FCDFA26AD061}"/>
    <cellStyle name="40% - Ênfase2 3 2 2 2 2 3" xfId="6326" xr:uid="{C5663541-93F1-41AC-A643-E2A908F1FC49}"/>
    <cellStyle name="40% - Ênfase2 3 2 2 2 2 3 2" xfId="14246" xr:uid="{915ED389-E480-4963-A23E-F676A2AF92AF}"/>
    <cellStyle name="40% - Ênfase2 3 2 2 2 2 4" xfId="10286" xr:uid="{3392B1DD-D83D-4574-B620-1970A3BDDE89}"/>
    <cellStyle name="40% - Ênfase2 3 2 2 2 3" xfId="3664" xr:uid="{DC96D892-3BF7-4A10-9EC8-E0E96D88FECD}"/>
    <cellStyle name="40% - Ênfase2 3 2 2 2 3 2" xfId="7626" xr:uid="{69204A5F-0C2E-4D8D-B5DA-1614F28BADDD}"/>
    <cellStyle name="40% - Ênfase2 3 2 2 2 3 2 2" xfId="15546" xr:uid="{DBD4F9C0-307C-4C6F-A2CA-C932ADDBE38F}"/>
    <cellStyle name="40% - Ênfase2 3 2 2 2 3 3" xfId="11586" xr:uid="{6547CD0A-6C28-42A2-87BE-4BA9AF5681AD}"/>
    <cellStyle name="40% - Ênfase2 3 2 2 2 4" xfId="5646" xr:uid="{E8AB7158-B4BB-4163-8EE3-CFF0E22DA8F8}"/>
    <cellStyle name="40% - Ênfase2 3 2 2 2 4 2" xfId="13566" xr:uid="{E7CB25CA-CA0E-490F-BB65-40154B10137A}"/>
    <cellStyle name="40% - Ênfase2 3 2 2 2 5" xfId="9606" xr:uid="{DC041EC7-0846-44C5-B44E-524371EE7D9C}"/>
    <cellStyle name="40% - Ênfase2 3 2 2 3" xfId="2280" xr:uid="{AE21D25A-AB5A-441E-8E24-4CF4404A464F}"/>
    <cellStyle name="40% - Ênfase2 3 2 2 3 2" xfId="4345" xr:uid="{AA932A50-3B6A-4056-8987-B9EF67CBBBCE}"/>
    <cellStyle name="40% - Ênfase2 3 2 2 3 2 2" xfId="8305" xr:uid="{A39641DF-BDE1-4D13-A556-AB7C1E779E0D}"/>
    <cellStyle name="40% - Ênfase2 3 2 2 3 2 2 2" xfId="16225" xr:uid="{5D9C3E87-FA9A-453F-929B-AAB07B2C1780}"/>
    <cellStyle name="40% - Ênfase2 3 2 2 3 2 3" xfId="12265" xr:uid="{4F1300D0-5EA1-4795-BCA6-4F6BA8530275}"/>
    <cellStyle name="40% - Ênfase2 3 2 2 3 3" xfId="6325" xr:uid="{41D31A5D-6B51-42E6-B354-1F2ADE15406E}"/>
    <cellStyle name="40% - Ênfase2 3 2 2 3 3 2" xfId="14245" xr:uid="{92095CF7-58CD-43CA-9A08-C8348FB76605}"/>
    <cellStyle name="40% - Ênfase2 3 2 2 3 4" xfId="10285" xr:uid="{D54FCE39-760C-49BB-9676-7B7C8BC84488}"/>
    <cellStyle name="40% - Ênfase2 3 2 2 4" xfId="3339" xr:uid="{A7F1140D-AE0F-4654-9148-B513BD26242D}"/>
    <cellStyle name="40% - Ênfase2 3 2 2 4 2" xfId="7301" xr:uid="{86550AED-6A38-4A8B-A0C8-480FA486248E}"/>
    <cellStyle name="40% - Ênfase2 3 2 2 4 2 2" xfId="15221" xr:uid="{EC14F7B6-6061-4745-ADDC-77FEE1F91817}"/>
    <cellStyle name="40% - Ênfase2 3 2 2 4 3" xfId="11261" xr:uid="{1B7660AF-045D-47BE-9AF3-BA1DFA23EB64}"/>
    <cellStyle name="40% - Ênfase2 3 2 2 5" xfId="5321" xr:uid="{8723404A-D7B0-45F2-AE20-EF20F8331364}"/>
    <cellStyle name="40% - Ênfase2 3 2 2 5 2" xfId="13241" xr:uid="{94512F57-38CB-4341-9868-1702818BB751}"/>
    <cellStyle name="40% - Ênfase2 3 2 2 6" xfId="9281" xr:uid="{CE5EADF6-26E9-4AAC-B873-610A52129B18}"/>
    <cellStyle name="40% - Ênfase2 3 2 3" xfId="686" xr:uid="{00000000-0005-0000-0000-000034010000}"/>
    <cellStyle name="40% - Ênfase2 3 2 3 2" xfId="2282" xr:uid="{0DB6C5B9-92E8-41A0-862F-6AA6FDC43D2B}"/>
    <cellStyle name="40% - Ênfase2 3 2 3 2 2" xfId="4347" xr:uid="{B2E92B84-3B97-497C-87AD-52D5A0C3092F}"/>
    <cellStyle name="40% - Ênfase2 3 2 3 2 2 2" xfId="8307" xr:uid="{F1161178-8565-414A-A6C1-70F9FE6C658C}"/>
    <cellStyle name="40% - Ênfase2 3 2 3 2 2 2 2" xfId="16227" xr:uid="{5AA15EA8-4221-451D-BFE4-3CA2F914ACCA}"/>
    <cellStyle name="40% - Ênfase2 3 2 3 2 2 3" xfId="12267" xr:uid="{5815B3A8-25D3-4F53-9E72-93F7847D4156}"/>
    <cellStyle name="40% - Ênfase2 3 2 3 2 3" xfId="6327" xr:uid="{70928B9B-DBE2-4A10-9F90-A94C2E4C74A9}"/>
    <cellStyle name="40% - Ênfase2 3 2 3 2 3 2" xfId="14247" xr:uid="{13B1E4B7-D1C7-4BA6-9A9B-076691438ECD}"/>
    <cellStyle name="40% - Ênfase2 3 2 3 2 4" xfId="10287" xr:uid="{9904D5C6-C184-4D1D-975E-8626FC3AEDBF}"/>
    <cellStyle name="40% - Ênfase2 3 2 3 3" xfId="3529" xr:uid="{2C2C63AB-7726-4E99-9583-F9CEB08797B1}"/>
    <cellStyle name="40% - Ênfase2 3 2 3 3 2" xfId="7491" xr:uid="{D84189FC-6DB9-4EAF-B449-326941394C15}"/>
    <cellStyle name="40% - Ênfase2 3 2 3 3 2 2" xfId="15411" xr:uid="{D4F02AD3-765C-434B-A5B3-A7D9293C8E61}"/>
    <cellStyle name="40% - Ênfase2 3 2 3 3 3" xfId="11451" xr:uid="{A0D30A60-3D12-4488-9D7B-7AF6D6B35BD6}"/>
    <cellStyle name="40% - Ênfase2 3 2 3 4" xfId="5511" xr:uid="{B7C86B0A-0965-4E0B-ADC9-E128EE0E480A}"/>
    <cellStyle name="40% - Ênfase2 3 2 3 4 2" xfId="13431" xr:uid="{6C561F94-7548-4F25-BCF2-BC85CFF6F85E}"/>
    <cellStyle name="40% - Ênfase2 3 2 3 5" xfId="9471" xr:uid="{BA601288-2044-49BC-B7D5-EEEE3DE77657}"/>
    <cellStyle name="40% - Ênfase2 3 2 4" xfId="1083" xr:uid="{00000000-0005-0000-0000-000035010000}"/>
    <cellStyle name="40% - Ênfase2 3 2 4 2" xfId="2283" xr:uid="{06D828FA-7674-4FF3-A693-68139EEAAB19}"/>
    <cellStyle name="40% - Ênfase2 3 2 4 2 2" xfId="4348" xr:uid="{E7A488A5-6861-4B96-83B0-A942805DAD81}"/>
    <cellStyle name="40% - Ênfase2 3 2 4 2 2 2" xfId="8308" xr:uid="{89345202-E0AA-4998-B302-B4D2F6CB9D1A}"/>
    <cellStyle name="40% - Ênfase2 3 2 4 2 2 2 2" xfId="16228" xr:uid="{4724BAD2-318E-4B74-B703-49E857D644FE}"/>
    <cellStyle name="40% - Ênfase2 3 2 4 2 2 3" xfId="12268" xr:uid="{EBEC092C-E737-4D00-940C-0488A1EB9D5C}"/>
    <cellStyle name="40% - Ênfase2 3 2 4 2 3" xfId="6328" xr:uid="{8C487488-C6F4-4C55-9250-034A75539721}"/>
    <cellStyle name="40% - Ênfase2 3 2 4 2 3 2" xfId="14248" xr:uid="{747E0416-D314-4E9F-9CB5-0570C51F1E95}"/>
    <cellStyle name="40% - Ênfase2 3 2 4 2 4" xfId="10288" xr:uid="{B16D1814-2D00-4675-88D3-B6D7D7469970}"/>
    <cellStyle name="40% - Ênfase2 3 2 4 3" xfId="3869" xr:uid="{69B37FC4-A733-47C0-B174-91640CC55505}"/>
    <cellStyle name="40% - Ênfase2 3 2 4 3 2" xfId="7831" xr:uid="{692DFB90-8186-4FC4-8AF4-FCEA4736CCC9}"/>
    <cellStyle name="40% - Ênfase2 3 2 4 3 2 2" xfId="15751" xr:uid="{580A22A6-24E0-4E9D-9883-90B365268F7F}"/>
    <cellStyle name="40% - Ênfase2 3 2 4 3 3" xfId="11791" xr:uid="{31BE3F9F-7668-4200-84E7-1273B920ABF4}"/>
    <cellStyle name="40% - Ênfase2 3 2 4 4" xfId="5851" xr:uid="{53F3BE34-7DF7-49C1-96C8-8BAEF72E0992}"/>
    <cellStyle name="40% - Ênfase2 3 2 4 4 2" xfId="13771" xr:uid="{5BF04966-220F-4AEF-8160-AD1FE627BED0}"/>
    <cellStyle name="40% - Ênfase2 3 2 4 5" xfId="9811" xr:uid="{3E691CD8-72ED-4052-97AF-A28D2381AD04}"/>
    <cellStyle name="40% - Ênfase2 3 2 5" xfId="2279" xr:uid="{29D7F12C-E6F3-4F15-8723-B674290E5234}"/>
    <cellStyle name="40% - Ênfase2 3 2 5 2" xfId="4344" xr:uid="{0F224F74-BD67-473C-9437-876AE7EC090B}"/>
    <cellStyle name="40% - Ênfase2 3 2 5 2 2" xfId="8304" xr:uid="{AEB62D89-106A-4754-9064-7983DDC59C32}"/>
    <cellStyle name="40% - Ênfase2 3 2 5 2 2 2" xfId="16224" xr:uid="{0F0763D7-A23F-4605-A8F6-198D1FE2F722}"/>
    <cellStyle name="40% - Ênfase2 3 2 5 2 3" xfId="12264" xr:uid="{21004AC0-096D-438D-9DCA-BFC62E260B42}"/>
    <cellStyle name="40% - Ênfase2 3 2 5 3" xfId="6324" xr:uid="{EB45A2C2-3F72-4D23-B97C-6600AB8E985D}"/>
    <cellStyle name="40% - Ênfase2 3 2 5 3 2" xfId="14244" xr:uid="{A2852790-503D-4344-AC8D-3C3083217DBF}"/>
    <cellStyle name="40% - Ênfase2 3 2 5 4" xfId="10284" xr:uid="{30C6E23F-FB5E-4A19-A34E-6AF63FCD71EA}"/>
    <cellStyle name="40% - Ênfase2 3 2 6" xfId="3204" xr:uid="{E98103CC-7238-4CFF-8797-79FB2A22D328}"/>
    <cellStyle name="40% - Ênfase2 3 2 6 2" xfId="7166" xr:uid="{E129489D-D0B8-4FF9-AC37-134AD3BB35E3}"/>
    <cellStyle name="40% - Ênfase2 3 2 6 2 2" xfId="15086" xr:uid="{DB324265-5372-40BC-85FC-EAF7F7843FFA}"/>
    <cellStyle name="40% - Ênfase2 3 2 6 3" xfId="11126" xr:uid="{B267924A-65A2-47D3-89C4-8FD2ABA15AE6}"/>
    <cellStyle name="40% - Ênfase2 3 2 7" xfId="5186" xr:uid="{0545F5A5-0BBC-4A0B-9B09-9659ABB0D37E}"/>
    <cellStyle name="40% - Ênfase2 3 2 7 2" xfId="13106" xr:uid="{AEF9F0ED-F2BF-4FA5-B7AD-60CACB00BD19}"/>
    <cellStyle name="40% - Ênfase2 3 2 8" xfId="9146" xr:uid="{03510351-5DFE-42D0-BBDA-F48E36C05BB7}"/>
    <cellStyle name="40% - Ênfase2 3 3" xfId="528" xr:uid="{00000000-0005-0000-0000-000036010000}"/>
    <cellStyle name="40% - Ênfase2 3 3 2" xfId="882" xr:uid="{00000000-0005-0000-0000-000037010000}"/>
    <cellStyle name="40% - Ênfase2 3 3 2 2" xfId="2285" xr:uid="{71E6CA3D-0830-442F-AC9B-2B369EC76172}"/>
    <cellStyle name="40% - Ênfase2 3 3 2 2 2" xfId="4350" xr:uid="{65333F86-FE63-4955-9664-6C08512D0590}"/>
    <cellStyle name="40% - Ênfase2 3 3 2 2 2 2" xfId="8310" xr:uid="{BCC539F4-C275-4908-9B51-AE3D416DE92E}"/>
    <cellStyle name="40% - Ênfase2 3 3 2 2 2 2 2" xfId="16230" xr:uid="{5D7F8036-F253-4961-A433-A14989A1EC04}"/>
    <cellStyle name="40% - Ênfase2 3 3 2 2 2 3" xfId="12270" xr:uid="{B46BE9C7-2BB1-46AE-8BFE-B3E39D99BD8F}"/>
    <cellStyle name="40% - Ênfase2 3 3 2 2 3" xfId="6330" xr:uid="{3282AAED-B375-47A6-B1F4-6090E885FD8E}"/>
    <cellStyle name="40% - Ênfase2 3 3 2 2 3 2" xfId="14250" xr:uid="{358CDB17-BC3B-4807-A996-A5E5B2D72E37}"/>
    <cellStyle name="40% - Ênfase2 3 3 2 2 4" xfId="10290" xr:uid="{B9B06336-7054-4E24-8AA9-FB6FF64AAC0C}"/>
    <cellStyle name="40% - Ênfase2 3 3 2 3" xfId="3725" xr:uid="{C27A245E-2F25-41B9-BEEB-23FC07358B06}"/>
    <cellStyle name="40% - Ênfase2 3 3 2 3 2" xfId="7687" xr:uid="{8ACDC996-2DBF-4A20-A687-BBA1F69E12F0}"/>
    <cellStyle name="40% - Ênfase2 3 3 2 3 2 2" xfId="15607" xr:uid="{C46E94CC-A9A3-4CDE-9BEA-3E95706BB4D3}"/>
    <cellStyle name="40% - Ênfase2 3 3 2 3 3" xfId="11647" xr:uid="{8427F584-B987-4D30-89F3-7D9BE8278BDD}"/>
    <cellStyle name="40% - Ênfase2 3 3 2 4" xfId="5707" xr:uid="{997154C4-1822-480B-B139-31AA8CBFA8CE}"/>
    <cellStyle name="40% - Ênfase2 3 3 2 4 2" xfId="13627" xr:uid="{524098EF-0401-43D8-9DE4-FFE8FB20CB3E}"/>
    <cellStyle name="40% - Ênfase2 3 3 2 5" xfId="9667" xr:uid="{970144F5-6450-4EDB-AFC0-43016F374EE4}"/>
    <cellStyle name="40% - Ênfase2 3 3 3" xfId="1084" xr:uid="{00000000-0005-0000-0000-000038010000}"/>
    <cellStyle name="40% - Ênfase2 3 3 3 2" xfId="2286" xr:uid="{423ACECE-B8C7-4365-8FC6-DB2CA1FE61EE}"/>
    <cellStyle name="40% - Ênfase2 3 3 3 2 2" xfId="4351" xr:uid="{97127BE1-9766-4653-B1E3-BB11D389A07B}"/>
    <cellStyle name="40% - Ênfase2 3 3 3 2 2 2" xfId="8311" xr:uid="{56798449-E2E1-49DC-A968-12F3BD9A7059}"/>
    <cellStyle name="40% - Ênfase2 3 3 3 2 2 2 2" xfId="16231" xr:uid="{BDDE4A44-CE95-4F3A-B714-D48D650BFE7A}"/>
    <cellStyle name="40% - Ênfase2 3 3 3 2 2 3" xfId="12271" xr:uid="{1E53E8C5-1109-41AC-9832-50613874637C}"/>
    <cellStyle name="40% - Ênfase2 3 3 3 2 3" xfId="6331" xr:uid="{B605CE7C-E4B9-4128-A303-4C44DEBAA761}"/>
    <cellStyle name="40% - Ênfase2 3 3 3 2 3 2" xfId="14251" xr:uid="{BC69696D-BBD5-4F2E-9A29-551743F2908F}"/>
    <cellStyle name="40% - Ênfase2 3 3 3 2 4" xfId="10291" xr:uid="{E711A004-B281-4BCE-A9C7-A8D179F42EDA}"/>
    <cellStyle name="40% - Ênfase2 3 3 3 3" xfId="3870" xr:uid="{290F016A-43B2-44DD-BE4E-ECBE168CEFDA}"/>
    <cellStyle name="40% - Ênfase2 3 3 3 3 2" xfId="7832" xr:uid="{EF598A7A-A7E8-4DC0-9E31-02DE2BDB06A7}"/>
    <cellStyle name="40% - Ênfase2 3 3 3 3 2 2" xfId="15752" xr:uid="{B06D28AB-59B5-4E1D-A9DE-0B731FDD8ED8}"/>
    <cellStyle name="40% - Ênfase2 3 3 3 3 3" xfId="11792" xr:uid="{18782C85-C05C-47F5-88D5-0B833126292F}"/>
    <cellStyle name="40% - Ênfase2 3 3 3 4" xfId="5852" xr:uid="{CE26C78D-AD48-47D8-B136-846C5C9BF475}"/>
    <cellStyle name="40% - Ênfase2 3 3 3 4 2" xfId="13772" xr:uid="{AB634D31-6FF1-4F75-9A3A-FFAE71ACE20A}"/>
    <cellStyle name="40% - Ênfase2 3 3 3 5" xfId="9812" xr:uid="{84917EBE-6DE6-4FED-8BF4-3BBF70638FE1}"/>
    <cellStyle name="40% - Ênfase2 3 3 4" xfId="2284" xr:uid="{2ED30735-175C-4D99-93F8-1722C8E2AECF}"/>
    <cellStyle name="40% - Ênfase2 3 3 4 2" xfId="4349" xr:uid="{0E947DDE-04F2-4B06-96CA-1D2DECD908F0}"/>
    <cellStyle name="40% - Ênfase2 3 3 4 2 2" xfId="8309" xr:uid="{D6A90AFB-AFA3-4AD4-9B86-7482C03B3A2D}"/>
    <cellStyle name="40% - Ênfase2 3 3 4 2 2 2" xfId="16229" xr:uid="{81700AC7-5D5A-4692-8B0D-D40E8AF14C3C}"/>
    <cellStyle name="40% - Ênfase2 3 3 4 2 3" xfId="12269" xr:uid="{F6EA1466-1C5B-4F22-9688-ECA692CD6CE8}"/>
    <cellStyle name="40% - Ênfase2 3 3 4 3" xfId="6329" xr:uid="{2ECBAA27-19D7-4FAE-BE5C-494BC646F2EB}"/>
    <cellStyle name="40% - Ênfase2 3 3 4 3 2" xfId="14249" xr:uid="{0A408E8F-75B5-43BC-A4AC-E5D355D215C9}"/>
    <cellStyle name="40% - Ênfase2 3 3 4 4" xfId="10289" xr:uid="{E61469ED-51FB-4D5D-8996-41374665FEAE}"/>
    <cellStyle name="40% - Ênfase2 3 3 5" xfId="3400" xr:uid="{6FE77631-5395-4613-AC83-5E5346A372D0}"/>
    <cellStyle name="40% - Ênfase2 3 3 5 2" xfId="7362" xr:uid="{12F77EF7-DAFC-4897-B7CA-EF3EC1A762E2}"/>
    <cellStyle name="40% - Ênfase2 3 3 5 2 2" xfId="15282" xr:uid="{BC2D8893-9CFC-4818-A635-A762082D3D69}"/>
    <cellStyle name="40% - Ênfase2 3 3 5 3" xfId="11322" xr:uid="{AF072B06-0FB4-4715-8460-81E621D5DAFD}"/>
    <cellStyle name="40% - Ênfase2 3 3 6" xfId="5382" xr:uid="{B5DCA2A3-0D4E-4D1F-BDD0-3D0BAA9FA79F}"/>
    <cellStyle name="40% - Ênfase2 3 3 6 2" xfId="13302" xr:uid="{820D0E57-99AE-4109-9C41-E33D6F61C250}"/>
    <cellStyle name="40% - Ênfase2 3 3 7" xfId="9342" xr:uid="{8D958F2F-FF27-4EB3-AEED-715A5A427EAD}"/>
    <cellStyle name="40% - Ênfase2 3 4" xfId="1082" xr:uid="{00000000-0005-0000-0000-000039010000}"/>
    <cellStyle name="40% - Ênfase2 3 4 2" xfId="2287" xr:uid="{D8AACFFA-A5EB-436D-A07D-8561077B9EFA}"/>
    <cellStyle name="40% - Ênfase2 3 4 2 2" xfId="4352" xr:uid="{4D0DF743-0137-4F8E-A1BC-E38E188A5292}"/>
    <cellStyle name="40% - Ênfase2 3 4 2 2 2" xfId="8312" xr:uid="{0029FCAC-55DE-45CA-9275-F72D99B7BEE0}"/>
    <cellStyle name="40% - Ênfase2 3 4 2 2 2 2" xfId="16232" xr:uid="{69393048-B1E4-4611-B3F6-1EEE57F54DFA}"/>
    <cellStyle name="40% - Ênfase2 3 4 2 2 3" xfId="12272" xr:uid="{E4DD4B3F-098F-4397-A627-4967CBEFEAC0}"/>
    <cellStyle name="40% - Ênfase2 3 4 2 3" xfId="6332" xr:uid="{56088D7B-ABDA-4346-830C-BCD357D51AF9}"/>
    <cellStyle name="40% - Ênfase2 3 4 2 3 2" xfId="14252" xr:uid="{6C024EBF-579C-4D42-8EF5-755626D11F0B}"/>
    <cellStyle name="40% - Ênfase2 3 4 2 4" xfId="10292" xr:uid="{498E1913-4140-4735-B5F9-068B51906D49}"/>
    <cellStyle name="40% - Ênfase2 3 4 3" xfId="3868" xr:uid="{1C50D528-2B7F-4464-9009-DFA11406D738}"/>
    <cellStyle name="40% - Ênfase2 3 4 3 2" xfId="7830" xr:uid="{F0E95F84-7FE6-4C88-8A95-7CF26E4CB10B}"/>
    <cellStyle name="40% - Ênfase2 3 4 3 2 2" xfId="15750" xr:uid="{90071904-3AD1-4B92-AE9C-47869810B945}"/>
    <cellStyle name="40% - Ênfase2 3 4 3 3" xfId="11790" xr:uid="{0304C7E9-7815-43F3-BA7F-8F07FED10D1E}"/>
    <cellStyle name="40% - Ênfase2 3 4 4" xfId="5850" xr:uid="{7B90FDAE-F0B1-4675-B6C8-984FA2939DB5}"/>
    <cellStyle name="40% - Ênfase2 3 4 4 2" xfId="13770" xr:uid="{D74D06DC-5A33-42AF-83D1-FCBD8A8E8286}"/>
    <cellStyle name="40% - Ênfase2 3 4 5" xfId="9810" xr:uid="{0D91B4EB-C79F-499D-B313-9FB9C8C351EF}"/>
    <cellStyle name="40% - Ênfase2 3 5" xfId="1911" xr:uid="{00000000-0005-0000-0000-00003A010000}"/>
    <cellStyle name="40% - Ênfase2 3 5 2" xfId="4015" xr:uid="{578296A9-F6B7-4917-BCBC-F611983E80C4}"/>
    <cellStyle name="40% - Ênfase2 3 5 2 2" xfId="7977" xr:uid="{9FF4A01C-18D7-46DC-80DE-42FE7A52C4D3}"/>
    <cellStyle name="40% - Ênfase2 3 5 2 2 2" xfId="15897" xr:uid="{A2D4FE1A-9324-418C-B7DD-CB513B594669}"/>
    <cellStyle name="40% - Ênfase2 3 5 2 3" xfId="11937" xr:uid="{E0BC2A43-3555-4D47-B342-F8B53DFF3143}"/>
    <cellStyle name="40% - Ênfase2 3 5 3" xfId="5997" xr:uid="{930E90A4-B10C-4E22-BBC4-945703BA45C0}"/>
    <cellStyle name="40% - Ênfase2 3 5 3 2" xfId="13917" xr:uid="{70A7EFDD-2B80-449E-A98B-B7F06B3C35FA}"/>
    <cellStyle name="40% - Ênfase2 3 5 4" xfId="9957" xr:uid="{FC87DAF6-51F6-4D00-BEBB-B8047C7EC35F}"/>
    <cellStyle name="40% - Ênfase2 4" xfId="253" xr:uid="{00000000-0005-0000-0000-00003B010000}"/>
    <cellStyle name="40% - Ênfase2 4 2" xfId="398" xr:uid="{00000000-0005-0000-0000-00003C010000}"/>
    <cellStyle name="40% - Ênfase2 4 2 2" xfId="788" xr:uid="{00000000-0005-0000-0000-00003D010000}"/>
    <cellStyle name="40% - Ênfase2 4 2 2 2" xfId="2290" xr:uid="{4DDF2110-0D54-4575-AD91-B841C21572F9}"/>
    <cellStyle name="40% - Ênfase2 4 2 2 2 2" xfId="4355" xr:uid="{7BF865EE-342B-458A-AEEF-1FAE8AA9C0AD}"/>
    <cellStyle name="40% - Ênfase2 4 2 2 2 2 2" xfId="8315" xr:uid="{61C0CB2F-D5A4-4D07-901F-8F3643947ABD}"/>
    <cellStyle name="40% - Ênfase2 4 2 2 2 2 2 2" xfId="16235" xr:uid="{BF6DB915-AB40-4EEF-8F66-1F9573AF2766}"/>
    <cellStyle name="40% - Ênfase2 4 2 2 2 2 3" xfId="12275" xr:uid="{7EA8AB74-6658-405E-9418-9E918104373A}"/>
    <cellStyle name="40% - Ênfase2 4 2 2 2 3" xfId="6335" xr:uid="{60D9B5DC-3220-44A9-AD37-5578578DE0F4}"/>
    <cellStyle name="40% - Ênfase2 4 2 2 2 3 2" xfId="14255" xr:uid="{EE8FE0D5-BE10-4EFC-AE05-36345ED1D190}"/>
    <cellStyle name="40% - Ênfase2 4 2 2 2 4" xfId="10295" xr:uid="{2B512C67-7687-4EBA-AA03-B01C66F8EC79}"/>
    <cellStyle name="40% - Ênfase2 4 2 2 3" xfId="3631" xr:uid="{16F95AF3-F8EA-4D17-91E2-A6AC3420EA36}"/>
    <cellStyle name="40% - Ênfase2 4 2 2 3 2" xfId="7593" xr:uid="{CD4A8D70-F82E-4E60-8F3F-ED1F51A93A24}"/>
    <cellStyle name="40% - Ênfase2 4 2 2 3 2 2" xfId="15513" xr:uid="{5BADB1F5-7796-4AB5-A5FB-E07653B4B070}"/>
    <cellStyle name="40% - Ênfase2 4 2 2 3 3" xfId="11553" xr:uid="{2C24B3C7-0570-46D4-BCA0-0DEF7F3BB3D3}"/>
    <cellStyle name="40% - Ênfase2 4 2 2 4" xfId="5613" xr:uid="{0F1554B2-7DF2-4947-9BB5-6F5888BF00BB}"/>
    <cellStyle name="40% - Ênfase2 4 2 2 4 2" xfId="13533" xr:uid="{65FBAD4A-030B-433F-BE19-FDA6C30B73DF}"/>
    <cellStyle name="40% - Ênfase2 4 2 2 5" xfId="9573" xr:uid="{293C4FA4-E04D-4E56-8C8F-1546FDA36642}"/>
    <cellStyle name="40% - Ênfase2 4 2 3" xfId="1086" xr:uid="{00000000-0005-0000-0000-00003E010000}"/>
    <cellStyle name="40% - Ênfase2 4 2 4" xfId="2289" xr:uid="{0B9D09B9-A0B7-4AA1-8591-BE25EA98F233}"/>
    <cellStyle name="40% - Ênfase2 4 2 4 2" xfId="4354" xr:uid="{07E9E878-386E-4CD3-867A-B49F31626655}"/>
    <cellStyle name="40% - Ênfase2 4 2 4 2 2" xfId="8314" xr:uid="{27BFC538-9888-4679-B734-319B85B459F1}"/>
    <cellStyle name="40% - Ênfase2 4 2 4 2 2 2" xfId="16234" xr:uid="{B5301946-F0A9-436F-B478-2461D7504892}"/>
    <cellStyle name="40% - Ênfase2 4 2 4 2 3" xfId="12274" xr:uid="{F92E1CDC-DAC1-454A-BDEE-0D479B234E09}"/>
    <cellStyle name="40% - Ênfase2 4 2 4 3" xfId="6334" xr:uid="{FF0C1496-A32C-433B-88EF-F48E79D15E5C}"/>
    <cellStyle name="40% - Ênfase2 4 2 4 3 2" xfId="14254" xr:uid="{6CFB3D36-3E1D-4157-88CD-D8055C37EF23}"/>
    <cellStyle name="40% - Ênfase2 4 2 4 4" xfId="10294" xr:uid="{B9E5900C-449E-484C-AFF6-63C913A62A4C}"/>
    <cellStyle name="40% - Ênfase2 4 2 5" xfId="3306" xr:uid="{6713F5BB-84B0-45DE-A9A3-F63EE9C52C8C}"/>
    <cellStyle name="40% - Ênfase2 4 2 5 2" xfId="7268" xr:uid="{2C4E99BE-B21E-4880-A587-A7EF9DD1D016}"/>
    <cellStyle name="40% - Ênfase2 4 2 5 2 2" xfId="15188" xr:uid="{D772FE71-0648-4DBC-ACFA-4BB0FCF80932}"/>
    <cellStyle name="40% - Ênfase2 4 2 5 3" xfId="11228" xr:uid="{0BEA3CF0-AC03-4FE2-BB6B-A7B92A514249}"/>
    <cellStyle name="40% - Ênfase2 4 2 6" xfId="5288" xr:uid="{1F1C00A0-1174-4CD1-A39D-C260BE390C36}"/>
    <cellStyle name="40% - Ênfase2 4 2 6 2" xfId="13208" xr:uid="{A3F68D79-89D8-4C68-8719-E77CCDF5F9AF}"/>
    <cellStyle name="40% - Ênfase2 4 2 7" xfId="9248" xr:uid="{82BED955-333A-4D20-81BA-A8E4B9E8F2C3}"/>
    <cellStyle name="40% - Ênfase2 4 3" xfId="653" xr:uid="{00000000-0005-0000-0000-00003F010000}"/>
    <cellStyle name="40% - Ênfase2 4 3 2" xfId="1087" xr:uid="{00000000-0005-0000-0000-000040010000}"/>
    <cellStyle name="40% - Ênfase2 4 3 3" xfId="2291" xr:uid="{568E7DEE-C592-4651-B2C5-D2047B44B6CC}"/>
    <cellStyle name="40% - Ênfase2 4 3 3 2" xfId="4356" xr:uid="{50829A24-7CCF-4E26-A91F-D48E4A920DEE}"/>
    <cellStyle name="40% - Ênfase2 4 3 3 2 2" xfId="8316" xr:uid="{A9409352-BFE9-49A8-916E-3146BBF6D909}"/>
    <cellStyle name="40% - Ênfase2 4 3 3 2 2 2" xfId="16236" xr:uid="{3AC3F36D-BC54-4E3D-8DE7-8171147AD8B3}"/>
    <cellStyle name="40% - Ênfase2 4 3 3 2 3" xfId="12276" xr:uid="{F5D876CA-44A7-4210-8CE3-EA31A1C81E79}"/>
    <cellStyle name="40% - Ênfase2 4 3 3 3" xfId="6336" xr:uid="{E85C35F4-EB00-441E-BED4-B5402D6F3984}"/>
    <cellStyle name="40% - Ênfase2 4 3 3 3 2" xfId="14256" xr:uid="{1C932F92-C55A-4E56-970F-605C2ED34F87}"/>
    <cellStyle name="40% - Ênfase2 4 3 3 4" xfId="10296" xr:uid="{62E77BDC-0672-4A3C-B22F-88E13ED83F2B}"/>
    <cellStyle name="40% - Ênfase2 4 3 4" xfId="3496" xr:uid="{59F94E46-8F57-41A7-AF5E-4BB39CF83D89}"/>
    <cellStyle name="40% - Ênfase2 4 3 4 2" xfId="7458" xr:uid="{2C44DEF1-544A-4F0B-99ED-2443FC796084}"/>
    <cellStyle name="40% - Ênfase2 4 3 4 2 2" xfId="15378" xr:uid="{0AEAD6F5-A45A-462B-BF99-5EA3B77F37D1}"/>
    <cellStyle name="40% - Ênfase2 4 3 4 3" xfId="11418" xr:uid="{3D354118-79F5-4662-9BE9-23E5A68A5BD9}"/>
    <cellStyle name="40% - Ênfase2 4 3 5" xfId="5478" xr:uid="{F8769713-E6A4-4FC4-A793-B9B08C57824D}"/>
    <cellStyle name="40% - Ênfase2 4 3 5 2" xfId="13398" xr:uid="{DE892BC7-8A9D-476E-844B-A3FDB9C8B317}"/>
    <cellStyle name="40% - Ênfase2 4 3 6" xfId="9438" xr:uid="{1D67797B-B2F4-4898-B72C-4649FE9C5A03}"/>
    <cellStyle name="40% - Ênfase2 4 4" xfId="1085" xr:uid="{00000000-0005-0000-0000-000041010000}"/>
    <cellStyle name="40% - Ênfase2 4 4 2" xfId="2292" xr:uid="{9CB7F979-58AD-47E6-907F-D38B5F1E4C63}"/>
    <cellStyle name="40% - Ênfase2 4 4 2 2" xfId="4357" xr:uid="{6BAAFB76-ADC3-4440-8EDD-9A852A9B7A4C}"/>
    <cellStyle name="40% - Ênfase2 4 4 2 2 2" xfId="8317" xr:uid="{1D07FD85-1420-4E9C-8024-8F40B916CA36}"/>
    <cellStyle name="40% - Ênfase2 4 4 2 2 2 2" xfId="16237" xr:uid="{CDE5F702-917B-484A-B0E1-F6546057D4C9}"/>
    <cellStyle name="40% - Ênfase2 4 4 2 2 3" xfId="12277" xr:uid="{7CA38C42-DB24-4D6E-BE6C-4228251E9A32}"/>
    <cellStyle name="40% - Ênfase2 4 4 2 3" xfId="6337" xr:uid="{342FB963-50F3-48A6-A435-95AE05181C23}"/>
    <cellStyle name="40% - Ênfase2 4 4 2 3 2" xfId="14257" xr:uid="{1A107637-543A-4EF5-87B6-81030F612296}"/>
    <cellStyle name="40% - Ênfase2 4 4 2 4" xfId="10297" xr:uid="{5868A8DB-F61B-4837-88BA-606A15CA1641}"/>
    <cellStyle name="40% - Ênfase2 4 4 3" xfId="3871" xr:uid="{7BD1052A-0C3C-4D16-9341-EF57700B323D}"/>
    <cellStyle name="40% - Ênfase2 4 4 3 2" xfId="7833" xr:uid="{9C6B2BE3-205F-44B6-9A28-0F025F6E11FE}"/>
    <cellStyle name="40% - Ênfase2 4 4 3 2 2" xfId="15753" xr:uid="{34E6A3B1-FC2F-4BAD-B935-F039B9F8E51E}"/>
    <cellStyle name="40% - Ênfase2 4 4 3 3" xfId="11793" xr:uid="{5703ACB2-88F4-486C-B0DF-3C34E1548E07}"/>
    <cellStyle name="40% - Ênfase2 4 4 4" xfId="5853" xr:uid="{2BE1A870-2DCB-42B8-86A8-F08FCE772C76}"/>
    <cellStyle name="40% - Ênfase2 4 4 4 2" xfId="13773" xr:uid="{890C5433-17B7-4C5F-9276-DAFBFCC91E24}"/>
    <cellStyle name="40% - Ênfase2 4 4 5" xfId="9813" xr:uid="{F36C5145-9278-433A-9DFF-F1EF1C2D5897}"/>
    <cellStyle name="40% - Ênfase2 4 5" xfId="2288" xr:uid="{771DF6E2-DBAE-4C39-B385-70AFD2D681A4}"/>
    <cellStyle name="40% - Ênfase2 4 5 2" xfId="4353" xr:uid="{1CD07AE6-FA53-4FA7-BE08-6A90045E6EA6}"/>
    <cellStyle name="40% - Ênfase2 4 5 2 2" xfId="8313" xr:uid="{6F9A0EF0-448A-4E40-A965-ECE26D30DFC5}"/>
    <cellStyle name="40% - Ênfase2 4 5 2 2 2" xfId="16233" xr:uid="{788F7073-739A-42DC-9B82-090E4958DE37}"/>
    <cellStyle name="40% - Ênfase2 4 5 2 3" xfId="12273" xr:uid="{033439AC-B692-4CAC-99C8-C39F16DD725A}"/>
    <cellStyle name="40% - Ênfase2 4 5 3" xfId="6333" xr:uid="{C11F5357-29E5-476C-8E0A-F2E94F747FC6}"/>
    <cellStyle name="40% - Ênfase2 4 5 3 2" xfId="14253" xr:uid="{4EAAC64C-D63F-49F5-BFB5-56966968E6AF}"/>
    <cellStyle name="40% - Ênfase2 4 5 4" xfId="10293" xr:uid="{424E12B6-5EE8-4C17-8621-1251A0A7D1F0}"/>
    <cellStyle name="40% - Ênfase2 4 6" xfId="3171" xr:uid="{D582979F-348F-46E4-8BDD-3000148E3B44}"/>
    <cellStyle name="40% - Ênfase2 4 6 2" xfId="7133" xr:uid="{6E70F8BA-33D7-424D-B5D7-30A9635564FB}"/>
    <cellStyle name="40% - Ênfase2 4 6 2 2" xfId="15053" xr:uid="{494982F0-4C22-49C7-B0C4-F87E25454EA6}"/>
    <cellStyle name="40% - Ênfase2 4 6 3" xfId="11093" xr:uid="{C8F6D31F-E507-4D71-BB87-97C81F7AB424}"/>
    <cellStyle name="40% - Ênfase2 4 7" xfId="5153" xr:uid="{F2A932FE-BC50-40E0-BE41-7550F5F757C3}"/>
    <cellStyle name="40% - Ênfase2 4 7 2" xfId="13073" xr:uid="{96C39C96-3E87-4B0C-AD74-F8AFDFA9540C}"/>
    <cellStyle name="40% - Ênfase2 4 8" xfId="9113" xr:uid="{587E2D80-9625-49BF-8003-6F0B31F5B75E}"/>
    <cellStyle name="40% - Ênfase2 5" xfId="1088" xr:uid="{00000000-0005-0000-0000-000042010000}"/>
    <cellStyle name="40% - Ênfase2 6" xfId="1089" xr:uid="{00000000-0005-0000-0000-000043010000}"/>
    <cellStyle name="40% - Ênfase2 7" xfId="1090" xr:uid="{00000000-0005-0000-0000-000044010000}"/>
    <cellStyle name="40% - Ênfase2 8" xfId="1091" xr:uid="{00000000-0005-0000-0000-000045010000}"/>
    <cellStyle name="40% - Ênfase2 9" xfId="1092" xr:uid="{00000000-0005-0000-0000-000046010000}"/>
    <cellStyle name="40% - Ênfase2 9 2" xfId="2293" xr:uid="{FC36E350-03E2-43CE-9EF2-F51EEA8B41BA}"/>
    <cellStyle name="40% - Ênfase2 9 2 2" xfId="4358" xr:uid="{8D24484F-5BE0-4E13-8955-57C48E597F7C}"/>
    <cellStyle name="40% - Ênfase2 9 2 2 2" xfId="8318" xr:uid="{FBE8E4A3-EDC4-403E-A0C3-FB94331BF70E}"/>
    <cellStyle name="40% - Ênfase2 9 2 2 2 2" xfId="16238" xr:uid="{7B45FF29-A5FC-400F-A55E-5DD096606354}"/>
    <cellStyle name="40% - Ênfase2 9 2 2 3" xfId="12278" xr:uid="{38FAB4F8-36BE-4F33-8CE3-78FB73829E55}"/>
    <cellStyle name="40% - Ênfase2 9 2 3" xfId="6338" xr:uid="{8852252D-D254-4A9E-A798-934A9EA3801A}"/>
    <cellStyle name="40% - Ênfase2 9 2 3 2" xfId="14258" xr:uid="{89D56014-5F80-48D8-9123-E71C042FCC45}"/>
    <cellStyle name="40% - Ênfase2 9 2 4" xfId="10298" xr:uid="{786D10F2-B800-4911-9944-2C07CCB076C6}"/>
    <cellStyle name="40% - Ênfase2 9 3" xfId="3872" xr:uid="{A9ED2376-3E59-4687-8DA1-4C11F154B0DF}"/>
    <cellStyle name="40% - Ênfase2 9 3 2" xfId="7834" xr:uid="{9717316D-DBD1-4776-9BA3-A078DF6766F7}"/>
    <cellStyle name="40% - Ênfase2 9 3 2 2" xfId="15754" xr:uid="{EAB4F47B-F551-4CD3-AC90-D290CC234B9E}"/>
    <cellStyle name="40% - Ênfase2 9 3 3" xfId="11794" xr:uid="{0725BED7-CBCB-4380-91DA-DA3C76BAAFDA}"/>
    <cellStyle name="40% - Ênfase2 9 4" xfId="5854" xr:uid="{2009BF88-A1C9-4241-B57B-20ED3A8EA277}"/>
    <cellStyle name="40% - Ênfase2 9 4 2" xfId="13774" xr:uid="{D9CA937E-F03D-474A-93B8-CF730F2F0246}"/>
    <cellStyle name="40% - Ênfase2 9 5" xfId="9814" xr:uid="{CBE118D3-0D6D-4560-8418-818396E4A470}"/>
    <cellStyle name="40% - Ênfase3 10" xfId="5061" xr:uid="{0C8EB6B8-8A0E-421F-8EB0-0585BB53E71E}"/>
    <cellStyle name="40% - Ênfase3 10 2" xfId="9021" xr:uid="{381CA2FB-AA0B-4D22-99F5-6A56C73A3EA4}"/>
    <cellStyle name="40% - Ênfase3 10 2 2" xfId="16941" xr:uid="{DAF0A94D-6EFE-4B4D-A38B-65EB40AB6654}"/>
    <cellStyle name="40% - Ênfase3 10 3" xfId="12981" xr:uid="{B4A3BACC-4928-47D4-87B8-AD8E044D58DF}"/>
    <cellStyle name="40% - Ênfase3 11" xfId="7041" xr:uid="{387D75DC-1D49-4304-A834-6F165737D10E}"/>
    <cellStyle name="40% - Ênfase3 11 2" xfId="14961" xr:uid="{3E718553-12D7-4518-A1F9-956B92EEB3DC}"/>
    <cellStyle name="40% - Ênfase3 12" xfId="11001" xr:uid="{44E24D81-11F6-4CBB-ADA3-031D06837BA0}"/>
    <cellStyle name="40% - Ênfase3 2" xfId="14" xr:uid="{00000000-0005-0000-0000-000048010000}"/>
    <cellStyle name="40% - Ênfase3 2 2" xfId="15" xr:uid="{00000000-0005-0000-0000-000049010000}"/>
    <cellStyle name="40% - Ênfase3 2 2 2" xfId="1094" xr:uid="{00000000-0005-0000-0000-00004A010000}"/>
    <cellStyle name="40% - Ênfase3 2 2 2 2" xfId="2294" xr:uid="{5AD60C88-9B51-4700-B1D1-890631772680}"/>
    <cellStyle name="40% - Ênfase3 2 2 2 2 2" xfId="4359" xr:uid="{1E8D54F8-C439-4B9C-BAC8-F216D3921DF0}"/>
    <cellStyle name="40% - Ênfase3 2 2 2 2 2 2" xfId="8319" xr:uid="{E6FB5BA1-80D2-4971-833B-79092A925A79}"/>
    <cellStyle name="40% - Ênfase3 2 2 2 2 2 2 2" xfId="16239" xr:uid="{284B6AE2-D27D-406C-83A5-211F392D648B}"/>
    <cellStyle name="40% - Ênfase3 2 2 2 2 2 3" xfId="12279" xr:uid="{FE0ED790-2BC6-43BB-9B9E-61C9AA90FE16}"/>
    <cellStyle name="40% - Ênfase3 2 2 2 2 3" xfId="6339" xr:uid="{A0438D68-0FE1-47F9-8CE9-DB74BDB46455}"/>
    <cellStyle name="40% - Ênfase3 2 2 2 2 3 2" xfId="14259" xr:uid="{18EE2066-C2BD-4086-A990-4E3522464773}"/>
    <cellStyle name="40% - Ênfase3 2 2 2 2 4" xfId="10299" xr:uid="{596D80FB-A016-4C28-ACD3-93A896D47B86}"/>
    <cellStyle name="40% - Ênfase3 2 2 2 3" xfId="3874" xr:uid="{33D3449D-9280-48D5-9EF1-B5C55EA54755}"/>
    <cellStyle name="40% - Ênfase3 2 2 2 3 2" xfId="7836" xr:uid="{2A3D06F9-C90C-4385-AC9B-F1257B579DA3}"/>
    <cellStyle name="40% - Ênfase3 2 2 2 3 2 2" xfId="15756" xr:uid="{027EEECF-BEB1-4AB9-9AC8-E1523AE3524F}"/>
    <cellStyle name="40% - Ênfase3 2 2 2 3 3" xfId="11796" xr:uid="{2C97C585-BF47-4555-9209-118F8092F1BC}"/>
    <cellStyle name="40% - Ênfase3 2 2 2 4" xfId="5856" xr:uid="{0CDB80CE-C6E1-4600-8500-21B016B4131B}"/>
    <cellStyle name="40% - Ênfase3 2 2 2 4 2" xfId="13776" xr:uid="{FFAF69C7-A244-4F2A-AF6E-2E6E31736393}"/>
    <cellStyle name="40% - Ênfase3 2 2 2 5" xfId="9816" xr:uid="{100EAD8C-3726-40E9-AE05-B4DC1C386E38}"/>
    <cellStyle name="40% - Ênfase3 2 2 3" xfId="1095" xr:uid="{00000000-0005-0000-0000-00004B010000}"/>
    <cellStyle name="40% - Ênfase3 2 2 3 2" xfId="2295" xr:uid="{C3DE4A4F-649B-4581-AAB2-A7894E7E4E3A}"/>
    <cellStyle name="40% - Ênfase3 2 2 3 2 2" xfId="4360" xr:uid="{A9559203-FCD7-4623-9034-DCB2ECE8CD37}"/>
    <cellStyle name="40% - Ênfase3 2 2 3 2 2 2" xfId="8320" xr:uid="{100C6131-939C-4462-A6F1-FF6791B3BEA9}"/>
    <cellStyle name="40% - Ênfase3 2 2 3 2 2 2 2" xfId="16240" xr:uid="{5A81482A-837C-4062-8D0B-A4669DDCD074}"/>
    <cellStyle name="40% - Ênfase3 2 2 3 2 2 3" xfId="12280" xr:uid="{6040C62B-20D0-41AC-AAC4-FBEAD6D8728E}"/>
    <cellStyle name="40% - Ênfase3 2 2 3 2 3" xfId="6340" xr:uid="{63A86D39-5EBA-475E-B0EF-DD458223CFF0}"/>
    <cellStyle name="40% - Ênfase3 2 2 3 2 3 2" xfId="14260" xr:uid="{1B1DEF9E-34DC-46D2-B9CC-8403FBB97913}"/>
    <cellStyle name="40% - Ênfase3 2 2 3 2 4" xfId="10300" xr:uid="{8D4C49C2-F9A2-4084-ABB8-92D6972279C7}"/>
    <cellStyle name="40% - Ênfase3 2 2 3 3" xfId="3875" xr:uid="{A90BE94F-7558-4539-888E-847535132DF2}"/>
    <cellStyle name="40% - Ênfase3 2 2 3 3 2" xfId="7837" xr:uid="{CF5D5BC9-9F8B-48AB-9AB4-BB74ED281A0B}"/>
    <cellStyle name="40% - Ênfase3 2 2 3 3 2 2" xfId="15757" xr:uid="{F42484AD-E546-448A-973A-A4CF2AC4BD35}"/>
    <cellStyle name="40% - Ênfase3 2 2 3 3 3" xfId="11797" xr:uid="{BB7024C0-94E4-4643-B653-FE7E81AC14E2}"/>
    <cellStyle name="40% - Ênfase3 2 2 3 4" xfId="5857" xr:uid="{FCF57A5A-5E26-4155-9AE1-A516002F4061}"/>
    <cellStyle name="40% - Ênfase3 2 2 3 4 2" xfId="13777" xr:uid="{1752E085-C7F3-4CCA-85D9-A0EE89F14711}"/>
    <cellStyle name="40% - Ênfase3 2 2 3 5" xfId="9817" xr:uid="{9242C4B9-B454-4FDD-BBA6-833E4CD9B883}"/>
    <cellStyle name="40% - Ênfase3 2 3" xfId="283" xr:uid="{00000000-0005-0000-0000-00004C010000}"/>
    <cellStyle name="40% - Ênfase3 2 3 2" xfId="419" xr:uid="{00000000-0005-0000-0000-00004D010000}"/>
    <cellStyle name="40% - Ênfase3 2 3 2 2" xfId="809" xr:uid="{00000000-0005-0000-0000-00004E010000}"/>
    <cellStyle name="40% - Ênfase3 2 3 2 2 2" xfId="2298" xr:uid="{16C38EEC-BA66-4B33-AE73-DD373EA34A66}"/>
    <cellStyle name="40% - Ênfase3 2 3 2 2 2 2" xfId="4363" xr:uid="{66980F34-334B-40D8-90B7-B13DC03DEABB}"/>
    <cellStyle name="40% - Ênfase3 2 3 2 2 2 2 2" xfId="8323" xr:uid="{EB63FB6C-8FB7-4B52-868A-C670267D5AB6}"/>
    <cellStyle name="40% - Ênfase3 2 3 2 2 2 2 2 2" xfId="16243" xr:uid="{58F66330-54C7-4100-95F3-7298209F1506}"/>
    <cellStyle name="40% - Ênfase3 2 3 2 2 2 2 3" xfId="12283" xr:uid="{E267C765-9BE9-4B3B-A0E5-964AE163E46C}"/>
    <cellStyle name="40% - Ênfase3 2 3 2 2 2 3" xfId="6343" xr:uid="{A1C9D139-0D6A-4797-811A-EE28122FA05D}"/>
    <cellStyle name="40% - Ênfase3 2 3 2 2 2 3 2" xfId="14263" xr:uid="{B02CE539-32E9-4F88-9650-F622C3AA1D07}"/>
    <cellStyle name="40% - Ênfase3 2 3 2 2 2 4" xfId="10303" xr:uid="{6E9F039D-B01E-4ADF-8A2D-A57C74A689F4}"/>
    <cellStyle name="40% - Ênfase3 2 3 2 2 3" xfId="3652" xr:uid="{F010DB45-DCF0-460F-BF03-47050765139A}"/>
    <cellStyle name="40% - Ênfase3 2 3 2 2 3 2" xfId="7614" xr:uid="{BF6429FC-2E65-4A4D-8A70-29D5A433B78E}"/>
    <cellStyle name="40% - Ênfase3 2 3 2 2 3 2 2" xfId="15534" xr:uid="{60823D14-F111-40BF-8165-A38771661BF0}"/>
    <cellStyle name="40% - Ênfase3 2 3 2 2 3 3" xfId="11574" xr:uid="{80943ACE-49B9-4095-98C0-BC785C83BAC4}"/>
    <cellStyle name="40% - Ênfase3 2 3 2 2 4" xfId="5634" xr:uid="{7BF5FEC4-F8C9-4330-9BC6-3421356DD719}"/>
    <cellStyle name="40% - Ênfase3 2 3 2 2 4 2" xfId="13554" xr:uid="{5CE7AD10-402B-4595-A965-0BBC151BCCB7}"/>
    <cellStyle name="40% - Ênfase3 2 3 2 2 5" xfId="9594" xr:uid="{47761A14-BC75-44FF-BE62-25FAA9C160C7}"/>
    <cellStyle name="40% - Ênfase3 2 3 2 3" xfId="2297" xr:uid="{0D641452-7376-443E-BD23-CD81CA1BF5E4}"/>
    <cellStyle name="40% - Ênfase3 2 3 2 3 2" xfId="4362" xr:uid="{3A5DACEF-9C51-4013-9551-4CAF51A03398}"/>
    <cellStyle name="40% - Ênfase3 2 3 2 3 2 2" xfId="8322" xr:uid="{6945CEF9-6779-44E8-86FE-5A6777B5D9FC}"/>
    <cellStyle name="40% - Ênfase3 2 3 2 3 2 2 2" xfId="16242" xr:uid="{3143549A-41FC-45BC-A9F7-AB40CCCCE1CD}"/>
    <cellStyle name="40% - Ênfase3 2 3 2 3 2 3" xfId="12282" xr:uid="{E265E40B-D59E-45AF-8A0B-1F42F306A488}"/>
    <cellStyle name="40% - Ênfase3 2 3 2 3 3" xfId="6342" xr:uid="{A141B498-A41D-4C61-9C71-910D5D99EC3D}"/>
    <cellStyle name="40% - Ênfase3 2 3 2 3 3 2" xfId="14262" xr:uid="{6FF05CA9-63A3-4968-95DC-9AC94C597F2F}"/>
    <cellStyle name="40% - Ênfase3 2 3 2 3 4" xfId="10302" xr:uid="{159F6E15-D940-42CC-B2D4-4E90E9733910}"/>
    <cellStyle name="40% - Ênfase3 2 3 2 4" xfId="3327" xr:uid="{61ACA853-FB46-4BA9-89E9-358DD0348651}"/>
    <cellStyle name="40% - Ênfase3 2 3 2 4 2" xfId="7289" xr:uid="{3FB01F5D-1124-4996-9F88-D94A61DFB18C}"/>
    <cellStyle name="40% - Ênfase3 2 3 2 4 2 2" xfId="15209" xr:uid="{A06CE249-BBEF-4019-904E-12EC892037C6}"/>
    <cellStyle name="40% - Ênfase3 2 3 2 4 3" xfId="11249" xr:uid="{807265BC-B4A4-4C32-8BE7-0EFF44D28DF4}"/>
    <cellStyle name="40% - Ênfase3 2 3 2 5" xfId="5309" xr:uid="{CFAFF5E1-1453-4629-8ADA-B1810EF4ADD0}"/>
    <cellStyle name="40% - Ênfase3 2 3 2 5 2" xfId="13229" xr:uid="{39D08DB7-3CF7-478C-9860-DCA6833F8BF9}"/>
    <cellStyle name="40% - Ênfase3 2 3 2 6" xfId="9269" xr:uid="{D9A5F170-DA89-4F39-97D8-475A9F090CA9}"/>
    <cellStyle name="40% - Ênfase3 2 3 3" xfId="674" xr:uid="{00000000-0005-0000-0000-00004F010000}"/>
    <cellStyle name="40% - Ênfase3 2 3 3 2" xfId="2299" xr:uid="{7AEB51C5-B859-4968-A7EE-7E65D53A3F1D}"/>
    <cellStyle name="40% - Ênfase3 2 3 3 2 2" xfId="4364" xr:uid="{24B495B4-A340-4AA4-8235-BE4C9B0E86BD}"/>
    <cellStyle name="40% - Ênfase3 2 3 3 2 2 2" xfId="8324" xr:uid="{098CE4FE-A697-4B85-ABD9-34533CAFC7C2}"/>
    <cellStyle name="40% - Ênfase3 2 3 3 2 2 2 2" xfId="16244" xr:uid="{0A34039E-5A44-49F5-8327-A4FCA3903FD4}"/>
    <cellStyle name="40% - Ênfase3 2 3 3 2 2 3" xfId="12284" xr:uid="{50C0B0C7-46F7-416E-8777-16B52A210DB6}"/>
    <cellStyle name="40% - Ênfase3 2 3 3 2 3" xfId="6344" xr:uid="{44B8E0AD-B9B4-418D-B756-3C61072C5309}"/>
    <cellStyle name="40% - Ênfase3 2 3 3 2 3 2" xfId="14264" xr:uid="{CD6FE669-888B-4429-8772-1CFA90F438B3}"/>
    <cellStyle name="40% - Ênfase3 2 3 3 2 4" xfId="10304" xr:uid="{7B801997-194B-4335-9BFF-E426B35343F4}"/>
    <cellStyle name="40% - Ênfase3 2 3 3 3" xfId="3517" xr:uid="{F989E399-D70B-415A-A53C-966E417A34A8}"/>
    <cellStyle name="40% - Ênfase3 2 3 3 3 2" xfId="7479" xr:uid="{1B647A56-CBBF-4CF3-AD79-6E207B268ED0}"/>
    <cellStyle name="40% - Ênfase3 2 3 3 3 2 2" xfId="15399" xr:uid="{1050CD36-3AAB-4C8D-BCFE-99AFAE61FF89}"/>
    <cellStyle name="40% - Ênfase3 2 3 3 3 3" xfId="11439" xr:uid="{6D8B346A-535B-471C-9A42-BAE3487859B2}"/>
    <cellStyle name="40% - Ênfase3 2 3 3 4" xfId="5499" xr:uid="{E2283FDE-A7EF-4A7F-9049-B82CFE15311D}"/>
    <cellStyle name="40% - Ênfase3 2 3 3 4 2" xfId="13419" xr:uid="{5A5A743E-7F43-4C1A-AC6E-F7B684F07627}"/>
    <cellStyle name="40% - Ênfase3 2 3 3 5" xfId="9459" xr:uid="{F812C5BF-B1BF-4619-B55E-53B7A64756F3}"/>
    <cellStyle name="40% - Ênfase3 2 3 4" xfId="1096" xr:uid="{00000000-0005-0000-0000-000050010000}"/>
    <cellStyle name="40% - Ênfase3 2 3 4 2" xfId="2300" xr:uid="{3C3040D4-7FA5-4CC7-B954-06855B9DAE01}"/>
    <cellStyle name="40% - Ênfase3 2 3 4 2 2" xfId="4365" xr:uid="{613ECC19-CE15-489F-B83C-4ACB7644907F}"/>
    <cellStyle name="40% - Ênfase3 2 3 4 2 2 2" xfId="8325" xr:uid="{06D9F9EB-85BE-43DB-BC41-7B8512CC14BF}"/>
    <cellStyle name="40% - Ênfase3 2 3 4 2 2 2 2" xfId="16245" xr:uid="{21B47B82-261F-4528-AE9A-B96D3678D6A7}"/>
    <cellStyle name="40% - Ênfase3 2 3 4 2 2 3" xfId="12285" xr:uid="{A2BC471D-CAA2-4D64-A30B-8197053159FE}"/>
    <cellStyle name="40% - Ênfase3 2 3 4 2 3" xfId="6345" xr:uid="{96C3EE9D-2416-4BEC-9F85-70B7A391E366}"/>
    <cellStyle name="40% - Ênfase3 2 3 4 2 3 2" xfId="14265" xr:uid="{47E6B34D-1FBC-4377-9F43-0CA4431507F2}"/>
    <cellStyle name="40% - Ênfase3 2 3 4 2 4" xfId="10305" xr:uid="{6F0BFE14-0A95-4EFD-A335-0FFAB81ED029}"/>
    <cellStyle name="40% - Ênfase3 2 3 4 3" xfId="3876" xr:uid="{18214CF3-A150-49DD-9340-13351D111D86}"/>
    <cellStyle name="40% - Ênfase3 2 3 4 3 2" xfId="7838" xr:uid="{9DA3DD64-5D8B-4AEB-B115-C2BC6AEF82BE}"/>
    <cellStyle name="40% - Ênfase3 2 3 4 3 2 2" xfId="15758" xr:uid="{B4D5026E-69DD-47CE-8017-D5A1ECCF7D06}"/>
    <cellStyle name="40% - Ênfase3 2 3 4 3 3" xfId="11798" xr:uid="{C66BC436-DB78-4E10-A7FF-DB119BD5F397}"/>
    <cellStyle name="40% - Ênfase3 2 3 4 4" xfId="5858" xr:uid="{562AC7DC-F43C-47FF-901A-A5BDE5FC2CA0}"/>
    <cellStyle name="40% - Ênfase3 2 3 4 4 2" xfId="13778" xr:uid="{5099C411-692B-4263-8752-9E367EAC56CD}"/>
    <cellStyle name="40% - Ênfase3 2 3 4 5" xfId="9818" xr:uid="{27006593-EEAB-4B16-AF00-5973BC7B91E2}"/>
    <cellStyle name="40% - Ênfase3 2 3 5" xfId="2296" xr:uid="{A770FA8A-1D51-40C2-815A-C599DC19CBEC}"/>
    <cellStyle name="40% - Ênfase3 2 3 5 2" xfId="4361" xr:uid="{D22DAF08-D1B5-4EEA-9962-4ADEF32714CB}"/>
    <cellStyle name="40% - Ênfase3 2 3 5 2 2" xfId="8321" xr:uid="{FA778264-C03A-43BE-93BF-AD5953C4D485}"/>
    <cellStyle name="40% - Ênfase3 2 3 5 2 2 2" xfId="16241" xr:uid="{DE0C8280-3DEC-4E58-A477-D2B1F70B924E}"/>
    <cellStyle name="40% - Ênfase3 2 3 5 2 3" xfId="12281" xr:uid="{D9985C65-5A75-47C0-9099-A1BEAE598003}"/>
    <cellStyle name="40% - Ênfase3 2 3 5 3" xfId="6341" xr:uid="{753D19D2-4744-48DA-B9D5-EC6CF0F25BAF}"/>
    <cellStyle name="40% - Ênfase3 2 3 5 3 2" xfId="14261" xr:uid="{237E9995-89A5-4C55-B48E-FCAE3859BDE5}"/>
    <cellStyle name="40% - Ênfase3 2 3 5 4" xfId="10301" xr:uid="{1368D051-1420-4426-A18A-C0762CA5AAF4}"/>
    <cellStyle name="40% - Ênfase3 2 3 6" xfId="3192" xr:uid="{9D12ACFB-005A-4FBD-B9C2-B3E0BAC9FBF9}"/>
    <cellStyle name="40% - Ênfase3 2 3 6 2" xfId="7154" xr:uid="{7F8E2EB9-0A19-4320-B0B1-925C4EF6E7D7}"/>
    <cellStyle name="40% - Ênfase3 2 3 6 2 2" xfId="15074" xr:uid="{3BA64DFB-B511-4C80-BE26-0FFC64E8BADF}"/>
    <cellStyle name="40% - Ênfase3 2 3 6 3" xfId="11114" xr:uid="{0F53FE7B-1956-4A59-A685-D7E81680E16F}"/>
    <cellStyle name="40% - Ênfase3 2 3 7" xfId="5174" xr:uid="{A86F50B1-EC97-4AEB-B14B-9F9CF36107DA}"/>
    <cellStyle name="40% - Ênfase3 2 3 7 2" xfId="13094" xr:uid="{F8924304-0747-442C-BDC2-147EEA5ABF48}"/>
    <cellStyle name="40% - Ênfase3 2 3 8" xfId="9134" xr:uid="{69691A50-88FB-49F1-A69C-B3617E571FD4}"/>
    <cellStyle name="40% - Ênfase3 2 4" xfId="1097" xr:uid="{00000000-0005-0000-0000-000051010000}"/>
    <cellStyle name="40% - Ênfase3 2 4 2" xfId="2301" xr:uid="{13BE6F5A-DA14-41D2-8CB9-B67AAA82171C}"/>
    <cellStyle name="40% - Ênfase3 2 4 2 2" xfId="4366" xr:uid="{3EC61AE3-E991-482C-A853-84A1886538BC}"/>
    <cellStyle name="40% - Ênfase3 2 4 2 2 2" xfId="8326" xr:uid="{94CF034F-4DF2-4B53-96C9-450B7D11F9FF}"/>
    <cellStyle name="40% - Ênfase3 2 4 2 2 2 2" xfId="16246" xr:uid="{C24B92DA-43EF-4984-AE7E-7595198CAA1D}"/>
    <cellStyle name="40% - Ênfase3 2 4 2 2 3" xfId="12286" xr:uid="{7C09329C-1C8E-4B61-AC24-F2592BCA58D1}"/>
    <cellStyle name="40% - Ênfase3 2 4 2 3" xfId="6346" xr:uid="{0D717707-F0C6-4173-BFAE-DFF9FD0D4B62}"/>
    <cellStyle name="40% - Ênfase3 2 4 2 3 2" xfId="14266" xr:uid="{11F63D68-41DE-44CE-936F-15BBCAC42AB0}"/>
    <cellStyle name="40% - Ênfase3 2 4 2 4" xfId="10306" xr:uid="{D44ECD8D-5E8F-415E-BA58-9886EF7F5C7F}"/>
    <cellStyle name="40% - Ênfase3 2 4 3" xfId="3877" xr:uid="{F4EC7A84-93A8-423E-BD98-34CC0D2121BF}"/>
    <cellStyle name="40% - Ênfase3 2 4 3 2" xfId="7839" xr:uid="{2C9EBF5D-E1AB-46B6-8EBB-76BC0E4DF017}"/>
    <cellStyle name="40% - Ênfase3 2 4 3 2 2" xfId="15759" xr:uid="{1BE46875-46D3-430B-B80B-1AF250789B71}"/>
    <cellStyle name="40% - Ênfase3 2 4 3 3" xfId="11799" xr:uid="{3BF30FAC-6488-4BC2-BA14-C084DBAC9D2E}"/>
    <cellStyle name="40% - Ênfase3 2 4 4" xfId="5859" xr:uid="{9B12664E-416A-4D76-A759-3A94F1C9BB8C}"/>
    <cellStyle name="40% - Ênfase3 2 4 4 2" xfId="13779" xr:uid="{092302BC-C617-4FE9-A654-7915A3EBC918}"/>
    <cellStyle name="40% - Ênfase3 2 4 5" xfId="9819" xr:uid="{31956166-4828-4EC2-AACB-9EAE559279C9}"/>
    <cellStyle name="40% - Ênfase3 2 5" xfId="1098" xr:uid="{00000000-0005-0000-0000-000052010000}"/>
    <cellStyle name="40% - Ênfase3 2 5 2" xfId="2302" xr:uid="{61CDA330-553C-4AC9-BB49-7DF3DDAB1F36}"/>
    <cellStyle name="40% - Ênfase3 2 5 2 2" xfId="4367" xr:uid="{E531DF8C-CF3A-4651-9447-C45481E538A7}"/>
    <cellStyle name="40% - Ênfase3 2 5 2 2 2" xfId="8327" xr:uid="{37CE3838-4777-47A9-AAA9-94D814F8E936}"/>
    <cellStyle name="40% - Ênfase3 2 5 2 2 2 2" xfId="16247" xr:uid="{60308DB3-04C1-4DE5-8AD6-614DAE68458B}"/>
    <cellStyle name="40% - Ênfase3 2 5 2 2 3" xfId="12287" xr:uid="{137EA9A5-F720-4777-A84B-4562794DC9A2}"/>
    <cellStyle name="40% - Ênfase3 2 5 2 3" xfId="6347" xr:uid="{52B8C19D-82D8-41BA-AC87-DE00E37AEA21}"/>
    <cellStyle name="40% - Ênfase3 2 5 2 3 2" xfId="14267" xr:uid="{8030E132-8961-42EA-82EC-3795CAF0CB55}"/>
    <cellStyle name="40% - Ênfase3 2 5 2 4" xfId="10307" xr:uid="{1B7881B5-91A3-4132-AD39-D00013E3B90F}"/>
    <cellStyle name="40% - Ênfase3 2 5 3" xfId="3878" xr:uid="{107FFF17-0E82-43A2-96F9-0038258C10A2}"/>
    <cellStyle name="40% - Ênfase3 2 5 3 2" xfId="7840" xr:uid="{FC2A7036-7031-46CF-A3E9-90E3DB3F01D6}"/>
    <cellStyle name="40% - Ênfase3 2 5 3 2 2" xfId="15760" xr:uid="{5990786C-820C-4B34-8C2E-3B1958A80341}"/>
    <cellStyle name="40% - Ênfase3 2 5 3 3" xfId="11800" xr:uid="{524CC36A-82B3-4DB7-ADEC-304D1DDFA587}"/>
    <cellStyle name="40% - Ênfase3 2 5 4" xfId="5860" xr:uid="{5BC9BFD5-B518-4FDA-BD73-E998071E2B5F}"/>
    <cellStyle name="40% - Ênfase3 2 5 4 2" xfId="13780" xr:uid="{BEFC4786-E7F3-4C76-9AC7-119804B3D94B}"/>
    <cellStyle name="40% - Ênfase3 2 5 5" xfId="9820" xr:uid="{187C30CE-0894-4A45-8CBE-1A296EA99EED}"/>
    <cellStyle name="40% - Ênfase3 2 6" xfId="1099" xr:uid="{00000000-0005-0000-0000-000053010000}"/>
    <cellStyle name="40% - Ênfase3 2 6 2" xfId="2303" xr:uid="{82E5CE45-0C39-4364-A087-534481582278}"/>
    <cellStyle name="40% - Ênfase3 2 6 2 2" xfId="4368" xr:uid="{8DD475D1-0B73-4758-9652-71CA176246AB}"/>
    <cellStyle name="40% - Ênfase3 2 6 2 2 2" xfId="8328" xr:uid="{22E4C3F4-66AF-43CD-AA97-7194658A3118}"/>
    <cellStyle name="40% - Ênfase3 2 6 2 2 2 2" xfId="16248" xr:uid="{C5B26862-4D3F-4CEB-9610-D3DFAB12E0FE}"/>
    <cellStyle name="40% - Ênfase3 2 6 2 2 3" xfId="12288" xr:uid="{FF4DD752-B0C8-4005-9F96-4A00A8438D3D}"/>
    <cellStyle name="40% - Ênfase3 2 6 2 3" xfId="6348" xr:uid="{6AF9DBF7-B208-48BD-93F2-79C820B4738B}"/>
    <cellStyle name="40% - Ênfase3 2 6 2 3 2" xfId="14268" xr:uid="{9EBC36E7-330D-49A6-9E49-63EDD251CFCC}"/>
    <cellStyle name="40% - Ênfase3 2 6 2 4" xfId="10308" xr:uid="{578EA5CB-2AC9-45A0-B154-DB09B43C8675}"/>
    <cellStyle name="40% - Ênfase3 2 6 3" xfId="3879" xr:uid="{AD431B31-3168-43D7-BE60-B2CFFCA49201}"/>
    <cellStyle name="40% - Ênfase3 2 6 3 2" xfId="7841" xr:uid="{095202A8-CE9C-4367-8F5D-37063614326F}"/>
    <cellStyle name="40% - Ênfase3 2 6 3 2 2" xfId="15761" xr:uid="{E91BED32-B172-4D21-AB50-11263B87B33F}"/>
    <cellStyle name="40% - Ênfase3 2 6 3 3" xfId="11801" xr:uid="{84820BD7-A61A-40A5-AF78-1C797776D491}"/>
    <cellStyle name="40% - Ênfase3 2 6 4" xfId="5861" xr:uid="{4DA99A36-9CDB-4771-A68E-401554F8C33E}"/>
    <cellStyle name="40% - Ênfase3 2 6 4 2" xfId="13781" xr:uid="{265F0D9E-A819-4BB8-9A71-4290E2141463}"/>
    <cellStyle name="40% - Ênfase3 2 6 5" xfId="9821" xr:uid="{AACD5017-CA42-4FFD-9C41-71D05D08A946}"/>
    <cellStyle name="40% - Ênfase3 2 7" xfId="1100" xr:uid="{00000000-0005-0000-0000-000054010000}"/>
    <cellStyle name="40% - Ênfase3 2 7 2" xfId="2304" xr:uid="{F3AEB4FA-F360-4798-977B-8EA9F0298F98}"/>
    <cellStyle name="40% - Ênfase3 2 7 2 2" xfId="4369" xr:uid="{81EAC291-283B-4B93-8D03-4AD0F8C4DB48}"/>
    <cellStyle name="40% - Ênfase3 2 7 2 2 2" xfId="8329" xr:uid="{A4D76B8D-053C-4E09-B4C3-06176722A074}"/>
    <cellStyle name="40% - Ênfase3 2 7 2 2 2 2" xfId="16249" xr:uid="{DA4299DD-3397-4ECE-84B7-59A74A374139}"/>
    <cellStyle name="40% - Ênfase3 2 7 2 2 3" xfId="12289" xr:uid="{023C6C66-A3C7-4736-A7FE-CE6D6C69AD28}"/>
    <cellStyle name="40% - Ênfase3 2 7 2 3" xfId="6349" xr:uid="{F549BA26-03C5-40DB-8846-A3E7F3899DDB}"/>
    <cellStyle name="40% - Ênfase3 2 7 2 3 2" xfId="14269" xr:uid="{36775F4E-B151-47AA-90A3-54C8A47E32E6}"/>
    <cellStyle name="40% - Ênfase3 2 7 2 4" xfId="10309" xr:uid="{6EA99267-1797-4537-BC39-D50D4BDA428D}"/>
    <cellStyle name="40% - Ênfase3 2 7 3" xfId="3880" xr:uid="{526B9083-82A9-4AE7-9AE0-74DFC975521A}"/>
    <cellStyle name="40% - Ênfase3 2 7 3 2" xfId="7842" xr:uid="{40A0AB02-567C-42FD-B8F6-5650F7EA0986}"/>
    <cellStyle name="40% - Ênfase3 2 7 3 2 2" xfId="15762" xr:uid="{8196EA48-084C-4CF9-81D1-9DF37055A8C0}"/>
    <cellStyle name="40% - Ênfase3 2 7 3 3" xfId="11802" xr:uid="{13EA6FA9-A3EF-4D90-8C31-098C2ADC29AA}"/>
    <cellStyle name="40% - Ênfase3 2 7 4" xfId="5862" xr:uid="{20ADD0B6-84A5-4398-A750-2CBBA3D7B92C}"/>
    <cellStyle name="40% - Ênfase3 2 7 4 2" xfId="13782" xr:uid="{A65672F0-5DD3-43E0-8A1A-44271A386825}"/>
    <cellStyle name="40% - Ênfase3 2 7 5" xfId="9822" xr:uid="{D8F6A795-3093-456C-B65D-B64B1115E435}"/>
    <cellStyle name="40% - Ênfase3 2 8" xfId="1101" xr:uid="{00000000-0005-0000-0000-000055010000}"/>
    <cellStyle name="40% - Ênfase3 2 9" xfId="1093" xr:uid="{00000000-0005-0000-0000-000056010000}"/>
    <cellStyle name="40% - Ênfase3 2 9 2" xfId="2305" xr:uid="{A172D05A-43C4-4596-9DF6-3E02AC663A4A}"/>
    <cellStyle name="40% - Ênfase3 2 9 2 2" xfId="4370" xr:uid="{BC69ACE0-B5D7-4D50-906E-945E3536EAFE}"/>
    <cellStyle name="40% - Ênfase3 2 9 2 2 2" xfId="8330" xr:uid="{5FC30F7E-C20B-4C73-AF30-08568FE32870}"/>
    <cellStyle name="40% - Ênfase3 2 9 2 2 2 2" xfId="16250" xr:uid="{B00FED5A-4FCA-4A18-95E7-45DFCC5D2830}"/>
    <cellStyle name="40% - Ênfase3 2 9 2 2 3" xfId="12290" xr:uid="{2C91D630-E5E0-47ED-964D-BB167FFC1C4F}"/>
    <cellStyle name="40% - Ênfase3 2 9 2 3" xfId="6350" xr:uid="{0DE9461F-C729-42EE-99CE-9F052E777976}"/>
    <cellStyle name="40% - Ênfase3 2 9 2 3 2" xfId="14270" xr:uid="{92B08E8C-5D09-40AE-9352-2409EC74EC96}"/>
    <cellStyle name="40% - Ênfase3 2 9 2 4" xfId="10310" xr:uid="{C2A0C32C-E409-4F9F-80CD-B1886F949F88}"/>
    <cellStyle name="40% - Ênfase3 2 9 3" xfId="3873" xr:uid="{DEB4E7B5-32E0-4EC4-9270-516471B54446}"/>
    <cellStyle name="40% - Ênfase3 2 9 3 2" xfId="7835" xr:uid="{7719FEC2-C206-4B0B-8B5D-25D510890D63}"/>
    <cellStyle name="40% - Ênfase3 2 9 3 2 2" xfId="15755" xr:uid="{B269F2CB-F109-4C73-9A19-A718650A9C72}"/>
    <cellStyle name="40% - Ênfase3 2 9 3 3" xfId="11795" xr:uid="{B6A91805-EBD9-4896-9441-A1E051C79817}"/>
    <cellStyle name="40% - Ênfase3 2 9 4" xfId="5855" xr:uid="{AE3BDA6E-BAB0-48BC-99AA-C6D0AAA1818E}"/>
    <cellStyle name="40% - Ênfase3 2 9 4 2" xfId="13775" xr:uid="{0171548E-C22C-4FB0-951D-B79AE9BE5EA6}"/>
    <cellStyle name="40% - Ênfase3 2 9 5" xfId="9815" xr:uid="{66345FA6-7E96-4D9E-8AD2-5584D9458D50}"/>
    <cellStyle name="40% - Ênfase3 3" xfId="98" xr:uid="{00000000-0005-0000-0000-000057010000}"/>
    <cellStyle name="40% - Ênfase3 3 2" xfId="297" xr:uid="{00000000-0005-0000-0000-000058010000}"/>
    <cellStyle name="40% - Ênfase3 3 2 2" xfId="433" xr:uid="{00000000-0005-0000-0000-000059010000}"/>
    <cellStyle name="40% - Ênfase3 3 2 2 2" xfId="823" xr:uid="{00000000-0005-0000-0000-00005A010000}"/>
    <cellStyle name="40% - Ênfase3 3 2 2 2 2" xfId="2308" xr:uid="{BC04044E-07EF-492A-9868-B80806DB2EF4}"/>
    <cellStyle name="40% - Ênfase3 3 2 2 2 2 2" xfId="4373" xr:uid="{8F1D7879-D2D6-4D69-9A3D-4B56F25AC52B}"/>
    <cellStyle name="40% - Ênfase3 3 2 2 2 2 2 2" xfId="8333" xr:uid="{AEBEE8DC-56A2-4A53-AA29-689073DC08A0}"/>
    <cellStyle name="40% - Ênfase3 3 2 2 2 2 2 2 2" xfId="16253" xr:uid="{5F32F7E5-E46E-4F87-A3B8-96EF4F2F0B7C}"/>
    <cellStyle name="40% - Ênfase3 3 2 2 2 2 2 3" xfId="12293" xr:uid="{EC2A8291-8CB3-431B-AEC4-69AAAF6251B6}"/>
    <cellStyle name="40% - Ênfase3 3 2 2 2 2 3" xfId="6353" xr:uid="{09F788EF-7DCE-4DAE-A2E4-0AE9AACF20EB}"/>
    <cellStyle name="40% - Ênfase3 3 2 2 2 2 3 2" xfId="14273" xr:uid="{988DF1CA-B8DF-49D1-AB93-34FFB590BA1F}"/>
    <cellStyle name="40% - Ênfase3 3 2 2 2 2 4" xfId="10313" xr:uid="{2B8B4FE2-2F4F-4784-833E-817F5CB01615}"/>
    <cellStyle name="40% - Ênfase3 3 2 2 2 3" xfId="3666" xr:uid="{DF39D906-4B92-4756-9003-31BFD35D1B44}"/>
    <cellStyle name="40% - Ênfase3 3 2 2 2 3 2" xfId="7628" xr:uid="{36D46317-1ABB-4396-8824-B44D9CA6A13E}"/>
    <cellStyle name="40% - Ênfase3 3 2 2 2 3 2 2" xfId="15548" xr:uid="{D3A881C3-22E2-4C2B-B6ED-354094D0E6CD}"/>
    <cellStyle name="40% - Ênfase3 3 2 2 2 3 3" xfId="11588" xr:uid="{4D36671B-145F-4BE2-A34F-BB820F44BF9B}"/>
    <cellStyle name="40% - Ênfase3 3 2 2 2 4" xfId="5648" xr:uid="{D2B52EBB-43C8-4E4B-A8B3-EA89A1D74900}"/>
    <cellStyle name="40% - Ênfase3 3 2 2 2 4 2" xfId="13568" xr:uid="{2134C569-C2B6-4DF2-85CB-0C50E13D15D0}"/>
    <cellStyle name="40% - Ênfase3 3 2 2 2 5" xfId="9608" xr:uid="{8672F16E-D061-49B6-8406-E3B89D0DBD24}"/>
    <cellStyle name="40% - Ênfase3 3 2 2 3" xfId="2307" xr:uid="{0E69F600-2D1C-4ADA-A68E-75B25B39D0CD}"/>
    <cellStyle name="40% - Ênfase3 3 2 2 3 2" xfId="4372" xr:uid="{79F9B380-AFD5-40C9-AC18-B1ECF80CC91F}"/>
    <cellStyle name="40% - Ênfase3 3 2 2 3 2 2" xfId="8332" xr:uid="{B04E2546-F4F7-4CF4-AF16-15A3DDE4738A}"/>
    <cellStyle name="40% - Ênfase3 3 2 2 3 2 2 2" xfId="16252" xr:uid="{C3022B3D-230A-4416-A601-743160F79E7B}"/>
    <cellStyle name="40% - Ênfase3 3 2 2 3 2 3" xfId="12292" xr:uid="{996559D3-C107-4F21-A28E-44498CC515EF}"/>
    <cellStyle name="40% - Ênfase3 3 2 2 3 3" xfId="6352" xr:uid="{2FB2D218-A1ED-4805-B500-B2EA4AE0E903}"/>
    <cellStyle name="40% - Ênfase3 3 2 2 3 3 2" xfId="14272" xr:uid="{57675156-A53E-4905-AF66-9141A8EA38FD}"/>
    <cellStyle name="40% - Ênfase3 3 2 2 3 4" xfId="10312" xr:uid="{A7E17B3E-45F9-4148-A70B-D772AEE7AD0D}"/>
    <cellStyle name="40% - Ênfase3 3 2 2 4" xfId="3341" xr:uid="{0686C19C-622C-42C0-897D-AD0BA366C8BF}"/>
    <cellStyle name="40% - Ênfase3 3 2 2 4 2" xfId="7303" xr:uid="{23A8925D-6CCA-49E4-8624-A7BAD402FAAE}"/>
    <cellStyle name="40% - Ênfase3 3 2 2 4 2 2" xfId="15223" xr:uid="{EA33465C-9A80-4799-8F42-152E17D5937C}"/>
    <cellStyle name="40% - Ênfase3 3 2 2 4 3" xfId="11263" xr:uid="{2067D4D4-3FE7-41B7-8E78-2374A34CB014}"/>
    <cellStyle name="40% - Ênfase3 3 2 2 5" xfId="5323" xr:uid="{65ED7909-D30D-4EF0-B691-5AC5BFEC7D3F}"/>
    <cellStyle name="40% - Ênfase3 3 2 2 5 2" xfId="13243" xr:uid="{B412E337-A9C4-495D-908A-64DAF0A77B20}"/>
    <cellStyle name="40% - Ênfase3 3 2 2 6" xfId="9283" xr:uid="{F031FB88-97D8-4C72-8CF5-EC10A22F008C}"/>
    <cellStyle name="40% - Ênfase3 3 2 3" xfId="688" xr:uid="{00000000-0005-0000-0000-00005B010000}"/>
    <cellStyle name="40% - Ênfase3 3 2 3 2" xfId="2309" xr:uid="{CEEF9F67-55FB-4107-83D4-C24246D4C55D}"/>
    <cellStyle name="40% - Ênfase3 3 2 3 2 2" xfId="4374" xr:uid="{7DC3DDDF-3FEE-4475-BE84-0CBF2057E0A5}"/>
    <cellStyle name="40% - Ênfase3 3 2 3 2 2 2" xfId="8334" xr:uid="{FD956F5F-2828-411F-9D9D-A1F6AD09430E}"/>
    <cellStyle name="40% - Ênfase3 3 2 3 2 2 2 2" xfId="16254" xr:uid="{81B5B7B2-8069-48B5-BE8A-D34EF8887A3A}"/>
    <cellStyle name="40% - Ênfase3 3 2 3 2 2 3" xfId="12294" xr:uid="{30284E6B-EBA7-4D7A-ACC6-FB41E9F4CB04}"/>
    <cellStyle name="40% - Ênfase3 3 2 3 2 3" xfId="6354" xr:uid="{5309FDDD-997F-40F2-9F71-B1576968BB47}"/>
    <cellStyle name="40% - Ênfase3 3 2 3 2 3 2" xfId="14274" xr:uid="{ED2FC285-B633-402F-ADE5-27066B8E66B7}"/>
    <cellStyle name="40% - Ênfase3 3 2 3 2 4" xfId="10314" xr:uid="{06FE8633-0AC9-4C2E-92C9-3158813159B1}"/>
    <cellStyle name="40% - Ênfase3 3 2 3 3" xfId="3531" xr:uid="{CE247EC1-09C3-4AFC-B4D0-B2DFE8C2EE7A}"/>
    <cellStyle name="40% - Ênfase3 3 2 3 3 2" xfId="7493" xr:uid="{B1138387-0750-44B4-BD3B-7989D4FAE12A}"/>
    <cellStyle name="40% - Ênfase3 3 2 3 3 2 2" xfId="15413" xr:uid="{ABC12A44-CD78-4212-BEE7-20F30B5F6373}"/>
    <cellStyle name="40% - Ênfase3 3 2 3 3 3" xfId="11453" xr:uid="{C344BF9B-A515-40DD-A452-6240A599C141}"/>
    <cellStyle name="40% - Ênfase3 3 2 3 4" xfId="5513" xr:uid="{A818C8C8-12D4-438E-A66A-938F44F09FAA}"/>
    <cellStyle name="40% - Ênfase3 3 2 3 4 2" xfId="13433" xr:uid="{030C1F16-C6D1-47FE-B6A6-D3B5AD4419CA}"/>
    <cellStyle name="40% - Ênfase3 3 2 3 5" xfId="9473" xr:uid="{1FAB5F37-23C3-488B-9344-021A295478AD}"/>
    <cellStyle name="40% - Ênfase3 3 2 4" xfId="1103" xr:uid="{00000000-0005-0000-0000-00005C010000}"/>
    <cellStyle name="40% - Ênfase3 3 2 4 2" xfId="2310" xr:uid="{AAC43509-D05D-4685-A67B-5558CEED633C}"/>
    <cellStyle name="40% - Ênfase3 3 2 4 2 2" xfId="4375" xr:uid="{FB3119AC-26FE-4607-8F7D-4222C6AA60C3}"/>
    <cellStyle name="40% - Ênfase3 3 2 4 2 2 2" xfId="8335" xr:uid="{03773D4B-C73D-4EC9-8E7C-6CB7A8885735}"/>
    <cellStyle name="40% - Ênfase3 3 2 4 2 2 2 2" xfId="16255" xr:uid="{3D118306-9686-4278-8FC6-00CD694765C0}"/>
    <cellStyle name="40% - Ênfase3 3 2 4 2 2 3" xfId="12295" xr:uid="{7946C47E-E37D-406E-893E-72549E897ECF}"/>
    <cellStyle name="40% - Ênfase3 3 2 4 2 3" xfId="6355" xr:uid="{1E2DCBD3-3973-4BA1-AADE-FF9C7E089A61}"/>
    <cellStyle name="40% - Ênfase3 3 2 4 2 3 2" xfId="14275" xr:uid="{57E77292-2A9C-42B6-A98F-FACA71C6B39E}"/>
    <cellStyle name="40% - Ênfase3 3 2 4 2 4" xfId="10315" xr:uid="{1682F1D3-D482-4716-9B77-41D89292AC2C}"/>
    <cellStyle name="40% - Ênfase3 3 2 4 3" xfId="3882" xr:uid="{719BACF2-05E6-45C9-86D7-C211A83CA5A9}"/>
    <cellStyle name="40% - Ênfase3 3 2 4 3 2" xfId="7844" xr:uid="{25D6DE28-4A03-4E6C-81E4-174EB9D28389}"/>
    <cellStyle name="40% - Ênfase3 3 2 4 3 2 2" xfId="15764" xr:uid="{DF5A2578-55D7-4A8A-8799-3AABBFF9CD45}"/>
    <cellStyle name="40% - Ênfase3 3 2 4 3 3" xfId="11804" xr:uid="{68BD6E8A-FEEE-4889-B08A-46E7AD05CD8B}"/>
    <cellStyle name="40% - Ênfase3 3 2 4 4" xfId="5864" xr:uid="{050FD688-1D53-414C-B1D7-56ED640C736C}"/>
    <cellStyle name="40% - Ênfase3 3 2 4 4 2" xfId="13784" xr:uid="{1F6919AD-5737-4B11-B044-FC94F305F9A4}"/>
    <cellStyle name="40% - Ênfase3 3 2 4 5" xfId="9824" xr:uid="{5D5EA95A-5283-4872-B326-E60A155DD077}"/>
    <cellStyle name="40% - Ênfase3 3 2 5" xfId="2306" xr:uid="{0870054A-A64C-40F4-BCC4-9B2CC991D279}"/>
    <cellStyle name="40% - Ênfase3 3 2 5 2" xfId="4371" xr:uid="{CE3FE067-822D-48D7-AE00-4BF4F0B57689}"/>
    <cellStyle name="40% - Ênfase3 3 2 5 2 2" xfId="8331" xr:uid="{369718ED-D65B-4F9B-882B-568F9B4E9971}"/>
    <cellStyle name="40% - Ênfase3 3 2 5 2 2 2" xfId="16251" xr:uid="{57F38BCA-52FC-4B4B-9A1E-D7B9F8A18912}"/>
    <cellStyle name="40% - Ênfase3 3 2 5 2 3" xfId="12291" xr:uid="{C9A63FD6-5059-4FFC-855D-56CA755761BA}"/>
    <cellStyle name="40% - Ênfase3 3 2 5 3" xfId="6351" xr:uid="{2FF2E5CE-EC88-4F6C-9759-6B5FFA867D59}"/>
    <cellStyle name="40% - Ênfase3 3 2 5 3 2" xfId="14271" xr:uid="{B28DEB6B-0365-44B4-AA96-7AFF2A9B36FD}"/>
    <cellStyle name="40% - Ênfase3 3 2 5 4" xfId="10311" xr:uid="{B8106D70-853B-495A-9A7B-189E229E28AF}"/>
    <cellStyle name="40% - Ênfase3 3 2 6" xfId="3206" xr:uid="{86C96619-7E71-491E-AE17-EB91472EB5CA}"/>
    <cellStyle name="40% - Ênfase3 3 2 6 2" xfId="7168" xr:uid="{A32174E7-CBE4-4F70-849E-32DAA991A898}"/>
    <cellStyle name="40% - Ênfase3 3 2 6 2 2" xfId="15088" xr:uid="{60104A72-307A-4039-951A-DE0948A3F03A}"/>
    <cellStyle name="40% - Ênfase3 3 2 6 3" xfId="11128" xr:uid="{660E8AE2-3904-474B-B8DA-9B45848F87A6}"/>
    <cellStyle name="40% - Ênfase3 3 2 7" xfId="5188" xr:uid="{F28A1F1B-08A5-408C-90E6-9A02A8ABC655}"/>
    <cellStyle name="40% - Ênfase3 3 2 7 2" xfId="13108" xr:uid="{6089D1D7-A476-4FF7-AA63-ADBA74603170}"/>
    <cellStyle name="40% - Ênfase3 3 2 8" xfId="9148" xr:uid="{31BAC800-80EB-46BD-ADF2-17E0CA790542}"/>
    <cellStyle name="40% - Ênfase3 3 3" xfId="532" xr:uid="{00000000-0005-0000-0000-00005D010000}"/>
    <cellStyle name="40% - Ênfase3 3 3 2" xfId="884" xr:uid="{00000000-0005-0000-0000-00005E010000}"/>
    <cellStyle name="40% - Ênfase3 3 3 2 2" xfId="2312" xr:uid="{C5E72DB2-23BF-4F75-9EED-D5D684DD98B9}"/>
    <cellStyle name="40% - Ênfase3 3 3 2 2 2" xfId="4377" xr:uid="{398ABE80-2962-4077-BC61-4FE016A405B2}"/>
    <cellStyle name="40% - Ênfase3 3 3 2 2 2 2" xfId="8337" xr:uid="{B685C17F-B8B8-40FA-8EFE-D6A88C1938B6}"/>
    <cellStyle name="40% - Ênfase3 3 3 2 2 2 2 2" xfId="16257" xr:uid="{6F2686E2-355D-4FB8-AB84-870E55763A3A}"/>
    <cellStyle name="40% - Ênfase3 3 3 2 2 2 3" xfId="12297" xr:uid="{2B1DD242-F225-4AD7-818F-CA5982AD0673}"/>
    <cellStyle name="40% - Ênfase3 3 3 2 2 3" xfId="6357" xr:uid="{57B7E244-0D04-4B4C-BC90-4E13004164E0}"/>
    <cellStyle name="40% - Ênfase3 3 3 2 2 3 2" xfId="14277" xr:uid="{5FAB2E17-E7D5-40BF-B396-3FB0331B705A}"/>
    <cellStyle name="40% - Ênfase3 3 3 2 2 4" xfId="10317" xr:uid="{1ADA75CE-1C41-44A9-A3C8-24123C0F620D}"/>
    <cellStyle name="40% - Ênfase3 3 3 2 3" xfId="3727" xr:uid="{08D62256-B1CC-46D3-B0F8-ECF31459B824}"/>
    <cellStyle name="40% - Ênfase3 3 3 2 3 2" xfId="7689" xr:uid="{67368D8E-9B98-412E-8BD2-78452E7A6BE3}"/>
    <cellStyle name="40% - Ênfase3 3 3 2 3 2 2" xfId="15609" xr:uid="{867F7AF8-F06C-4C0C-A041-D9BE54E39BD4}"/>
    <cellStyle name="40% - Ênfase3 3 3 2 3 3" xfId="11649" xr:uid="{62602D17-868F-42C7-868E-509A5A198EB8}"/>
    <cellStyle name="40% - Ênfase3 3 3 2 4" xfId="5709" xr:uid="{56C52217-9F3E-428E-B5FB-2306CE30B331}"/>
    <cellStyle name="40% - Ênfase3 3 3 2 4 2" xfId="13629" xr:uid="{FC3AB22E-4486-4CFB-A2E9-03B5412E2DD4}"/>
    <cellStyle name="40% - Ênfase3 3 3 2 5" xfId="9669" xr:uid="{866E249A-3176-4351-9EF9-BD15AA085C7E}"/>
    <cellStyle name="40% - Ênfase3 3 3 3" xfId="1104" xr:uid="{00000000-0005-0000-0000-00005F010000}"/>
    <cellStyle name="40% - Ênfase3 3 3 3 2" xfId="2313" xr:uid="{D22165DD-8569-46BE-827E-413909407217}"/>
    <cellStyle name="40% - Ênfase3 3 3 3 2 2" xfId="4378" xr:uid="{E5185E79-442B-4637-A6BB-C989D34D72DD}"/>
    <cellStyle name="40% - Ênfase3 3 3 3 2 2 2" xfId="8338" xr:uid="{92B93063-203B-4942-95A9-BB720C20E64E}"/>
    <cellStyle name="40% - Ênfase3 3 3 3 2 2 2 2" xfId="16258" xr:uid="{C1E561EF-A5D4-4F6E-8604-31B7E78D7571}"/>
    <cellStyle name="40% - Ênfase3 3 3 3 2 2 3" xfId="12298" xr:uid="{BE41087F-CFDD-4564-9B6F-BBD8A59EAFC6}"/>
    <cellStyle name="40% - Ênfase3 3 3 3 2 3" xfId="6358" xr:uid="{82AA6D61-9F81-4EAA-A766-1997AA4F9C2A}"/>
    <cellStyle name="40% - Ênfase3 3 3 3 2 3 2" xfId="14278" xr:uid="{713D3AD6-7D5F-4007-B83C-6CBE6ACF8427}"/>
    <cellStyle name="40% - Ênfase3 3 3 3 2 4" xfId="10318" xr:uid="{38341703-9B66-4E79-8D32-70BF36EEBC94}"/>
    <cellStyle name="40% - Ênfase3 3 3 3 3" xfId="3883" xr:uid="{C1860BBB-8A87-418C-B1B7-CEC31337098E}"/>
    <cellStyle name="40% - Ênfase3 3 3 3 3 2" xfId="7845" xr:uid="{5614337A-4A95-4E09-B8E7-38459CA31F10}"/>
    <cellStyle name="40% - Ênfase3 3 3 3 3 2 2" xfId="15765" xr:uid="{A5B4D706-7378-4490-853C-2911C5096258}"/>
    <cellStyle name="40% - Ênfase3 3 3 3 3 3" xfId="11805" xr:uid="{E2829905-B341-42A4-BA6A-C8FC693E7A88}"/>
    <cellStyle name="40% - Ênfase3 3 3 3 4" xfId="5865" xr:uid="{8392D90F-3BF8-4483-9F73-DAAC61A67802}"/>
    <cellStyle name="40% - Ênfase3 3 3 3 4 2" xfId="13785" xr:uid="{40361F3A-D4BE-4988-B2C2-F8687F20F85A}"/>
    <cellStyle name="40% - Ênfase3 3 3 3 5" xfId="9825" xr:uid="{0F447F8E-F85F-4C9B-884E-9D387E25E9CF}"/>
    <cellStyle name="40% - Ênfase3 3 3 4" xfId="2311" xr:uid="{33343D03-3E3A-43BB-BAB9-6281EC9BD84A}"/>
    <cellStyle name="40% - Ênfase3 3 3 4 2" xfId="4376" xr:uid="{91699D54-DC10-46BC-BB62-3CDD6FE6B93A}"/>
    <cellStyle name="40% - Ênfase3 3 3 4 2 2" xfId="8336" xr:uid="{D67F44F6-A5EA-428B-81BE-D63DD70FE454}"/>
    <cellStyle name="40% - Ênfase3 3 3 4 2 2 2" xfId="16256" xr:uid="{A977BF26-4BB6-4682-9594-DC3949C9A7DA}"/>
    <cellStyle name="40% - Ênfase3 3 3 4 2 3" xfId="12296" xr:uid="{2E6C51A3-C659-4262-8A73-F286B759EFC5}"/>
    <cellStyle name="40% - Ênfase3 3 3 4 3" xfId="6356" xr:uid="{FE8FF0E2-60DE-4901-8D04-6D57557A90B6}"/>
    <cellStyle name="40% - Ênfase3 3 3 4 3 2" xfId="14276" xr:uid="{03A45BD6-4EF0-48C7-A3AC-29EA6913A74B}"/>
    <cellStyle name="40% - Ênfase3 3 3 4 4" xfId="10316" xr:uid="{BC9A5673-F272-4794-A591-1CCFC7CB5BFA}"/>
    <cellStyle name="40% - Ênfase3 3 3 5" xfId="3402" xr:uid="{F9505B7B-6F03-401F-8CB6-AB965B212D68}"/>
    <cellStyle name="40% - Ênfase3 3 3 5 2" xfId="7364" xr:uid="{ABEE3C12-0E91-4951-B3EB-7C594C29520E}"/>
    <cellStyle name="40% - Ênfase3 3 3 5 2 2" xfId="15284" xr:uid="{9333D438-81D4-4A86-90AF-3AD5CC5F4657}"/>
    <cellStyle name="40% - Ênfase3 3 3 5 3" xfId="11324" xr:uid="{5BB70D1F-C6FE-4AA6-B3B8-81E34196007A}"/>
    <cellStyle name="40% - Ênfase3 3 3 6" xfId="5384" xr:uid="{EB80F7E5-A693-4710-96C5-B149BC18E06F}"/>
    <cellStyle name="40% - Ênfase3 3 3 6 2" xfId="13304" xr:uid="{37262715-0F60-497E-ABA7-9B3DB4D269B2}"/>
    <cellStyle name="40% - Ênfase3 3 3 7" xfId="9344" xr:uid="{2C347EC2-8AF5-47A6-9BEF-983FFF1F9BD0}"/>
    <cellStyle name="40% - Ênfase3 3 4" xfId="1102" xr:uid="{00000000-0005-0000-0000-000060010000}"/>
    <cellStyle name="40% - Ênfase3 3 4 2" xfId="2314" xr:uid="{25BE710E-7884-4914-BE59-7C88A784BB53}"/>
    <cellStyle name="40% - Ênfase3 3 4 2 2" xfId="4379" xr:uid="{E46B80FD-3103-4D61-BB0B-95D908551991}"/>
    <cellStyle name="40% - Ênfase3 3 4 2 2 2" xfId="8339" xr:uid="{E71B4983-13C3-42CD-BFB9-8B8CE83FFE19}"/>
    <cellStyle name="40% - Ênfase3 3 4 2 2 2 2" xfId="16259" xr:uid="{1D177DA7-E4B3-4412-8F31-A795594147E6}"/>
    <cellStyle name="40% - Ênfase3 3 4 2 2 3" xfId="12299" xr:uid="{9DA61BBC-FA50-4893-81FF-7F14984662A2}"/>
    <cellStyle name="40% - Ênfase3 3 4 2 3" xfId="6359" xr:uid="{ECC0CB32-C35E-49F5-8E84-D3ADAC84BA72}"/>
    <cellStyle name="40% - Ênfase3 3 4 2 3 2" xfId="14279" xr:uid="{77AF0C0D-AB40-4025-A883-45775AB1DD13}"/>
    <cellStyle name="40% - Ênfase3 3 4 2 4" xfId="10319" xr:uid="{523BC7F9-5285-48F4-A726-747B483A6F30}"/>
    <cellStyle name="40% - Ênfase3 3 4 3" xfId="3881" xr:uid="{7D23F0B0-97CC-4FCC-A832-ACBA2E8F094E}"/>
    <cellStyle name="40% - Ênfase3 3 4 3 2" xfId="7843" xr:uid="{B2E4BA79-4F31-429B-898E-0E0E4BEB8704}"/>
    <cellStyle name="40% - Ênfase3 3 4 3 2 2" xfId="15763" xr:uid="{24B250B2-0281-41D6-B266-BE8ED290157E}"/>
    <cellStyle name="40% - Ênfase3 3 4 3 3" xfId="11803" xr:uid="{BF201AF7-5C94-41DA-A0AD-7486C588EBF9}"/>
    <cellStyle name="40% - Ênfase3 3 4 4" xfId="5863" xr:uid="{E6D17E21-4654-4381-80CD-E159331C04D1}"/>
    <cellStyle name="40% - Ênfase3 3 4 4 2" xfId="13783" xr:uid="{534E9E63-2A3D-4521-8EE1-2C95A8CA1641}"/>
    <cellStyle name="40% - Ênfase3 3 4 5" xfId="9823" xr:uid="{C1FA8871-9E9B-4C29-9EF9-152983D8DCE6}"/>
    <cellStyle name="40% - Ênfase3 3 5" xfId="1913" xr:uid="{00000000-0005-0000-0000-000061010000}"/>
    <cellStyle name="40% - Ênfase3 3 5 2" xfId="4017" xr:uid="{AB96A2B8-34F6-4A52-A86F-1BB8A6623EBD}"/>
    <cellStyle name="40% - Ênfase3 3 5 2 2" xfId="7979" xr:uid="{B82D0DB4-1E12-46AB-A116-CAE49070D6E6}"/>
    <cellStyle name="40% - Ênfase3 3 5 2 2 2" xfId="15899" xr:uid="{15D31E31-373E-4DD2-A17C-A13FBE789B00}"/>
    <cellStyle name="40% - Ênfase3 3 5 2 3" xfId="11939" xr:uid="{EE3367E4-728D-43FC-9513-4116186126E8}"/>
    <cellStyle name="40% - Ênfase3 3 5 3" xfId="5999" xr:uid="{C779EBFA-49A7-4623-BDEC-4B4B4D37A234}"/>
    <cellStyle name="40% - Ênfase3 3 5 3 2" xfId="13919" xr:uid="{804AC972-8DFE-4A4E-9E12-3ECC93FB2A0B}"/>
    <cellStyle name="40% - Ênfase3 3 5 4" xfId="9959" xr:uid="{5DE69B22-FEF5-4E40-8666-B98BDF8AB81F}"/>
    <cellStyle name="40% - Ênfase3 4" xfId="257" xr:uid="{00000000-0005-0000-0000-000062010000}"/>
    <cellStyle name="40% - Ênfase3 4 2" xfId="400" xr:uid="{00000000-0005-0000-0000-000063010000}"/>
    <cellStyle name="40% - Ênfase3 4 2 2" xfId="790" xr:uid="{00000000-0005-0000-0000-000064010000}"/>
    <cellStyle name="40% - Ênfase3 4 2 2 2" xfId="2317" xr:uid="{6333A0FE-E5C0-4905-AE1B-E8C3026B2564}"/>
    <cellStyle name="40% - Ênfase3 4 2 2 2 2" xfId="4382" xr:uid="{F48E922C-27B8-46DC-AE03-394C3407E5BC}"/>
    <cellStyle name="40% - Ênfase3 4 2 2 2 2 2" xfId="8342" xr:uid="{9705F381-50B3-43B3-8A98-DE4870069FF7}"/>
    <cellStyle name="40% - Ênfase3 4 2 2 2 2 2 2" xfId="16262" xr:uid="{428FE5EB-ACB7-433F-BA62-4C6A9F517F83}"/>
    <cellStyle name="40% - Ênfase3 4 2 2 2 2 3" xfId="12302" xr:uid="{ACAF26D1-CD7D-40EB-A9CC-0B3E24A11FCF}"/>
    <cellStyle name="40% - Ênfase3 4 2 2 2 3" xfId="6362" xr:uid="{44977717-9DA1-4653-9FD1-BA49683F8404}"/>
    <cellStyle name="40% - Ênfase3 4 2 2 2 3 2" xfId="14282" xr:uid="{29042AE6-4A88-4E4F-AC8A-074F3C34EF41}"/>
    <cellStyle name="40% - Ênfase3 4 2 2 2 4" xfId="10322" xr:uid="{D99778B8-AA80-480B-AAA4-8827A751E967}"/>
    <cellStyle name="40% - Ênfase3 4 2 2 3" xfId="3633" xr:uid="{CF2E9DA8-CB71-4054-9A7C-B38D5856ECBA}"/>
    <cellStyle name="40% - Ênfase3 4 2 2 3 2" xfId="7595" xr:uid="{C195C30C-1F21-4763-A7C0-C3D1D04E3C28}"/>
    <cellStyle name="40% - Ênfase3 4 2 2 3 2 2" xfId="15515" xr:uid="{49B179E0-13E7-456A-B5BE-A4A3263FA150}"/>
    <cellStyle name="40% - Ênfase3 4 2 2 3 3" xfId="11555" xr:uid="{C3576CFF-C2FC-437A-8629-354A21C11425}"/>
    <cellStyle name="40% - Ênfase3 4 2 2 4" xfId="5615" xr:uid="{393DC9DA-AB52-4A07-A98F-BE97A52E23E6}"/>
    <cellStyle name="40% - Ênfase3 4 2 2 4 2" xfId="13535" xr:uid="{18E1AEE8-952F-4091-9D6F-4CE4E021B624}"/>
    <cellStyle name="40% - Ênfase3 4 2 2 5" xfId="9575" xr:uid="{50FD0A19-E055-4E5A-AD2C-FAEB69FB1626}"/>
    <cellStyle name="40% - Ênfase3 4 2 3" xfId="1106" xr:uid="{00000000-0005-0000-0000-000065010000}"/>
    <cellStyle name="40% - Ênfase3 4 2 4" xfId="2316" xr:uid="{5DC3ED5B-8D4D-420A-835D-0EB8ACF96BB7}"/>
    <cellStyle name="40% - Ênfase3 4 2 4 2" xfId="4381" xr:uid="{F333E7A1-A342-4D97-851A-E4831F8D1036}"/>
    <cellStyle name="40% - Ênfase3 4 2 4 2 2" xfId="8341" xr:uid="{7E035412-3186-40BF-8119-7B0C74A83E5E}"/>
    <cellStyle name="40% - Ênfase3 4 2 4 2 2 2" xfId="16261" xr:uid="{2804AD53-9A39-488D-8D6F-F762EC68C059}"/>
    <cellStyle name="40% - Ênfase3 4 2 4 2 3" xfId="12301" xr:uid="{88185961-06A9-4B7C-8C4F-432E0F992075}"/>
    <cellStyle name="40% - Ênfase3 4 2 4 3" xfId="6361" xr:uid="{78AAAA13-F219-4323-A8EC-F3138E22829E}"/>
    <cellStyle name="40% - Ênfase3 4 2 4 3 2" xfId="14281" xr:uid="{65355E6C-B98E-4B08-A58E-9F0EA7B5F0BB}"/>
    <cellStyle name="40% - Ênfase3 4 2 4 4" xfId="10321" xr:uid="{12E50BDC-118B-4562-B8EA-BC4619B257AE}"/>
    <cellStyle name="40% - Ênfase3 4 2 5" xfId="3308" xr:uid="{783A8C39-2981-4C9E-9A48-85DD82FBDD9E}"/>
    <cellStyle name="40% - Ênfase3 4 2 5 2" xfId="7270" xr:uid="{61A5CBF5-899F-44B8-812A-DDA7B2E804C2}"/>
    <cellStyle name="40% - Ênfase3 4 2 5 2 2" xfId="15190" xr:uid="{50C5309D-815B-43A0-8DE0-C5E4EBB28316}"/>
    <cellStyle name="40% - Ênfase3 4 2 5 3" xfId="11230" xr:uid="{054844FD-AA62-477B-BB20-93F0F608709D}"/>
    <cellStyle name="40% - Ênfase3 4 2 6" xfId="5290" xr:uid="{8AE51907-46D6-4078-8971-69206D69DF53}"/>
    <cellStyle name="40% - Ênfase3 4 2 6 2" xfId="13210" xr:uid="{C479B0AD-3AB7-43CC-8893-CF738E974824}"/>
    <cellStyle name="40% - Ênfase3 4 2 7" xfId="9250" xr:uid="{30FC8352-7AAD-41A2-B44A-91F5FC7B50D4}"/>
    <cellStyle name="40% - Ênfase3 4 3" xfId="655" xr:uid="{00000000-0005-0000-0000-000066010000}"/>
    <cellStyle name="40% - Ênfase3 4 3 2" xfId="1107" xr:uid="{00000000-0005-0000-0000-000067010000}"/>
    <cellStyle name="40% - Ênfase3 4 3 3" xfId="2318" xr:uid="{81539FE3-0435-41DC-906C-4EC65D540955}"/>
    <cellStyle name="40% - Ênfase3 4 3 3 2" xfId="4383" xr:uid="{C4DBDA37-D3B9-415B-AAAD-ADBE1E7EDEAA}"/>
    <cellStyle name="40% - Ênfase3 4 3 3 2 2" xfId="8343" xr:uid="{B83546CE-3471-4DF2-B43F-BE29B72FD339}"/>
    <cellStyle name="40% - Ênfase3 4 3 3 2 2 2" xfId="16263" xr:uid="{11883DD4-8F9C-4EF9-870C-09D54B6ABB1A}"/>
    <cellStyle name="40% - Ênfase3 4 3 3 2 3" xfId="12303" xr:uid="{D4C5EF6F-800A-4566-BA28-157CDE5AC163}"/>
    <cellStyle name="40% - Ênfase3 4 3 3 3" xfId="6363" xr:uid="{F6844168-2331-4252-87B5-4324EFBE3081}"/>
    <cellStyle name="40% - Ênfase3 4 3 3 3 2" xfId="14283" xr:uid="{5198F485-3F6E-4E1D-AAEA-B8DC1D07A7AB}"/>
    <cellStyle name="40% - Ênfase3 4 3 3 4" xfId="10323" xr:uid="{E702190C-1FA9-4B0D-B483-C87A6294EFEC}"/>
    <cellStyle name="40% - Ênfase3 4 3 4" xfId="3498" xr:uid="{B27EA855-908A-4FA1-8348-2555093B00DF}"/>
    <cellStyle name="40% - Ênfase3 4 3 4 2" xfId="7460" xr:uid="{198A7A0D-58F9-4AD9-8E3E-C93CB126FAF2}"/>
    <cellStyle name="40% - Ênfase3 4 3 4 2 2" xfId="15380" xr:uid="{3214CA45-4CCD-4421-94DF-6B71438390E0}"/>
    <cellStyle name="40% - Ênfase3 4 3 4 3" xfId="11420" xr:uid="{973FC680-66F0-4524-A338-3F5D76EB896F}"/>
    <cellStyle name="40% - Ênfase3 4 3 5" xfId="5480" xr:uid="{CE2AA7E1-E66B-4781-A774-B6DC42371A9D}"/>
    <cellStyle name="40% - Ênfase3 4 3 5 2" xfId="13400" xr:uid="{7451C9E2-A073-4E99-9117-F4F32C92379F}"/>
    <cellStyle name="40% - Ênfase3 4 3 6" xfId="9440" xr:uid="{9CBBCE9A-23CF-4509-A6A3-629ADAF9A067}"/>
    <cellStyle name="40% - Ênfase3 4 4" xfId="1105" xr:uid="{00000000-0005-0000-0000-000068010000}"/>
    <cellStyle name="40% - Ênfase3 4 4 2" xfId="2319" xr:uid="{6DE96AB7-59AB-463D-AC7D-B0E20A19AAFE}"/>
    <cellStyle name="40% - Ênfase3 4 4 2 2" xfId="4384" xr:uid="{0A55475B-E06E-465E-9F29-7950FF37B31F}"/>
    <cellStyle name="40% - Ênfase3 4 4 2 2 2" xfId="8344" xr:uid="{A2B2AD21-5122-4864-B078-06A6B133FB3D}"/>
    <cellStyle name="40% - Ênfase3 4 4 2 2 2 2" xfId="16264" xr:uid="{160EB152-6D27-4D8D-A29B-FAFA9FD7CC5D}"/>
    <cellStyle name="40% - Ênfase3 4 4 2 2 3" xfId="12304" xr:uid="{004009AD-3F35-4D49-A514-8453ECB37FEF}"/>
    <cellStyle name="40% - Ênfase3 4 4 2 3" xfId="6364" xr:uid="{692C0800-759E-4995-9313-F449D77672DB}"/>
    <cellStyle name="40% - Ênfase3 4 4 2 3 2" xfId="14284" xr:uid="{CC851EBE-7EC4-4DFA-8FFE-52025EAB9412}"/>
    <cellStyle name="40% - Ênfase3 4 4 2 4" xfId="10324" xr:uid="{E5AA1943-1556-472C-B302-900A442FD319}"/>
    <cellStyle name="40% - Ênfase3 4 4 3" xfId="3884" xr:uid="{2F8F1957-AE10-41B3-AEEB-EFC2971695CD}"/>
    <cellStyle name="40% - Ênfase3 4 4 3 2" xfId="7846" xr:uid="{2D54F7BE-21B5-4E94-B147-B933103897F2}"/>
    <cellStyle name="40% - Ênfase3 4 4 3 2 2" xfId="15766" xr:uid="{90CC42C3-AB31-44F7-888D-6B8A3364624B}"/>
    <cellStyle name="40% - Ênfase3 4 4 3 3" xfId="11806" xr:uid="{72E90674-5A28-4019-9EAD-F9D61882F8AA}"/>
    <cellStyle name="40% - Ênfase3 4 4 4" xfId="5866" xr:uid="{C7AC1667-FD15-4531-BF5C-0C3E1E308CA0}"/>
    <cellStyle name="40% - Ênfase3 4 4 4 2" xfId="13786" xr:uid="{666FC06D-9785-490F-9A71-EEA716CA5822}"/>
    <cellStyle name="40% - Ênfase3 4 4 5" xfId="9826" xr:uid="{BAF0E56D-A284-4974-9E96-84F255A1BAA8}"/>
    <cellStyle name="40% - Ênfase3 4 5" xfId="2315" xr:uid="{F769A957-A587-49F7-9D50-FC0204BBABA7}"/>
    <cellStyle name="40% - Ênfase3 4 5 2" xfId="4380" xr:uid="{D4093FDF-549D-41D2-9429-FC54A4876E34}"/>
    <cellStyle name="40% - Ênfase3 4 5 2 2" xfId="8340" xr:uid="{D252F1F3-6044-4715-9041-3CA3DDA69A2F}"/>
    <cellStyle name="40% - Ênfase3 4 5 2 2 2" xfId="16260" xr:uid="{B8BD92CA-815A-45E4-89FB-3952936D810B}"/>
    <cellStyle name="40% - Ênfase3 4 5 2 3" xfId="12300" xr:uid="{219A07E8-3078-465C-9E97-4C6E09BC5F61}"/>
    <cellStyle name="40% - Ênfase3 4 5 3" xfId="6360" xr:uid="{927E1C94-31B5-491D-858B-1487EA259CFB}"/>
    <cellStyle name="40% - Ênfase3 4 5 3 2" xfId="14280" xr:uid="{2A73B0B0-3524-4B4C-834E-454D36340E1F}"/>
    <cellStyle name="40% - Ênfase3 4 5 4" xfId="10320" xr:uid="{4A7B8BF1-1741-403D-BC99-A897BA7E7F0B}"/>
    <cellStyle name="40% - Ênfase3 4 6" xfId="3173" xr:uid="{947FB4A2-9C7F-48F2-AA3F-F7776499113B}"/>
    <cellStyle name="40% - Ênfase3 4 6 2" xfId="7135" xr:uid="{EFA71C51-D645-4443-BDB4-09025A03F024}"/>
    <cellStyle name="40% - Ênfase3 4 6 2 2" xfId="15055" xr:uid="{B9D36C6D-CB9B-459C-8D1B-D40E16FE64BF}"/>
    <cellStyle name="40% - Ênfase3 4 6 3" xfId="11095" xr:uid="{9A114794-81BF-451F-8410-434353045AEC}"/>
    <cellStyle name="40% - Ênfase3 4 7" xfId="5155" xr:uid="{8669D558-3180-46E4-942B-0BB9931CA7CD}"/>
    <cellStyle name="40% - Ênfase3 4 7 2" xfId="13075" xr:uid="{FC6CEAFB-41F5-4318-88B0-BF24DEF61CBE}"/>
    <cellStyle name="40% - Ênfase3 4 8" xfId="9115" xr:uid="{F60340C9-84A7-4F90-829C-7283409597CE}"/>
    <cellStyle name="40% - Ênfase3 5" xfId="1108" xr:uid="{00000000-0005-0000-0000-000069010000}"/>
    <cellStyle name="40% - Ênfase3 6" xfId="1109" xr:uid="{00000000-0005-0000-0000-00006A010000}"/>
    <cellStyle name="40% - Ênfase3 7" xfId="1110" xr:uid="{00000000-0005-0000-0000-00006B010000}"/>
    <cellStyle name="40% - Ênfase3 8" xfId="1111" xr:uid="{00000000-0005-0000-0000-00006C010000}"/>
    <cellStyle name="40% - Ênfase3 9" xfId="1112" xr:uid="{00000000-0005-0000-0000-00006D010000}"/>
    <cellStyle name="40% - Ênfase3 9 2" xfId="2320" xr:uid="{392EB1AB-3B63-4DA0-AEC2-3DC4FD511070}"/>
    <cellStyle name="40% - Ênfase3 9 2 2" xfId="4385" xr:uid="{2C20A115-8165-4412-9214-68D747BEBB43}"/>
    <cellStyle name="40% - Ênfase3 9 2 2 2" xfId="8345" xr:uid="{CBEA340A-580A-47FC-9DCA-069CD4C90F29}"/>
    <cellStyle name="40% - Ênfase3 9 2 2 2 2" xfId="16265" xr:uid="{49971C14-8610-4B18-9DBD-7B647C500329}"/>
    <cellStyle name="40% - Ênfase3 9 2 2 3" xfId="12305" xr:uid="{AF560666-2CE0-40B9-8CD6-B26B1C07A9A4}"/>
    <cellStyle name="40% - Ênfase3 9 2 3" xfId="6365" xr:uid="{C313B92B-4637-4CA2-9B2A-3326CF79724B}"/>
    <cellStyle name="40% - Ênfase3 9 2 3 2" xfId="14285" xr:uid="{2386C917-FDEE-4089-A806-C52C518CF5E4}"/>
    <cellStyle name="40% - Ênfase3 9 2 4" xfId="10325" xr:uid="{8FA51D9B-F81A-40CB-92EF-5139A444871A}"/>
    <cellStyle name="40% - Ênfase3 9 3" xfId="3885" xr:uid="{D91D735B-2A45-45D5-B1B2-C13B728C04B6}"/>
    <cellStyle name="40% - Ênfase3 9 3 2" xfId="7847" xr:uid="{3F843B24-FDAD-4B89-81ED-15431FCAD7F3}"/>
    <cellStyle name="40% - Ênfase3 9 3 2 2" xfId="15767" xr:uid="{6DC897D5-5BE8-4439-B9BB-3B46FF346940}"/>
    <cellStyle name="40% - Ênfase3 9 3 3" xfId="11807" xr:uid="{5B97D8ED-0FE8-4FD5-B2D7-4FA29EF003ED}"/>
    <cellStyle name="40% - Ênfase3 9 4" xfId="5867" xr:uid="{5979A2F9-8751-4514-98A3-CCC25924C9E8}"/>
    <cellStyle name="40% - Ênfase3 9 4 2" xfId="13787" xr:uid="{99618B87-E4B7-4D5E-A9E5-11AFAE14E1E2}"/>
    <cellStyle name="40% - Ênfase3 9 5" xfId="9827" xr:uid="{76E9A199-DA17-44B6-A769-F6A1587A6B68}"/>
    <cellStyle name="40% - Ênfase4 10" xfId="5064" xr:uid="{F47B000E-64AF-47A9-8FD9-519BD0BF9E37}"/>
    <cellStyle name="40% - Ênfase4 10 2" xfId="9024" xr:uid="{59D27628-3050-4669-9277-2FFD3FF04CEA}"/>
    <cellStyle name="40% - Ênfase4 10 2 2" xfId="16944" xr:uid="{E454832E-1A99-44AA-9158-6AD483CAF79C}"/>
    <cellStyle name="40% - Ênfase4 10 3" xfId="12984" xr:uid="{421EF654-ACEF-4F30-9D62-A3253DEC0950}"/>
    <cellStyle name="40% - Ênfase4 11" xfId="7044" xr:uid="{AC2F9D98-E7C9-478F-A868-3BFD656FDEF7}"/>
    <cellStyle name="40% - Ênfase4 11 2" xfId="14964" xr:uid="{7A1D7DFC-5F3A-417B-A3E2-92AA43301D34}"/>
    <cellStyle name="40% - Ênfase4 12" xfId="11004" xr:uid="{BD37187B-0B61-4870-9678-DCCE69288226}"/>
    <cellStyle name="40% - Ênfase4 2" xfId="16" xr:uid="{00000000-0005-0000-0000-00006F010000}"/>
    <cellStyle name="40% - Ênfase4 2 2" xfId="17" xr:uid="{00000000-0005-0000-0000-000070010000}"/>
    <cellStyle name="40% - Ênfase4 2 2 2" xfId="1114" xr:uid="{00000000-0005-0000-0000-000071010000}"/>
    <cellStyle name="40% - Ênfase4 2 2 2 2" xfId="2321" xr:uid="{B26E175F-80A2-4494-AC8B-980B42B6C665}"/>
    <cellStyle name="40% - Ênfase4 2 2 2 2 2" xfId="4386" xr:uid="{C1012AB0-01FF-401B-B95F-6E3799753DEB}"/>
    <cellStyle name="40% - Ênfase4 2 2 2 2 2 2" xfId="8346" xr:uid="{54858CBE-4EF2-4688-B3C4-7CF0A6574C54}"/>
    <cellStyle name="40% - Ênfase4 2 2 2 2 2 2 2" xfId="16266" xr:uid="{92D704F1-DF71-450B-A2F3-EBAF916E53AE}"/>
    <cellStyle name="40% - Ênfase4 2 2 2 2 2 3" xfId="12306" xr:uid="{4E3E1033-3D5E-4C5F-B23F-0B4BD80B7F5C}"/>
    <cellStyle name="40% - Ênfase4 2 2 2 2 3" xfId="6366" xr:uid="{960EA4FE-DAC0-4820-A0E7-DF4D365F33EC}"/>
    <cellStyle name="40% - Ênfase4 2 2 2 2 3 2" xfId="14286" xr:uid="{AA7D5B4D-096A-4148-956F-561EC4575CE8}"/>
    <cellStyle name="40% - Ênfase4 2 2 2 2 4" xfId="10326" xr:uid="{A93739B4-4E8A-451E-B46E-CB1B877586AB}"/>
    <cellStyle name="40% - Ênfase4 2 2 2 3" xfId="3887" xr:uid="{3D97CA48-FE2A-4285-848C-19943D781954}"/>
    <cellStyle name="40% - Ênfase4 2 2 2 3 2" xfId="7849" xr:uid="{9015FD6A-DCC7-4744-A874-B2070FA9CAC7}"/>
    <cellStyle name="40% - Ênfase4 2 2 2 3 2 2" xfId="15769" xr:uid="{E357E82C-659B-4594-856B-C6425B644D52}"/>
    <cellStyle name="40% - Ênfase4 2 2 2 3 3" xfId="11809" xr:uid="{10BE2BF3-06DD-43A8-967E-0D12A622A5C1}"/>
    <cellStyle name="40% - Ênfase4 2 2 2 4" xfId="5869" xr:uid="{B85D5F38-15D4-4410-87BD-64119A11DB3A}"/>
    <cellStyle name="40% - Ênfase4 2 2 2 4 2" xfId="13789" xr:uid="{2DA86B06-FDFF-4CDA-8A6F-EEAF4B1C36F7}"/>
    <cellStyle name="40% - Ênfase4 2 2 2 5" xfId="9829" xr:uid="{ED339FF5-AB80-479A-9002-943D9D142127}"/>
    <cellStyle name="40% - Ênfase4 2 2 3" xfId="1115" xr:uid="{00000000-0005-0000-0000-000072010000}"/>
    <cellStyle name="40% - Ênfase4 2 2 3 2" xfId="2322" xr:uid="{C3853226-5ED7-4961-81FF-5877799BFC6B}"/>
    <cellStyle name="40% - Ênfase4 2 2 3 2 2" xfId="4387" xr:uid="{BBC55EE5-0355-45EB-98A7-88C551F87188}"/>
    <cellStyle name="40% - Ênfase4 2 2 3 2 2 2" xfId="8347" xr:uid="{93C28D5C-8109-488A-A1D3-1F3818721BA3}"/>
    <cellStyle name="40% - Ênfase4 2 2 3 2 2 2 2" xfId="16267" xr:uid="{A8632CC2-9D19-4D39-9B12-C74FB160D3BD}"/>
    <cellStyle name="40% - Ênfase4 2 2 3 2 2 3" xfId="12307" xr:uid="{8CFDBA87-FF6E-411D-AD44-D2BC3765ADC1}"/>
    <cellStyle name="40% - Ênfase4 2 2 3 2 3" xfId="6367" xr:uid="{D7C8D3DC-2D33-4573-9C61-D70A3514616D}"/>
    <cellStyle name="40% - Ênfase4 2 2 3 2 3 2" xfId="14287" xr:uid="{ECC94994-9D08-496A-A4DD-1BB76632B9B5}"/>
    <cellStyle name="40% - Ênfase4 2 2 3 2 4" xfId="10327" xr:uid="{303C573E-5BD8-4CA3-8B74-24096A40DB82}"/>
    <cellStyle name="40% - Ênfase4 2 2 3 3" xfId="3888" xr:uid="{7002D5C1-3E6E-4A13-B709-5617A761FA6A}"/>
    <cellStyle name="40% - Ênfase4 2 2 3 3 2" xfId="7850" xr:uid="{75037235-4B9A-4440-9615-85DFEA8DB3C8}"/>
    <cellStyle name="40% - Ênfase4 2 2 3 3 2 2" xfId="15770" xr:uid="{77DAEFA7-1709-4726-919D-1F9008C0FC02}"/>
    <cellStyle name="40% - Ênfase4 2 2 3 3 3" xfId="11810" xr:uid="{B94F7769-AA9F-4A1B-A407-FAB2D062FA19}"/>
    <cellStyle name="40% - Ênfase4 2 2 3 4" xfId="5870" xr:uid="{F2E29E9C-CB0C-4C47-BD26-AE673F75B3CD}"/>
    <cellStyle name="40% - Ênfase4 2 2 3 4 2" xfId="13790" xr:uid="{C9A87DEB-8BD4-4F49-9B40-A647A5A15B78}"/>
    <cellStyle name="40% - Ênfase4 2 2 3 5" xfId="9830" xr:uid="{85CAA4CA-3E29-4501-A246-C92896AE6DEE}"/>
    <cellStyle name="40% - Ênfase4 2 3" xfId="285" xr:uid="{00000000-0005-0000-0000-000073010000}"/>
    <cellStyle name="40% - Ênfase4 2 3 2" xfId="421" xr:uid="{00000000-0005-0000-0000-000074010000}"/>
    <cellStyle name="40% - Ênfase4 2 3 2 2" xfId="811" xr:uid="{00000000-0005-0000-0000-000075010000}"/>
    <cellStyle name="40% - Ênfase4 2 3 2 2 2" xfId="2325" xr:uid="{FF65E197-12B1-4ECA-B174-5C53BF495055}"/>
    <cellStyle name="40% - Ênfase4 2 3 2 2 2 2" xfId="4390" xr:uid="{A3EBF324-A7FF-4ADE-8153-804757F50CF0}"/>
    <cellStyle name="40% - Ênfase4 2 3 2 2 2 2 2" xfId="8350" xr:uid="{DE490325-38FC-4379-A278-AD843B90F9B8}"/>
    <cellStyle name="40% - Ênfase4 2 3 2 2 2 2 2 2" xfId="16270" xr:uid="{B3BC8987-1CED-4C1D-9870-B84C1C199873}"/>
    <cellStyle name="40% - Ênfase4 2 3 2 2 2 2 3" xfId="12310" xr:uid="{8DD40216-08ED-4C69-B448-5DA716E94EFA}"/>
    <cellStyle name="40% - Ênfase4 2 3 2 2 2 3" xfId="6370" xr:uid="{23B53260-0498-42F2-BD0B-C047CD66C69F}"/>
    <cellStyle name="40% - Ênfase4 2 3 2 2 2 3 2" xfId="14290" xr:uid="{695F5C7A-3D28-4365-8432-7CBA0D70AAF3}"/>
    <cellStyle name="40% - Ênfase4 2 3 2 2 2 4" xfId="10330" xr:uid="{304A045F-C562-4CBD-B5E3-709C6592DFCE}"/>
    <cellStyle name="40% - Ênfase4 2 3 2 2 3" xfId="3654" xr:uid="{E58B7D65-3B77-44B2-B506-E9EE71614D52}"/>
    <cellStyle name="40% - Ênfase4 2 3 2 2 3 2" xfId="7616" xr:uid="{63942E66-6CD8-4EB3-9718-5D8E21815015}"/>
    <cellStyle name="40% - Ênfase4 2 3 2 2 3 2 2" xfId="15536" xr:uid="{AA7CE756-0D6D-4568-A247-771B0B6BA6BD}"/>
    <cellStyle name="40% - Ênfase4 2 3 2 2 3 3" xfId="11576" xr:uid="{06D1686D-23DF-4662-A737-E3D022E12E6E}"/>
    <cellStyle name="40% - Ênfase4 2 3 2 2 4" xfId="5636" xr:uid="{A55D660A-3321-446E-A762-75F351EDA7E5}"/>
    <cellStyle name="40% - Ênfase4 2 3 2 2 4 2" xfId="13556" xr:uid="{078316F7-EFD2-4C90-A755-09CAA77B2081}"/>
    <cellStyle name="40% - Ênfase4 2 3 2 2 5" xfId="9596" xr:uid="{E5423FDF-A2EC-47D1-9724-A2F813FFD3AA}"/>
    <cellStyle name="40% - Ênfase4 2 3 2 3" xfId="2324" xr:uid="{91E6811B-CFD4-4B0E-B931-F6F57DF0D5F5}"/>
    <cellStyle name="40% - Ênfase4 2 3 2 3 2" xfId="4389" xr:uid="{23BD0313-9A68-4EBF-8DE5-0FE614814E24}"/>
    <cellStyle name="40% - Ênfase4 2 3 2 3 2 2" xfId="8349" xr:uid="{D61C3D75-A433-4383-8DFD-45FE4E8E232F}"/>
    <cellStyle name="40% - Ênfase4 2 3 2 3 2 2 2" xfId="16269" xr:uid="{7A886D35-701A-47FB-9845-8397F8E1A5F9}"/>
    <cellStyle name="40% - Ênfase4 2 3 2 3 2 3" xfId="12309" xr:uid="{F0D147FA-1D31-4684-84B7-791BDCBC109F}"/>
    <cellStyle name="40% - Ênfase4 2 3 2 3 3" xfId="6369" xr:uid="{8EC11968-471F-4E3E-BCAE-FFCC420747AA}"/>
    <cellStyle name="40% - Ênfase4 2 3 2 3 3 2" xfId="14289" xr:uid="{2674DE0F-D944-466F-A820-0D29DB0436E0}"/>
    <cellStyle name="40% - Ênfase4 2 3 2 3 4" xfId="10329" xr:uid="{6B852B89-72F6-43D2-8660-67C1FC175FDA}"/>
    <cellStyle name="40% - Ênfase4 2 3 2 4" xfId="3329" xr:uid="{E3B9857C-193A-4692-A130-9B9148131950}"/>
    <cellStyle name="40% - Ênfase4 2 3 2 4 2" xfId="7291" xr:uid="{A31A548B-B506-4A83-ABE9-6267E1EFA7E8}"/>
    <cellStyle name="40% - Ênfase4 2 3 2 4 2 2" xfId="15211" xr:uid="{DB4096E8-6C0D-41AA-925C-B52BD82E864F}"/>
    <cellStyle name="40% - Ênfase4 2 3 2 4 3" xfId="11251" xr:uid="{9F2E14A7-81D5-4316-97A1-013283FCF6FD}"/>
    <cellStyle name="40% - Ênfase4 2 3 2 5" xfId="5311" xr:uid="{A512CDE5-36B5-47BE-BB05-9769F8853F9D}"/>
    <cellStyle name="40% - Ênfase4 2 3 2 5 2" xfId="13231" xr:uid="{1A1F4374-B794-4B25-A562-7B89BE59BBFB}"/>
    <cellStyle name="40% - Ênfase4 2 3 2 6" xfId="9271" xr:uid="{162C54D6-5AB8-4423-947E-B8C4C749D222}"/>
    <cellStyle name="40% - Ênfase4 2 3 3" xfId="676" xr:uid="{00000000-0005-0000-0000-000076010000}"/>
    <cellStyle name="40% - Ênfase4 2 3 3 2" xfId="2326" xr:uid="{B9C92B2F-2485-422F-9C2A-650AE089458F}"/>
    <cellStyle name="40% - Ênfase4 2 3 3 2 2" xfId="4391" xr:uid="{E8DC977D-5FC8-44A4-B0A6-2419D9177C4E}"/>
    <cellStyle name="40% - Ênfase4 2 3 3 2 2 2" xfId="8351" xr:uid="{7BFD41F9-087D-4A7A-8A88-74F7986458FE}"/>
    <cellStyle name="40% - Ênfase4 2 3 3 2 2 2 2" xfId="16271" xr:uid="{E65D224D-BBCB-4916-897C-CD76377E9905}"/>
    <cellStyle name="40% - Ênfase4 2 3 3 2 2 3" xfId="12311" xr:uid="{52355F07-EE12-4C04-8AA2-669A1082C4F4}"/>
    <cellStyle name="40% - Ênfase4 2 3 3 2 3" xfId="6371" xr:uid="{6516A4A3-D60F-4935-B337-54548307EF54}"/>
    <cellStyle name="40% - Ênfase4 2 3 3 2 3 2" xfId="14291" xr:uid="{57D42A9D-2727-48C6-A15B-00684265C78F}"/>
    <cellStyle name="40% - Ênfase4 2 3 3 2 4" xfId="10331" xr:uid="{54292588-6890-4D53-AA60-AF7FA4BC9A9B}"/>
    <cellStyle name="40% - Ênfase4 2 3 3 3" xfId="3519" xr:uid="{73B217F7-E421-422D-B998-4BD35263B3AD}"/>
    <cellStyle name="40% - Ênfase4 2 3 3 3 2" xfId="7481" xr:uid="{CE1646AD-67C3-4A1E-90A0-3AA167FDFBC5}"/>
    <cellStyle name="40% - Ênfase4 2 3 3 3 2 2" xfId="15401" xr:uid="{6CD02BFC-C9B7-4D3B-92E8-5FFFEAE7BF82}"/>
    <cellStyle name="40% - Ênfase4 2 3 3 3 3" xfId="11441" xr:uid="{B624F355-18D0-4157-843C-117C4463E0A4}"/>
    <cellStyle name="40% - Ênfase4 2 3 3 4" xfId="5501" xr:uid="{D61DB034-C092-4FED-A059-B91B017BB9BE}"/>
    <cellStyle name="40% - Ênfase4 2 3 3 4 2" xfId="13421" xr:uid="{BE831FFC-3B21-4763-A5AC-FC0245E78753}"/>
    <cellStyle name="40% - Ênfase4 2 3 3 5" xfId="9461" xr:uid="{3F2B56B5-95A2-4541-A71B-CFE04FAD9CDD}"/>
    <cellStyle name="40% - Ênfase4 2 3 4" xfId="1116" xr:uid="{00000000-0005-0000-0000-000077010000}"/>
    <cellStyle name="40% - Ênfase4 2 3 4 2" xfId="2327" xr:uid="{15C5C86E-2C4D-444D-9A15-91753A193ED3}"/>
    <cellStyle name="40% - Ênfase4 2 3 4 2 2" xfId="4392" xr:uid="{40F8499C-2006-474B-A9A2-857F5B4C0C40}"/>
    <cellStyle name="40% - Ênfase4 2 3 4 2 2 2" xfId="8352" xr:uid="{BE7AA489-29E6-4906-B525-93236227F867}"/>
    <cellStyle name="40% - Ênfase4 2 3 4 2 2 2 2" xfId="16272" xr:uid="{FB22939B-06EA-40F9-8ACD-81B87C1AFD62}"/>
    <cellStyle name="40% - Ênfase4 2 3 4 2 2 3" xfId="12312" xr:uid="{23C81C7A-7356-4916-AC9F-4DC0769363B2}"/>
    <cellStyle name="40% - Ênfase4 2 3 4 2 3" xfId="6372" xr:uid="{241BA15A-74E4-41A0-BEAF-6B32DCFAEFF7}"/>
    <cellStyle name="40% - Ênfase4 2 3 4 2 3 2" xfId="14292" xr:uid="{419325CF-4119-4EC2-8DC1-329940155E19}"/>
    <cellStyle name="40% - Ênfase4 2 3 4 2 4" xfId="10332" xr:uid="{7B6349AB-B009-46D9-AB1C-2560CD7F5F9D}"/>
    <cellStyle name="40% - Ênfase4 2 3 4 3" xfId="3889" xr:uid="{F826745D-C596-42C9-B259-AA3BAF651057}"/>
    <cellStyle name="40% - Ênfase4 2 3 4 3 2" xfId="7851" xr:uid="{9365F22E-AFD7-4379-BEFD-656E1FE9323F}"/>
    <cellStyle name="40% - Ênfase4 2 3 4 3 2 2" xfId="15771" xr:uid="{867769F2-97ED-46D5-830F-26649147FC9F}"/>
    <cellStyle name="40% - Ênfase4 2 3 4 3 3" xfId="11811" xr:uid="{2DA42999-4A59-4B3E-B93F-B475EF0AADD5}"/>
    <cellStyle name="40% - Ênfase4 2 3 4 4" xfId="5871" xr:uid="{8280D1E4-3385-4627-B7C4-0A5202EA41A9}"/>
    <cellStyle name="40% - Ênfase4 2 3 4 4 2" xfId="13791" xr:uid="{3272F6F2-1055-4981-B655-5281F59C1E67}"/>
    <cellStyle name="40% - Ênfase4 2 3 4 5" xfId="9831" xr:uid="{1D9DE8A1-847A-484E-BF71-5B5259D849E2}"/>
    <cellStyle name="40% - Ênfase4 2 3 5" xfId="2323" xr:uid="{464CDE71-BC54-47E5-ABF0-972CC3F2972D}"/>
    <cellStyle name="40% - Ênfase4 2 3 5 2" xfId="4388" xr:uid="{5BB35905-CDAF-4FFF-90F6-5BB4B71679B1}"/>
    <cellStyle name="40% - Ênfase4 2 3 5 2 2" xfId="8348" xr:uid="{326AAE54-418E-4F34-91B1-B17D7D6A84C8}"/>
    <cellStyle name="40% - Ênfase4 2 3 5 2 2 2" xfId="16268" xr:uid="{3EC206A6-81DB-4B7C-A735-7075A1E6E32E}"/>
    <cellStyle name="40% - Ênfase4 2 3 5 2 3" xfId="12308" xr:uid="{865E4F01-4D26-4594-B6CD-A99A4A0082C6}"/>
    <cellStyle name="40% - Ênfase4 2 3 5 3" xfId="6368" xr:uid="{3B75F36F-72EB-4DD9-914A-75CDEF432175}"/>
    <cellStyle name="40% - Ênfase4 2 3 5 3 2" xfId="14288" xr:uid="{4219089D-654E-4505-9DDD-FAF153CB2927}"/>
    <cellStyle name="40% - Ênfase4 2 3 5 4" xfId="10328" xr:uid="{C33F2788-E279-4C31-8191-0023DCAD7995}"/>
    <cellStyle name="40% - Ênfase4 2 3 6" xfId="3194" xr:uid="{26FF4422-CF62-4458-A5F5-B1D7C7E41D2C}"/>
    <cellStyle name="40% - Ênfase4 2 3 6 2" xfId="7156" xr:uid="{C5CBE2EE-5AAB-4ED3-9DE7-D7B5F7FC1993}"/>
    <cellStyle name="40% - Ênfase4 2 3 6 2 2" xfId="15076" xr:uid="{F400BCBD-8056-484E-A308-E04827A20C9D}"/>
    <cellStyle name="40% - Ênfase4 2 3 6 3" xfId="11116" xr:uid="{09A4907B-D1D0-4B6D-A7C1-5B0A733E8F23}"/>
    <cellStyle name="40% - Ênfase4 2 3 7" xfId="5176" xr:uid="{59276ED3-8C9A-4193-9C38-A8335FA7D137}"/>
    <cellStyle name="40% - Ênfase4 2 3 7 2" xfId="13096" xr:uid="{2E238086-5825-4045-B592-0EF25AC42E88}"/>
    <cellStyle name="40% - Ênfase4 2 3 8" xfId="9136" xr:uid="{717C0970-8E1E-4EC8-AD75-35D30B48EEDF}"/>
    <cellStyle name="40% - Ênfase4 2 4" xfId="1117" xr:uid="{00000000-0005-0000-0000-000078010000}"/>
    <cellStyle name="40% - Ênfase4 2 4 2" xfId="2328" xr:uid="{A5D64024-CAA9-4F43-A953-A78E766B9E52}"/>
    <cellStyle name="40% - Ênfase4 2 4 2 2" xfId="4393" xr:uid="{8C1CDC58-2583-4860-A31B-0ED3DDD72465}"/>
    <cellStyle name="40% - Ênfase4 2 4 2 2 2" xfId="8353" xr:uid="{92D15E17-5664-4617-86B4-640940BB0B80}"/>
    <cellStyle name="40% - Ênfase4 2 4 2 2 2 2" xfId="16273" xr:uid="{E70F9D1D-2AE3-455E-8A45-38DABCB30426}"/>
    <cellStyle name="40% - Ênfase4 2 4 2 2 3" xfId="12313" xr:uid="{6F36F6BB-8568-42A8-94E0-740589B72F2D}"/>
    <cellStyle name="40% - Ênfase4 2 4 2 3" xfId="6373" xr:uid="{AEADF26A-07FC-43EE-A0AB-6F2E6EC0DD86}"/>
    <cellStyle name="40% - Ênfase4 2 4 2 3 2" xfId="14293" xr:uid="{21C2034F-3C3B-4B10-A0BC-21BA907B3396}"/>
    <cellStyle name="40% - Ênfase4 2 4 2 4" xfId="10333" xr:uid="{C4BDF70A-3003-424D-8B19-59DA2301C2CA}"/>
    <cellStyle name="40% - Ênfase4 2 4 3" xfId="3890" xr:uid="{B582282E-7CD7-4CB2-8BAF-1D9DC7D5CB87}"/>
    <cellStyle name="40% - Ênfase4 2 4 3 2" xfId="7852" xr:uid="{64E3567E-6149-4B3D-8D6D-45B11648FAA3}"/>
    <cellStyle name="40% - Ênfase4 2 4 3 2 2" xfId="15772" xr:uid="{67FF50B6-B3F1-47AF-A0B0-C49411F6B9F3}"/>
    <cellStyle name="40% - Ênfase4 2 4 3 3" xfId="11812" xr:uid="{F02CF97E-B9D3-462C-894B-B207CA0B4966}"/>
    <cellStyle name="40% - Ênfase4 2 4 4" xfId="5872" xr:uid="{926049A6-5DBC-4366-BE2F-27E1860292C1}"/>
    <cellStyle name="40% - Ênfase4 2 4 4 2" xfId="13792" xr:uid="{1A890FA8-B482-4D12-ABDF-0C770903CF8E}"/>
    <cellStyle name="40% - Ênfase4 2 4 5" xfId="9832" xr:uid="{8F46A6B5-0811-4B82-BFD8-D968FD777EF8}"/>
    <cellStyle name="40% - Ênfase4 2 5" xfId="1118" xr:uid="{00000000-0005-0000-0000-000079010000}"/>
    <cellStyle name="40% - Ênfase4 2 5 2" xfId="2329" xr:uid="{F4A33808-67D9-4A12-B3A5-01E51C564BF7}"/>
    <cellStyle name="40% - Ênfase4 2 5 2 2" xfId="4394" xr:uid="{8A61D154-9673-47C7-95FE-102C706DB62C}"/>
    <cellStyle name="40% - Ênfase4 2 5 2 2 2" xfId="8354" xr:uid="{9B70C2B6-D0B0-4EF1-B00A-DEA340414F84}"/>
    <cellStyle name="40% - Ênfase4 2 5 2 2 2 2" xfId="16274" xr:uid="{1B489478-5C1B-4A71-A74D-93CF4B039714}"/>
    <cellStyle name="40% - Ênfase4 2 5 2 2 3" xfId="12314" xr:uid="{81BE31EF-D672-4483-B2DC-CE3C334BC7BB}"/>
    <cellStyle name="40% - Ênfase4 2 5 2 3" xfId="6374" xr:uid="{E2A6C4EB-4BDA-4ABD-B70F-9C5BABD6210F}"/>
    <cellStyle name="40% - Ênfase4 2 5 2 3 2" xfId="14294" xr:uid="{FA1588C0-0F1C-4FC1-82E9-4BE5838239D9}"/>
    <cellStyle name="40% - Ênfase4 2 5 2 4" xfId="10334" xr:uid="{28E50861-662F-4DFD-AD88-A530BF2D7C49}"/>
    <cellStyle name="40% - Ênfase4 2 5 3" xfId="3891" xr:uid="{86DB93A3-F3A5-4F63-96C2-585DE1C64EA6}"/>
    <cellStyle name="40% - Ênfase4 2 5 3 2" xfId="7853" xr:uid="{C3F8203F-A7C9-45FB-8EA4-FDC44C04BE1C}"/>
    <cellStyle name="40% - Ênfase4 2 5 3 2 2" xfId="15773" xr:uid="{FD5C71D5-7886-4E74-9B68-4E4359BF7112}"/>
    <cellStyle name="40% - Ênfase4 2 5 3 3" xfId="11813" xr:uid="{2CE2B101-F125-42D5-A0E7-4CB7997F1404}"/>
    <cellStyle name="40% - Ênfase4 2 5 4" xfId="5873" xr:uid="{D2895494-4CA6-440E-A620-A29C4592EB72}"/>
    <cellStyle name="40% - Ênfase4 2 5 4 2" xfId="13793" xr:uid="{9B0FC1DC-3D3A-473A-99C0-1670FA26C70D}"/>
    <cellStyle name="40% - Ênfase4 2 5 5" xfId="9833" xr:uid="{FAEF1EA8-ABA5-49A5-B6DD-51F93CD26A9E}"/>
    <cellStyle name="40% - Ênfase4 2 6" xfId="1119" xr:uid="{00000000-0005-0000-0000-00007A010000}"/>
    <cellStyle name="40% - Ênfase4 2 6 2" xfId="2330" xr:uid="{EE9824DA-B26B-4CB3-A6E8-F118967AF895}"/>
    <cellStyle name="40% - Ênfase4 2 6 2 2" xfId="4395" xr:uid="{6CB81A38-0EC7-4356-B5FB-2BF259E241C6}"/>
    <cellStyle name="40% - Ênfase4 2 6 2 2 2" xfId="8355" xr:uid="{1ED45277-1649-43BD-8309-ADBB55325BA2}"/>
    <cellStyle name="40% - Ênfase4 2 6 2 2 2 2" xfId="16275" xr:uid="{8FA50AEE-842E-4DA5-80EB-29844F4559B6}"/>
    <cellStyle name="40% - Ênfase4 2 6 2 2 3" xfId="12315" xr:uid="{B5CB0169-3C00-47DE-8E32-1CB91DD5EA74}"/>
    <cellStyle name="40% - Ênfase4 2 6 2 3" xfId="6375" xr:uid="{ED51A418-743E-4244-96FA-4D3A8DAB5D8E}"/>
    <cellStyle name="40% - Ênfase4 2 6 2 3 2" xfId="14295" xr:uid="{5CCC2E84-7F61-4EBE-AB62-18CB78446133}"/>
    <cellStyle name="40% - Ênfase4 2 6 2 4" xfId="10335" xr:uid="{EFAED7E4-DD9D-4FE9-90C9-78948BB3B9EB}"/>
    <cellStyle name="40% - Ênfase4 2 6 3" xfId="3892" xr:uid="{E23CC1F3-7251-4540-877C-CA5EF92DC8A0}"/>
    <cellStyle name="40% - Ênfase4 2 6 3 2" xfId="7854" xr:uid="{B24F4699-47F9-4CFE-8325-165C4DFA0E36}"/>
    <cellStyle name="40% - Ênfase4 2 6 3 2 2" xfId="15774" xr:uid="{74B9E810-71EB-4E01-939B-B4A831F78EB0}"/>
    <cellStyle name="40% - Ênfase4 2 6 3 3" xfId="11814" xr:uid="{D00DC797-0535-4556-A5B4-FDF57075B44F}"/>
    <cellStyle name="40% - Ênfase4 2 6 4" xfId="5874" xr:uid="{86A7EA38-09DF-409B-BF98-C13015F88740}"/>
    <cellStyle name="40% - Ênfase4 2 6 4 2" xfId="13794" xr:uid="{4E78EEA5-309C-42FD-B915-61DE7E320B45}"/>
    <cellStyle name="40% - Ênfase4 2 6 5" xfId="9834" xr:uid="{BBCF1B2C-DE5E-4AE4-BCEB-48F6BD470469}"/>
    <cellStyle name="40% - Ênfase4 2 7" xfId="1120" xr:uid="{00000000-0005-0000-0000-00007B010000}"/>
    <cellStyle name="40% - Ênfase4 2 7 2" xfId="2331" xr:uid="{233280C3-65D9-4E3B-9C28-F90196FE4B05}"/>
    <cellStyle name="40% - Ênfase4 2 7 2 2" xfId="4396" xr:uid="{DFB52A3A-89A9-4990-806E-1564C1BDEE94}"/>
    <cellStyle name="40% - Ênfase4 2 7 2 2 2" xfId="8356" xr:uid="{2C80B6A4-7515-4C11-A146-FEAB978C3557}"/>
    <cellStyle name="40% - Ênfase4 2 7 2 2 2 2" xfId="16276" xr:uid="{671561BE-8CA5-48CF-BE61-FE96CF845AFB}"/>
    <cellStyle name="40% - Ênfase4 2 7 2 2 3" xfId="12316" xr:uid="{A758B4D1-7304-40DD-9EC7-BF58A489DFB7}"/>
    <cellStyle name="40% - Ênfase4 2 7 2 3" xfId="6376" xr:uid="{936950CF-D6AE-4F98-ABD9-61EB9FC92AD6}"/>
    <cellStyle name="40% - Ênfase4 2 7 2 3 2" xfId="14296" xr:uid="{6449B8DA-A675-4F77-B296-971971DEAEF9}"/>
    <cellStyle name="40% - Ênfase4 2 7 2 4" xfId="10336" xr:uid="{93E59799-6CE0-4187-AAAA-62D8AD8AC8BC}"/>
    <cellStyle name="40% - Ênfase4 2 7 3" xfId="3893" xr:uid="{9EFAE195-AD71-4C7C-BEF3-FFBA0DE793B5}"/>
    <cellStyle name="40% - Ênfase4 2 7 3 2" xfId="7855" xr:uid="{9F2B4F4D-C386-407F-B548-880272DD57B1}"/>
    <cellStyle name="40% - Ênfase4 2 7 3 2 2" xfId="15775" xr:uid="{3124559B-408E-4D2B-8F98-D7D39A44CAD3}"/>
    <cellStyle name="40% - Ênfase4 2 7 3 3" xfId="11815" xr:uid="{ED7D25D4-B638-47C6-A292-5988C590D23E}"/>
    <cellStyle name="40% - Ênfase4 2 7 4" xfId="5875" xr:uid="{043949BE-BAFC-4A57-90EF-8799EFF07FDC}"/>
    <cellStyle name="40% - Ênfase4 2 7 4 2" xfId="13795" xr:uid="{79D6219B-BD08-406D-9E49-5D1203D497DA}"/>
    <cellStyle name="40% - Ênfase4 2 7 5" xfId="9835" xr:uid="{88082555-6879-42A6-9085-B34D782B1C8B}"/>
    <cellStyle name="40% - Ênfase4 2 8" xfId="1121" xr:uid="{00000000-0005-0000-0000-00007C010000}"/>
    <cellStyle name="40% - Ênfase4 2 9" xfId="1113" xr:uid="{00000000-0005-0000-0000-00007D010000}"/>
    <cellStyle name="40% - Ênfase4 2 9 2" xfId="2332" xr:uid="{A3CB4EAA-0B0D-4B62-A535-AACAFF83AD44}"/>
    <cellStyle name="40% - Ênfase4 2 9 2 2" xfId="4397" xr:uid="{F1D625AA-DD59-40D5-8142-665924BFF513}"/>
    <cellStyle name="40% - Ênfase4 2 9 2 2 2" xfId="8357" xr:uid="{B4CDC6F7-14A1-46FF-A5C9-4F9236585F12}"/>
    <cellStyle name="40% - Ênfase4 2 9 2 2 2 2" xfId="16277" xr:uid="{44FC85EA-3F8D-4C95-8AC5-5F435D99A9FC}"/>
    <cellStyle name="40% - Ênfase4 2 9 2 2 3" xfId="12317" xr:uid="{183E02F2-7305-4209-BADB-AD1F8F39418D}"/>
    <cellStyle name="40% - Ênfase4 2 9 2 3" xfId="6377" xr:uid="{05BF704D-2F24-4E4A-A2EA-7247BACE3DCB}"/>
    <cellStyle name="40% - Ênfase4 2 9 2 3 2" xfId="14297" xr:uid="{DEBEEFBE-FF29-42DE-9671-72F033A61BB8}"/>
    <cellStyle name="40% - Ênfase4 2 9 2 4" xfId="10337" xr:uid="{ED7BE97A-6B86-41CE-B571-3A4AB2A4C554}"/>
    <cellStyle name="40% - Ênfase4 2 9 3" xfId="3886" xr:uid="{11F8BC5B-1ACC-4BFF-8B14-D95C3495A136}"/>
    <cellStyle name="40% - Ênfase4 2 9 3 2" xfId="7848" xr:uid="{6E3F613F-C4AC-4A39-9826-27E034FA0F79}"/>
    <cellStyle name="40% - Ênfase4 2 9 3 2 2" xfId="15768" xr:uid="{CA71C513-400F-44B6-B034-51C833F246C8}"/>
    <cellStyle name="40% - Ênfase4 2 9 3 3" xfId="11808" xr:uid="{D4A01867-21CC-4DBB-871C-0230421CF3D8}"/>
    <cellStyle name="40% - Ênfase4 2 9 4" xfId="5868" xr:uid="{4F9DBA17-3307-409B-9385-02D22CE8FEE1}"/>
    <cellStyle name="40% - Ênfase4 2 9 4 2" xfId="13788" xr:uid="{73749B0C-A378-4D98-919D-180598319451}"/>
    <cellStyle name="40% - Ênfase4 2 9 5" xfId="9828" xr:uid="{94DD13D9-E6B1-43C7-8458-219579DB30D6}"/>
    <cellStyle name="40% - Ênfase4 3" xfId="99" xr:uid="{00000000-0005-0000-0000-00007E010000}"/>
    <cellStyle name="40% - Ênfase4 3 2" xfId="299" xr:uid="{00000000-0005-0000-0000-00007F010000}"/>
    <cellStyle name="40% - Ênfase4 3 2 2" xfId="435" xr:uid="{00000000-0005-0000-0000-000080010000}"/>
    <cellStyle name="40% - Ênfase4 3 2 2 2" xfId="825" xr:uid="{00000000-0005-0000-0000-000081010000}"/>
    <cellStyle name="40% - Ênfase4 3 2 2 2 2" xfId="2335" xr:uid="{CC1F9234-BFF5-4170-87D4-C4AC5CDEC123}"/>
    <cellStyle name="40% - Ênfase4 3 2 2 2 2 2" xfId="4400" xr:uid="{8F9ABB63-2F3F-4134-B6D0-D1C7BA9AEF62}"/>
    <cellStyle name="40% - Ênfase4 3 2 2 2 2 2 2" xfId="8360" xr:uid="{77773B15-3658-4A31-8745-BD62C1C6635D}"/>
    <cellStyle name="40% - Ênfase4 3 2 2 2 2 2 2 2" xfId="16280" xr:uid="{D1587680-B687-49FE-AB6A-3CD2E45D9393}"/>
    <cellStyle name="40% - Ênfase4 3 2 2 2 2 2 3" xfId="12320" xr:uid="{811A9B09-EF16-4695-B576-E7761636B434}"/>
    <cellStyle name="40% - Ênfase4 3 2 2 2 2 3" xfId="6380" xr:uid="{25E1A535-175F-4CC5-B6F2-98F0528E020B}"/>
    <cellStyle name="40% - Ênfase4 3 2 2 2 2 3 2" xfId="14300" xr:uid="{F851B30D-F0F1-4242-ACAE-8CFC70DE4347}"/>
    <cellStyle name="40% - Ênfase4 3 2 2 2 2 4" xfId="10340" xr:uid="{D9747BFF-AFE8-4C39-AE75-E696148B409E}"/>
    <cellStyle name="40% - Ênfase4 3 2 2 2 3" xfId="3668" xr:uid="{9596BB94-9E07-48BD-928C-E09DAD670C60}"/>
    <cellStyle name="40% - Ênfase4 3 2 2 2 3 2" xfId="7630" xr:uid="{C5628DE6-A0BA-4040-BCD8-8A90D78EB4A0}"/>
    <cellStyle name="40% - Ênfase4 3 2 2 2 3 2 2" xfId="15550" xr:uid="{CE20CE4B-77EE-4C95-A684-07390DCC4FA2}"/>
    <cellStyle name="40% - Ênfase4 3 2 2 2 3 3" xfId="11590" xr:uid="{7B89664A-20EF-4616-BB54-871DE73B34E5}"/>
    <cellStyle name="40% - Ênfase4 3 2 2 2 4" xfId="5650" xr:uid="{8898D6AB-8AE4-48F3-A4DE-AA73A6EA6888}"/>
    <cellStyle name="40% - Ênfase4 3 2 2 2 4 2" xfId="13570" xr:uid="{EEC0F719-152E-4947-87B5-80466A7C61B5}"/>
    <cellStyle name="40% - Ênfase4 3 2 2 2 5" xfId="9610" xr:uid="{8167F0A3-E0D2-44F2-8E61-AF42356DD94D}"/>
    <cellStyle name="40% - Ênfase4 3 2 2 3" xfId="2334" xr:uid="{D7976E80-2E81-4144-B7B7-07A38CEE67FC}"/>
    <cellStyle name="40% - Ênfase4 3 2 2 3 2" xfId="4399" xr:uid="{488FF708-55B7-4833-B2EA-DE3ABE820484}"/>
    <cellStyle name="40% - Ênfase4 3 2 2 3 2 2" xfId="8359" xr:uid="{9A5E15E4-123F-42E5-8F9D-786AA1F543AD}"/>
    <cellStyle name="40% - Ênfase4 3 2 2 3 2 2 2" xfId="16279" xr:uid="{28E961A8-980C-4E2C-B527-3962242586BC}"/>
    <cellStyle name="40% - Ênfase4 3 2 2 3 2 3" xfId="12319" xr:uid="{8098E936-5AAE-466A-8D95-38901772C8A0}"/>
    <cellStyle name="40% - Ênfase4 3 2 2 3 3" xfId="6379" xr:uid="{439BE310-9914-4F7F-B960-6179C68F5788}"/>
    <cellStyle name="40% - Ênfase4 3 2 2 3 3 2" xfId="14299" xr:uid="{AAD35D15-F769-4C8A-BD3B-5337AD8504F6}"/>
    <cellStyle name="40% - Ênfase4 3 2 2 3 4" xfId="10339" xr:uid="{CEF89BF8-3FCE-4E19-98BE-35A3ABCDB38C}"/>
    <cellStyle name="40% - Ênfase4 3 2 2 4" xfId="3343" xr:uid="{42990644-C221-4CC6-B4D5-C11D6FF3ED5E}"/>
    <cellStyle name="40% - Ênfase4 3 2 2 4 2" xfId="7305" xr:uid="{F4435332-2610-4ADF-B8A7-AF3B2009E795}"/>
    <cellStyle name="40% - Ênfase4 3 2 2 4 2 2" xfId="15225" xr:uid="{AAC8F0C6-B016-4382-BDBB-F66DC2031DDE}"/>
    <cellStyle name="40% - Ênfase4 3 2 2 4 3" xfId="11265" xr:uid="{774FFAA7-0BBD-43BC-B15D-004D2E07943F}"/>
    <cellStyle name="40% - Ênfase4 3 2 2 5" xfId="5325" xr:uid="{A019A898-D297-4567-B1D4-84A10AFD7DED}"/>
    <cellStyle name="40% - Ênfase4 3 2 2 5 2" xfId="13245" xr:uid="{018F7791-E516-4DFB-83B8-2A264371B49B}"/>
    <cellStyle name="40% - Ênfase4 3 2 2 6" xfId="9285" xr:uid="{AC67C2F6-6B7D-4BDA-B59D-0C697ABA745F}"/>
    <cellStyle name="40% - Ênfase4 3 2 3" xfId="690" xr:uid="{00000000-0005-0000-0000-000082010000}"/>
    <cellStyle name="40% - Ênfase4 3 2 3 2" xfId="2336" xr:uid="{06AF5502-3757-4C11-A9CF-9DA916F771DC}"/>
    <cellStyle name="40% - Ênfase4 3 2 3 2 2" xfId="4401" xr:uid="{4915FCC0-5A4E-4DA2-8338-21BA428901C1}"/>
    <cellStyle name="40% - Ênfase4 3 2 3 2 2 2" xfId="8361" xr:uid="{7F82ED85-9F8F-4E46-8470-EB34CCDD9F6D}"/>
    <cellStyle name="40% - Ênfase4 3 2 3 2 2 2 2" xfId="16281" xr:uid="{CDD137D4-B1B6-4249-8475-42223B55D7EE}"/>
    <cellStyle name="40% - Ênfase4 3 2 3 2 2 3" xfId="12321" xr:uid="{406CD2F4-1DEB-4F49-9DA0-AE4A35303780}"/>
    <cellStyle name="40% - Ênfase4 3 2 3 2 3" xfId="6381" xr:uid="{6817414B-6C0A-4D67-AAC9-B5823C43CFD6}"/>
    <cellStyle name="40% - Ênfase4 3 2 3 2 3 2" xfId="14301" xr:uid="{486C50E9-54E8-4BA2-A5DC-D18B9B584D08}"/>
    <cellStyle name="40% - Ênfase4 3 2 3 2 4" xfId="10341" xr:uid="{B68EAEED-5969-4836-A530-72B8CBABF119}"/>
    <cellStyle name="40% - Ênfase4 3 2 3 3" xfId="3533" xr:uid="{B901107B-85E7-4F52-B22F-F23FA6FC4A0B}"/>
    <cellStyle name="40% - Ênfase4 3 2 3 3 2" xfId="7495" xr:uid="{7FEBA788-9E0F-417B-A4C2-559D47A90292}"/>
    <cellStyle name="40% - Ênfase4 3 2 3 3 2 2" xfId="15415" xr:uid="{C3E12271-A67D-445A-99B4-ACFD701217D8}"/>
    <cellStyle name="40% - Ênfase4 3 2 3 3 3" xfId="11455" xr:uid="{640909E6-1613-4F0D-8FEF-2EFE33BE6734}"/>
    <cellStyle name="40% - Ênfase4 3 2 3 4" xfId="5515" xr:uid="{1346712F-4F1F-4FEE-B7A5-CED79B17EA11}"/>
    <cellStyle name="40% - Ênfase4 3 2 3 4 2" xfId="13435" xr:uid="{031C9556-68AD-41FA-8681-5FB5D155D296}"/>
    <cellStyle name="40% - Ênfase4 3 2 3 5" xfId="9475" xr:uid="{239B030C-DA70-46BB-8E57-9A7828C96F95}"/>
    <cellStyle name="40% - Ênfase4 3 2 4" xfId="1123" xr:uid="{00000000-0005-0000-0000-000083010000}"/>
    <cellStyle name="40% - Ênfase4 3 2 4 2" xfId="2337" xr:uid="{E28DDA1F-B584-409D-9D65-5F266A637F99}"/>
    <cellStyle name="40% - Ênfase4 3 2 4 2 2" xfId="4402" xr:uid="{08184444-A94D-461D-A90A-AAA825FC16C3}"/>
    <cellStyle name="40% - Ênfase4 3 2 4 2 2 2" xfId="8362" xr:uid="{1D554084-5285-47CC-91AE-57674AD68480}"/>
    <cellStyle name="40% - Ênfase4 3 2 4 2 2 2 2" xfId="16282" xr:uid="{2781E0A2-0FF4-4D9B-A74C-4C2B3ED5EB70}"/>
    <cellStyle name="40% - Ênfase4 3 2 4 2 2 3" xfId="12322" xr:uid="{58307CD1-29A0-41A8-BEA1-1D745873A190}"/>
    <cellStyle name="40% - Ênfase4 3 2 4 2 3" xfId="6382" xr:uid="{008053BE-840B-4503-B345-53D41B451FF4}"/>
    <cellStyle name="40% - Ênfase4 3 2 4 2 3 2" xfId="14302" xr:uid="{81594303-E473-4EBA-BA3F-AC58BAB99F30}"/>
    <cellStyle name="40% - Ênfase4 3 2 4 2 4" xfId="10342" xr:uid="{2628BEDB-3DCB-4CC3-9222-E5CA5B45DDC3}"/>
    <cellStyle name="40% - Ênfase4 3 2 4 3" xfId="3895" xr:uid="{7B24912A-B4F1-40C9-BC44-EC2B8DF92A59}"/>
    <cellStyle name="40% - Ênfase4 3 2 4 3 2" xfId="7857" xr:uid="{BF9D514F-DAC7-42C3-9CC8-7DBC413114CB}"/>
    <cellStyle name="40% - Ênfase4 3 2 4 3 2 2" xfId="15777" xr:uid="{33BDEBEF-C6BB-43A1-B73C-E981A6D91A57}"/>
    <cellStyle name="40% - Ênfase4 3 2 4 3 3" xfId="11817" xr:uid="{D66FD044-EEA3-46CF-8C52-6B0E42746D73}"/>
    <cellStyle name="40% - Ênfase4 3 2 4 4" xfId="5877" xr:uid="{0B2305FF-BF33-4AF1-AD1F-B8E8A04C9ADB}"/>
    <cellStyle name="40% - Ênfase4 3 2 4 4 2" xfId="13797" xr:uid="{7EA22C00-55AE-4BF0-A948-D86E439A49B4}"/>
    <cellStyle name="40% - Ênfase4 3 2 4 5" xfId="9837" xr:uid="{8F2B8D25-DA00-46A8-9F36-8704A6991A7F}"/>
    <cellStyle name="40% - Ênfase4 3 2 5" xfId="2333" xr:uid="{BEC8D679-BADC-45D6-977A-971E13354DE3}"/>
    <cellStyle name="40% - Ênfase4 3 2 5 2" xfId="4398" xr:uid="{0725571C-BDC3-464D-A8C8-9426CC8B0F40}"/>
    <cellStyle name="40% - Ênfase4 3 2 5 2 2" xfId="8358" xr:uid="{AA5096DD-F58F-4FD9-AFD7-1264AD4A20F1}"/>
    <cellStyle name="40% - Ênfase4 3 2 5 2 2 2" xfId="16278" xr:uid="{34BC1102-33BD-4DAD-8839-BE59F67BFC92}"/>
    <cellStyle name="40% - Ênfase4 3 2 5 2 3" xfId="12318" xr:uid="{A5679DD9-3B65-43CB-81FE-7C0A8EB12D3E}"/>
    <cellStyle name="40% - Ênfase4 3 2 5 3" xfId="6378" xr:uid="{4ECFE1CA-76CF-4946-B6DE-4AC146287524}"/>
    <cellStyle name="40% - Ênfase4 3 2 5 3 2" xfId="14298" xr:uid="{B9F59D00-B704-4709-AC50-909CC9CA36A8}"/>
    <cellStyle name="40% - Ênfase4 3 2 5 4" xfId="10338" xr:uid="{EE4D4202-F1B7-4763-9A50-F6A50491E1C1}"/>
    <cellStyle name="40% - Ênfase4 3 2 6" xfId="3208" xr:uid="{F559C3BD-14BC-497E-9E82-B31E7C8385D6}"/>
    <cellStyle name="40% - Ênfase4 3 2 6 2" xfId="7170" xr:uid="{70C14671-AC64-4D99-8432-03A7B4655D3C}"/>
    <cellStyle name="40% - Ênfase4 3 2 6 2 2" xfId="15090" xr:uid="{2597D664-3076-4F12-94FA-884F0068539C}"/>
    <cellStyle name="40% - Ênfase4 3 2 6 3" xfId="11130" xr:uid="{D4CD1836-71D1-4875-AE21-2BE1CB2B5CD0}"/>
    <cellStyle name="40% - Ênfase4 3 2 7" xfId="5190" xr:uid="{A619306E-B98E-4F17-899A-8915946F450D}"/>
    <cellStyle name="40% - Ênfase4 3 2 7 2" xfId="13110" xr:uid="{076973FA-1DC2-44BA-81ED-DE2DD6E04FE9}"/>
    <cellStyle name="40% - Ênfase4 3 2 8" xfId="9150" xr:uid="{39D4082D-E962-4482-BDC2-C91F6C50BD17}"/>
    <cellStyle name="40% - Ênfase4 3 3" xfId="536" xr:uid="{00000000-0005-0000-0000-000084010000}"/>
    <cellStyle name="40% - Ênfase4 3 3 2" xfId="886" xr:uid="{00000000-0005-0000-0000-000085010000}"/>
    <cellStyle name="40% - Ênfase4 3 3 2 2" xfId="2339" xr:uid="{F95DB00F-67FA-44BC-965D-6FD8D87C4217}"/>
    <cellStyle name="40% - Ênfase4 3 3 2 2 2" xfId="4404" xr:uid="{E8E08155-96B8-414B-8609-E81C088D1813}"/>
    <cellStyle name="40% - Ênfase4 3 3 2 2 2 2" xfId="8364" xr:uid="{0A139834-6B52-44DB-B845-0E3CA193B6F3}"/>
    <cellStyle name="40% - Ênfase4 3 3 2 2 2 2 2" xfId="16284" xr:uid="{B1AEE9A0-410E-4AC1-9B63-CFF437391B9C}"/>
    <cellStyle name="40% - Ênfase4 3 3 2 2 2 3" xfId="12324" xr:uid="{0F4BA84B-5654-4DF2-8D52-75EE241BA46B}"/>
    <cellStyle name="40% - Ênfase4 3 3 2 2 3" xfId="6384" xr:uid="{0E07BF22-F121-4E49-A86D-014732D0E2CA}"/>
    <cellStyle name="40% - Ênfase4 3 3 2 2 3 2" xfId="14304" xr:uid="{9456C5B1-3E83-4942-9F8C-E925835AB863}"/>
    <cellStyle name="40% - Ênfase4 3 3 2 2 4" xfId="10344" xr:uid="{44F08935-F470-4072-81F3-C53D98BFCBEC}"/>
    <cellStyle name="40% - Ênfase4 3 3 2 3" xfId="3729" xr:uid="{C16EF020-5EDA-4F1D-8983-42D893B615F8}"/>
    <cellStyle name="40% - Ênfase4 3 3 2 3 2" xfId="7691" xr:uid="{899FEC5E-9CCD-470A-82DD-7A13D32C4CC4}"/>
    <cellStyle name="40% - Ênfase4 3 3 2 3 2 2" xfId="15611" xr:uid="{F51A3209-2A19-4DF1-921A-E914151D748D}"/>
    <cellStyle name="40% - Ênfase4 3 3 2 3 3" xfId="11651" xr:uid="{217A27CA-8B50-411D-97E3-2F12A847627F}"/>
    <cellStyle name="40% - Ênfase4 3 3 2 4" xfId="5711" xr:uid="{B85D4E72-A0A3-47A2-BE65-2C5392C8007E}"/>
    <cellStyle name="40% - Ênfase4 3 3 2 4 2" xfId="13631" xr:uid="{97D4E66C-793A-4A37-8CC7-2F11E8B6AB6F}"/>
    <cellStyle name="40% - Ênfase4 3 3 2 5" xfId="9671" xr:uid="{3FB9A11D-3FD4-4C6A-A1F2-F02B5BE837B6}"/>
    <cellStyle name="40% - Ênfase4 3 3 3" xfId="1124" xr:uid="{00000000-0005-0000-0000-000086010000}"/>
    <cellStyle name="40% - Ênfase4 3 3 3 2" xfId="2340" xr:uid="{2596BAB8-36BB-4590-9F2E-20799F8012DC}"/>
    <cellStyle name="40% - Ênfase4 3 3 3 2 2" xfId="4405" xr:uid="{409B98F9-C1E7-407E-AA8F-48CA2602EBBA}"/>
    <cellStyle name="40% - Ênfase4 3 3 3 2 2 2" xfId="8365" xr:uid="{81DB0A3A-D28C-47D5-9EA3-C4B4460839F6}"/>
    <cellStyle name="40% - Ênfase4 3 3 3 2 2 2 2" xfId="16285" xr:uid="{49A26BC4-1E64-467E-B77A-95A9D8C90813}"/>
    <cellStyle name="40% - Ênfase4 3 3 3 2 2 3" xfId="12325" xr:uid="{B7945DF7-43E1-4F2C-83B8-C4018B16CA36}"/>
    <cellStyle name="40% - Ênfase4 3 3 3 2 3" xfId="6385" xr:uid="{BC300CEC-9187-4DCD-9C64-9780084A34B3}"/>
    <cellStyle name="40% - Ênfase4 3 3 3 2 3 2" xfId="14305" xr:uid="{04FE73A6-CD76-4266-8A23-E0A8F0F3194B}"/>
    <cellStyle name="40% - Ênfase4 3 3 3 2 4" xfId="10345" xr:uid="{A1D8C05A-E6C1-4CED-B631-532CB461EB68}"/>
    <cellStyle name="40% - Ênfase4 3 3 3 3" xfId="3896" xr:uid="{26EB2BCC-3EB6-4420-9AF4-FC408550C73F}"/>
    <cellStyle name="40% - Ênfase4 3 3 3 3 2" xfId="7858" xr:uid="{EA83D3C2-F66E-41F2-AA8F-4CDB9A0A55D3}"/>
    <cellStyle name="40% - Ênfase4 3 3 3 3 2 2" xfId="15778" xr:uid="{BBFCCD59-DB70-4DC1-A863-9BF5EB2D0A34}"/>
    <cellStyle name="40% - Ênfase4 3 3 3 3 3" xfId="11818" xr:uid="{751C7879-008C-4A61-ABA2-A43793A82027}"/>
    <cellStyle name="40% - Ênfase4 3 3 3 4" xfId="5878" xr:uid="{1D1D92B4-3697-4938-A67B-B9B39B35F449}"/>
    <cellStyle name="40% - Ênfase4 3 3 3 4 2" xfId="13798" xr:uid="{99B8E354-0351-44CD-A7D3-B5C593AD30AE}"/>
    <cellStyle name="40% - Ênfase4 3 3 3 5" xfId="9838" xr:uid="{B0C587EB-A575-45F3-BD2B-6969C52E03B8}"/>
    <cellStyle name="40% - Ênfase4 3 3 4" xfId="2338" xr:uid="{3F90ACA7-8032-4AA5-BBC2-CFD29B0B4116}"/>
    <cellStyle name="40% - Ênfase4 3 3 4 2" xfId="4403" xr:uid="{90CB7C2B-A754-4297-9178-26ACABA08EB0}"/>
    <cellStyle name="40% - Ênfase4 3 3 4 2 2" xfId="8363" xr:uid="{31008AA2-56C6-46F8-9470-BB4A26D82872}"/>
    <cellStyle name="40% - Ênfase4 3 3 4 2 2 2" xfId="16283" xr:uid="{D7B3EE01-6B58-49E1-A988-E7B725D16C3F}"/>
    <cellStyle name="40% - Ênfase4 3 3 4 2 3" xfId="12323" xr:uid="{51708986-EC3F-4F32-8B88-CF751A3497F7}"/>
    <cellStyle name="40% - Ênfase4 3 3 4 3" xfId="6383" xr:uid="{7CEC1731-BF23-46B0-95F6-2EDA69FD36D9}"/>
    <cellStyle name="40% - Ênfase4 3 3 4 3 2" xfId="14303" xr:uid="{FBFCCF1D-168E-45EE-AEC4-3C1B5F23C181}"/>
    <cellStyle name="40% - Ênfase4 3 3 4 4" xfId="10343" xr:uid="{C9CE0A66-E55A-4373-8922-1FFAD915F272}"/>
    <cellStyle name="40% - Ênfase4 3 3 5" xfId="3404" xr:uid="{8BDA0B61-E871-4EC1-8CA3-3CAB82798017}"/>
    <cellStyle name="40% - Ênfase4 3 3 5 2" xfId="7366" xr:uid="{946A6BD7-62AD-4F03-AFB5-68E0846092C3}"/>
    <cellStyle name="40% - Ênfase4 3 3 5 2 2" xfId="15286" xr:uid="{342E75D1-BA33-4ADB-A1B4-2EE3AFBE1B72}"/>
    <cellStyle name="40% - Ênfase4 3 3 5 3" xfId="11326" xr:uid="{0DD3D708-185C-4F09-B7E2-F7DB1573708E}"/>
    <cellStyle name="40% - Ênfase4 3 3 6" xfId="5386" xr:uid="{45FB5E10-083A-4D7E-BD85-AD766CC3A836}"/>
    <cellStyle name="40% - Ênfase4 3 3 6 2" xfId="13306" xr:uid="{93ED79DE-FF83-4A5C-B281-9208816A84F7}"/>
    <cellStyle name="40% - Ênfase4 3 3 7" xfId="9346" xr:uid="{7F38F04D-96F6-4A6F-A95B-ABA44BDF7BA2}"/>
    <cellStyle name="40% - Ênfase4 3 4" xfId="1122" xr:uid="{00000000-0005-0000-0000-000087010000}"/>
    <cellStyle name="40% - Ênfase4 3 4 2" xfId="2341" xr:uid="{A5985B39-CE16-4F10-90DE-C03F1582BDCF}"/>
    <cellStyle name="40% - Ênfase4 3 4 2 2" xfId="4406" xr:uid="{5FCCC23E-531D-48B7-8175-C85C31B92F53}"/>
    <cellStyle name="40% - Ênfase4 3 4 2 2 2" xfId="8366" xr:uid="{617BEEA6-C7BD-48EC-9A24-AB779A0AAC7E}"/>
    <cellStyle name="40% - Ênfase4 3 4 2 2 2 2" xfId="16286" xr:uid="{BB660B16-0719-4918-ADCE-F0B0D5E0BAC4}"/>
    <cellStyle name="40% - Ênfase4 3 4 2 2 3" xfId="12326" xr:uid="{876FEE44-2F25-457A-A2B3-FAF26F36DBF4}"/>
    <cellStyle name="40% - Ênfase4 3 4 2 3" xfId="6386" xr:uid="{D34FE0B8-F6C1-441F-8CD3-E72DD3D88666}"/>
    <cellStyle name="40% - Ênfase4 3 4 2 3 2" xfId="14306" xr:uid="{2C2B62E7-1FA8-4316-B38B-DFE6946723D8}"/>
    <cellStyle name="40% - Ênfase4 3 4 2 4" xfId="10346" xr:uid="{2CA32B3A-1CB0-4726-97D4-FE46F21D83A4}"/>
    <cellStyle name="40% - Ênfase4 3 4 3" xfId="3894" xr:uid="{4E8259A1-EE6A-426F-8E13-2057FC511872}"/>
    <cellStyle name="40% - Ênfase4 3 4 3 2" xfId="7856" xr:uid="{F448F24C-931F-4DE0-8378-E745AEAD882E}"/>
    <cellStyle name="40% - Ênfase4 3 4 3 2 2" xfId="15776" xr:uid="{20A9720F-1246-4A23-A967-92B7018A4C56}"/>
    <cellStyle name="40% - Ênfase4 3 4 3 3" xfId="11816" xr:uid="{0C371DB4-6C06-4839-9AC0-FC139FA4C558}"/>
    <cellStyle name="40% - Ênfase4 3 4 4" xfId="5876" xr:uid="{FF290753-663B-4A94-A611-6E0F0DB81813}"/>
    <cellStyle name="40% - Ênfase4 3 4 4 2" xfId="13796" xr:uid="{7F41FFA7-69F6-4E49-A88B-639D185997A5}"/>
    <cellStyle name="40% - Ênfase4 3 4 5" xfId="9836" xr:uid="{3B88ADCB-A12B-4E3F-8A14-DBAABA955D7A}"/>
    <cellStyle name="40% - Ênfase4 3 5" xfId="1915" xr:uid="{00000000-0005-0000-0000-000088010000}"/>
    <cellStyle name="40% - Ênfase4 3 5 2" xfId="4019" xr:uid="{EE882438-2E55-4E42-8850-516D7406FA89}"/>
    <cellStyle name="40% - Ênfase4 3 5 2 2" xfId="7981" xr:uid="{AEEE017B-C7F7-46D6-BA2A-4B65A3A1EB96}"/>
    <cellStyle name="40% - Ênfase4 3 5 2 2 2" xfId="15901" xr:uid="{3F8CE74E-F22B-40B7-918E-7CE408F18867}"/>
    <cellStyle name="40% - Ênfase4 3 5 2 3" xfId="11941" xr:uid="{888E03F7-E67E-4869-9BE0-5340261E7FD9}"/>
    <cellStyle name="40% - Ênfase4 3 5 3" xfId="6001" xr:uid="{7F39D172-BC5C-4161-A323-3A272AFDF426}"/>
    <cellStyle name="40% - Ênfase4 3 5 3 2" xfId="13921" xr:uid="{BAE812BC-2E5B-4F24-84C0-9B1A31AE626E}"/>
    <cellStyle name="40% - Ênfase4 3 5 4" xfId="9961" xr:uid="{42B5B9B6-374A-4DCA-BEB0-BD77D9CCD8BA}"/>
    <cellStyle name="40% - Ênfase4 4" xfId="261" xr:uid="{00000000-0005-0000-0000-000089010000}"/>
    <cellStyle name="40% - Ênfase4 4 2" xfId="402" xr:uid="{00000000-0005-0000-0000-00008A010000}"/>
    <cellStyle name="40% - Ênfase4 4 2 2" xfId="792" xr:uid="{00000000-0005-0000-0000-00008B010000}"/>
    <cellStyle name="40% - Ênfase4 4 2 2 2" xfId="2344" xr:uid="{5288F1E0-B0E4-453E-B770-DE6AC48659ED}"/>
    <cellStyle name="40% - Ênfase4 4 2 2 2 2" xfId="4409" xr:uid="{B921394C-B2E9-4FA8-B707-83CB6A6085DC}"/>
    <cellStyle name="40% - Ênfase4 4 2 2 2 2 2" xfId="8369" xr:uid="{DC54C5B6-AF9D-4169-8C56-665AAC834BD6}"/>
    <cellStyle name="40% - Ênfase4 4 2 2 2 2 2 2" xfId="16289" xr:uid="{BB2D57A0-5804-4C4A-90D8-78E341DC78F9}"/>
    <cellStyle name="40% - Ênfase4 4 2 2 2 2 3" xfId="12329" xr:uid="{1D548583-DA34-4324-91C8-0DB9012F6DB6}"/>
    <cellStyle name="40% - Ênfase4 4 2 2 2 3" xfId="6389" xr:uid="{CA67C9D2-71BB-4DDC-A1A0-1A51DADF3253}"/>
    <cellStyle name="40% - Ênfase4 4 2 2 2 3 2" xfId="14309" xr:uid="{B7B092AC-7B06-4192-ADFC-740D0F7C91E8}"/>
    <cellStyle name="40% - Ênfase4 4 2 2 2 4" xfId="10349" xr:uid="{94F98DC1-CF86-497E-92DA-3F254AA81FBE}"/>
    <cellStyle name="40% - Ênfase4 4 2 2 3" xfId="3635" xr:uid="{C9ABCE90-35AD-4D05-95A9-7FB39B1C050B}"/>
    <cellStyle name="40% - Ênfase4 4 2 2 3 2" xfId="7597" xr:uid="{21AA8D87-8E45-4ED8-9981-FCA7CBFD11AF}"/>
    <cellStyle name="40% - Ênfase4 4 2 2 3 2 2" xfId="15517" xr:uid="{CA52E1BC-DD9A-4798-93AE-FEB38D5550A0}"/>
    <cellStyle name="40% - Ênfase4 4 2 2 3 3" xfId="11557" xr:uid="{0ACE304C-D99F-40BF-848A-9A016362C9B5}"/>
    <cellStyle name="40% - Ênfase4 4 2 2 4" xfId="5617" xr:uid="{DD294FC1-7D0A-4842-8FD5-404FD783C9EA}"/>
    <cellStyle name="40% - Ênfase4 4 2 2 4 2" xfId="13537" xr:uid="{5DB95169-DE58-4F85-9BA3-1271BE2CF04C}"/>
    <cellStyle name="40% - Ênfase4 4 2 2 5" xfId="9577" xr:uid="{D9C9DE94-C9F6-4A5C-AF5B-8F7F98546635}"/>
    <cellStyle name="40% - Ênfase4 4 2 3" xfId="1126" xr:uid="{00000000-0005-0000-0000-00008C010000}"/>
    <cellStyle name="40% - Ênfase4 4 2 4" xfId="2343" xr:uid="{5C89155B-AC6E-4767-9333-D97B1F802654}"/>
    <cellStyle name="40% - Ênfase4 4 2 4 2" xfId="4408" xr:uid="{792307AD-43D9-4A8B-B702-47752C891405}"/>
    <cellStyle name="40% - Ênfase4 4 2 4 2 2" xfId="8368" xr:uid="{E92A36D9-84F1-42A2-B517-1C3228EC9A87}"/>
    <cellStyle name="40% - Ênfase4 4 2 4 2 2 2" xfId="16288" xr:uid="{706D881A-876C-4D46-87C3-889198341835}"/>
    <cellStyle name="40% - Ênfase4 4 2 4 2 3" xfId="12328" xr:uid="{DA706F19-A39A-422D-A41C-F75CD0806170}"/>
    <cellStyle name="40% - Ênfase4 4 2 4 3" xfId="6388" xr:uid="{39B0FD3C-362B-488F-B727-8C40394DA530}"/>
    <cellStyle name="40% - Ênfase4 4 2 4 3 2" xfId="14308" xr:uid="{F60B316F-6D3E-4A1F-9DF2-A052101E0FD1}"/>
    <cellStyle name="40% - Ênfase4 4 2 4 4" xfId="10348" xr:uid="{318BA98F-CC5B-48DF-80A8-D4743ECBF484}"/>
    <cellStyle name="40% - Ênfase4 4 2 5" xfId="3310" xr:uid="{651E4FBD-9EAE-425D-B0A2-5A0F6FA70D30}"/>
    <cellStyle name="40% - Ênfase4 4 2 5 2" xfId="7272" xr:uid="{34BB986D-BF4A-4906-AF2A-76F836C898AC}"/>
    <cellStyle name="40% - Ênfase4 4 2 5 2 2" xfId="15192" xr:uid="{F55262B8-A305-4333-9A9F-404AEDE793D2}"/>
    <cellStyle name="40% - Ênfase4 4 2 5 3" xfId="11232" xr:uid="{046C2B7B-7641-4D14-9F24-1E3A6A89AD3D}"/>
    <cellStyle name="40% - Ênfase4 4 2 6" xfId="5292" xr:uid="{9448F51E-EFCE-44C3-8BCA-69DC3FA581C1}"/>
    <cellStyle name="40% - Ênfase4 4 2 6 2" xfId="13212" xr:uid="{37B45CBC-AB0E-499D-9385-642E03985F52}"/>
    <cellStyle name="40% - Ênfase4 4 2 7" xfId="9252" xr:uid="{DFD8DD8B-3AA6-4F23-AB63-203D0C286EA4}"/>
    <cellStyle name="40% - Ênfase4 4 3" xfId="657" xr:uid="{00000000-0005-0000-0000-00008D010000}"/>
    <cellStyle name="40% - Ênfase4 4 3 2" xfId="1127" xr:uid="{00000000-0005-0000-0000-00008E010000}"/>
    <cellStyle name="40% - Ênfase4 4 3 3" xfId="2345" xr:uid="{F61BBCC1-F0DB-429E-9424-1DD48B3789B0}"/>
    <cellStyle name="40% - Ênfase4 4 3 3 2" xfId="4410" xr:uid="{254694B6-F6E5-41F0-8027-DE1A0FA09B58}"/>
    <cellStyle name="40% - Ênfase4 4 3 3 2 2" xfId="8370" xr:uid="{929FF28C-FF64-4AED-9399-8E35EFD5E3EA}"/>
    <cellStyle name="40% - Ênfase4 4 3 3 2 2 2" xfId="16290" xr:uid="{455AE16A-824C-4524-BE54-F316CA0CC594}"/>
    <cellStyle name="40% - Ênfase4 4 3 3 2 3" xfId="12330" xr:uid="{9B6D1F50-9C8A-4E1E-9AE7-44C74D181339}"/>
    <cellStyle name="40% - Ênfase4 4 3 3 3" xfId="6390" xr:uid="{79348508-6CFB-4436-9729-B88F179B5C40}"/>
    <cellStyle name="40% - Ênfase4 4 3 3 3 2" xfId="14310" xr:uid="{EBBDFE24-8C57-4C02-A1F4-516EF6318040}"/>
    <cellStyle name="40% - Ênfase4 4 3 3 4" xfId="10350" xr:uid="{3D439154-2E6C-48FE-A9E1-851822E3C3FC}"/>
    <cellStyle name="40% - Ênfase4 4 3 4" xfId="3500" xr:uid="{18E4C2EA-CD1D-4ACA-B2A8-773E6881E631}"/>
    <cellStyle name="40% - Ênfase4 4 3 4 2" xfId="7462" xr:uid="{87F9E4F8-95BB-4D17-852D-1B421B401FDF}"/>
    <cellStyle name="40% - Ênfase4 4 3 4 2 2" xfId="15382" xr:uid="{2329360E-7D42-4B18-81D1-F6239B6A4FAF}"/>
    <cellStyle name="40% - Ênfase4 4 3 4 3" xfId="11422" xr:uid="{6708A7DF-11EF-4D48-95D3-154BB89CE6DB}"/>
    <cellStyle name="40% - Ênfase4 4 3 5" xfId="5482" xr:uid="{BE9F1F76-93B6-4D40-B047-3DD67D1E20BA}"/>
    <cellStyle name="40% - Ênfase4 4 3 5 2" xfId="13402" xr:uid="{BF518F47-1E26-4B5E-A6C9-4106B1852FA4}"/>
    <cellStyle name="40% - Ênfase4 4 3 6" xfId="9442" xr:uid="{AA68580D-73F3-4EA7-8D2D-DE8CB05EBC45}"/>
    <cellStyle name="40% - Ênfase4 4 4" xfId="1125" xr:uid="{00000000-0005-0000-0000-00008F010000}"/>
    <cellStyle name="40% - Ênfase4 4 4 2" xfId="2346" xr:uid="{DC024D7E-F6D4-48F8-AE93-D2A8ACCD54E9}"/>
    <cellStyle name="40% - Ênfase4 4 4 2 2" xfId="4411" xr:uid="{392313B7-AEAE-4F61-91FE-342E12BF0C95}"/>
    <cellStyle name="40% - Ênfase4 4 4 2 2 2" xfId="8371" xr:uid="{A58A0413-FC6E-4B9F-9634-2BF254AD43AA}"/>
    <cellStyle name="40% - Ênfase4 4 4 2 2 2 2" xfId="16291" xr:uid="{F5246F12-8716-4B00-908B-5CC791F8480C}"/>
    <cellStyle name="40% - Ênfase4 4 4 2 2 3" xfId="12331" xr:uid="{8D0E2ADC-5B42-463A-A039-D86187A0C8D8}"/>
    <cellStyle name="40% - Ênfase4 4 4 2 3" xfId="6391" xr:uid="{7CBCFB3A-E94A-41DC-AB45-02E400865C5E}"/>
    <cellStyle name="40% - Ênfase4 4 4 2 3 2" xfId="14311" xr:uid="{995C1583-4952-4259-AD52-E90C62A08FBB}"/>
    <cellStyle name="40% - Ênfase4 4 4 2 4" xfId="10351" xr:uid="{A9D2014F-BD79-4416-859A-274F82EFE264}"/>
    <cellStyle name="40% - Ênfase4 4 4 3" xfId="3897" xr:uid="{BB29DCD9-F770-4B20-9237-6C11EC656753}"/>
    <cellStyle name="40% - Ênfase4 4 4 3 2" xfId="7859" xr:uid="{5AE22092-9344-4367-93C5-CC55E277C647}"/>
    <cellStyle name="40% - Ênfase4 4 4 3 2 2" xfId="15779" xr:uid="{7A7B2583-F042-42E7-B9DF-E8F3FFB45E93}"/>
    <cellStyle name="40% - Ênfase4 4 4 3 3" xfId="11819" xr:uid="{3382BEA7-8033-4DF1-AA5F-3146DE9FBE5C}"/>
    <cellStyle name="40% - Ênfase4 4 4 4" xfId="5879" xr:uid="{9BDA6FC7-64F9-484B-AADC-F6EAFCECD618}"/>
    <cellStyle name="40% - Ênfase4 4 4 4 2" xfId="13799" xr:uid="{11C7D716-1A48-45CA-A7DD-56DB3ECEDB5B}"/>
    <cellStyle name="40% - Ênfase4 4 4 5" xfId="9839" xr:uid="{DEB5FAA9-2F40-4268-983A-2855F0820D02}"/>
    <cellStyle name="40% - Ênfase4 4 5" xfId="2342" xr:uid="{5BBF868C-6818-46DC-AC15-F09848FA5AEA}"/>
    <cellStyle name="40% - Ênfase4 4 5 2" xfId="4407" xr:uid="{92C409DD-E39C-4514-A2FD-EB7C59820265}"/>
    <cellStyle name="40% - Ênfase4 4 5 2 2" xfId="8367" xr:uid="{8F4DC01A-D753-4B2A-832C-5D8A7337E1DF}"/>
    <cellStyle name="40% - Ênfase4 4 5 2 2 2" xfId="16287" xr:uid="{9432876E-89A5-41CE-9CEE-AC074828F283}"/>
    <cellStyle name="40% - Ênfase4 4 5 2 3" xfId="12327" xr:uid="{D2D5505A-11B1-4D46-8DAE-8ACAB9EC5395}"/>
    <cellStyle name="40% - Ênfase4 4 5 3" xfId="6387" xr:uid="{DD9668B6-2515-4E35-AD37-CE448A450750}"/>
    <cellStyle name="40% - Ênfase4 4 5 3 2" xfId="14307" xr:uid="{F652EF0F-B2EA-438B-86E6-EB6AF29CB683}"/>
    <cellStyle name="40% - Ênfase4 4 5 4" xfId="10347" xr:uid="{3110F169-882D-46A4-B748-887423316BF6}"/>
    <cellStyle name="40% - Ênfase4 4 6" xfId="3175" xr:uid="{D3F335B5-A7D8-46A6-A00D-95A8D296A2DD}"/>
    <cellStyle name="40% - Ênfase4 4 6 2" xfId="7137" xr:uid="{EED6CCE0-76EC-4FD8-BA3E-D90250478EA6}"/>
    <cellStyle name="40% - Ênfase4 4 6 2 2" xfId="15057" xr:uid="{709583F9-DF32-491C-BAA9-00E97392739F}"/>
    <cellStyle name="40% - Ênfase4 4 6 3" xfId="11097" xr:uid="{9FBB1E71-C78B-4FA8-9A3A-59D11AADF920}"/>
    <cellStyle name="40% - Ênfase4 4 7" xfId="5157" xr:uid="{AE3E9A53-2A7E-4064-A5F5-195DF421C205}"/>
    <cellStyle name="40% - Ênfase4 4 7 2" xfId="13077" xr:uid="{BC257048-7385-4ED1-9FF1-75F7B02B7055}"/>
    <cellStyle name="40% - Ênfase4 4 8" xfId="9117" xr:uid="{1F19922B-1A99-43AD-9FFC-A9FDC9F35563}"/>
    <cellStyle name="40% - Ênfase4 5" xfId="1128" xr:uid="{00000000-0005-0000-0000-000090010000}"/>
    <cellStyle name="40% - Ênfase4 6" xfId="1129" xr:uid="{00000000-0005-0000-0000-000091010000}"/>
    <cellStyle name="40% - Ênfase4 7" xfId="1130" xr:uid="{00000000-0005-0000-0000-000092010000}"/>
    <cellStyle name="40% - Ênfase4 8" xfId="1131" xr:uid="{00000000-0005-0000-0000-000093010000}"/>
    <cellStyle name="40% - Ênfase4 9" xfId="1132" xr:uid="{00000000-0005-0000-0000-000094010000}"/>
    <cellStyle name="40% - Ênfase4 9 2" xfId="2347" xr:uid="{37D3D2C5-146E-4895-9F1A-2445E4318242}"/>
    <cellStyle name="40% - Ênfase4 9 2 2" xfId="4412" xr:uid="{1A1B2BD7-EE1B-4F8F-9750-B103C90517F6}"/>
    <cellStyle name="40% - Ênfase4 9 2 2 2" xfId="8372" xr:uid="{E2A428E5-CF84-4567-9833-201A0042B1B4}"/>
    <cellStyle name="40% - Ênfase4 9 2 2 2 2" xfId="16292" xr:uid="{A8654D20-DCAB-43F8-AD26-E4AD6CF3C42B}"/>
    <cellStyle name="40% - Ênfase4 9 2 2 3" xfId="12332" xr:uid="{20E8A00B-16BF-458F-AAD1-66B7A8C90222}"/>
    <cellStyle name="40% - Ênfase4 9 2 3" xfId="6392" xr:uid="{AE94FD49-83BA-47B5-8C36-3D68397B54F5}"/>
    <cellStyle name="40% - Ênfase4 9 2 3 2" xfId="14312" xr:uid="{CCFB61F4-0896-4FA3-84FA-D6670945AF05}"/>
    <cellStyle name="40% - Ênfase4 9 2 4" xfId="10352" xr:uid="{906CE04A-E051-4576-9C09-DCE28D6FC76F}"/>
    <cellStyle name="40% - Ênfase4 9 3" xfId="3898" xr:uid="{867CB76C-B8DC-4B4D-B02C-F9FDD41C7AEC}"/>
    <cellStyle name="40% - Ênfase4 9 3 2" xfId="7860" xr:uid="{7F8CE981-B12B-4A22-940C-D4F5BEE4FD02}"/>
    <cellStyle name="40% - Ênfase4 9 3 2 2" xfId="15780" xr:uid="{760085A5-086C-417C-8540-312078182BFA}"/>
    <cellStyle name="40% - Ênfase4 9 3 3" xfId="11820" xr:uid="{174D1453-17B6-458C-AEE3-0766DDCD3381}"/>
    <cellStyle name="40% - Ênfase4 9 4" xfId="5880" xr:uid="{33505927-F1F6-47E9-9E2B-29C7D85884C9}"/>
    <cellStyle name="40% - Ênfase4 9 4 2" xfId="13800" xr:uid="{6C65F5DF-470B-4D03-952D-F0A4CF02DCE5}"/>
    <cellStyle name="40% - Ênfase4 9 5" xfId="9840" xr:uid="{F316E2BC-6817-4030-B8F0-3D246EA1C06B}"/>
    <cellStyle name="40% - Ênfase5 10" xfId="5067" xr:uid="{5BA00B4A-EC5C-41A1-9064-5EE5690EB1DB}"/>
    <cellStyle name="40% - Ênfase5 10 2" xfId="9027" xr:uid="{7C4D891E-4F3C-4D95-9490-E0D0C12252FF}"/>
    <cellStyle name="40% - Ênfase5 10 2 2" xfId="16947" xr:uid="{82C03DCA-4174-4CB5-8986-367BD5395D95}"/>
    <cellStyle name="40% - Ênfase5 10 3" xfId="12987" xr:uid="{01D69BF0-6CCF-49DF-96B0-043D9F19C63C}"/>
    <cellStyle name="40% - Ênfase5 11" xfId="7047" xr:uid="{0A709A1D-100C-4B35-A8B5-79EE11604709}"/>
    <cellStyle name="40% - Ênfase5 11 2" xfId="14967" xr:uid="{6F4ADFDB-B2D6-4DEF-A07D-1DD9FDA740E0}"/>
    <cellStyle name="40% - Ênfase5 12" xfId="11007" xr:uid="{702BAEE9-6BD7-47E8-9F6B-5D7E40591E6C}"/>
    <cellStyle name="40% - Ênfase5 2" xfId="18" xr:uid="{00000000-0005-0000-0000-000096010000}"/>
    <cellStyle name="40% - Ênfase5 2 2" xfId="287" xr:uid="{00000000-0005-0000-0000-000097010000}"/>
    <cellStyle name="40% - Ênfase5 2 2 2" xfId="423" xr:uid="{00000000-0005-0000-0000-000098010000}"/>
    <cellStyle name="40% - Ênfase5 2 2 2 2" xfId="813" xr:uid="{00000000-0005-0000-0000-000099010000}"/>
    <cellStyle name="40% - Ênfase5 2 2 2 2 2" xfId="2350" xr:uid="{9BD87DC6-FEE4-47BE-A0DB-718786487FA5}"/>
    <cellStyle name="40% - Ênfase5 2 2 2 2 2 2" xfId="4415" xr:uid="{5195D53B-D545-4927-9079-FB07793A2D58}"/>
    <cellStyle name="40% - Ênfase5 2 2 2 2 2 2 2" xfId="8375" xr:uid="{181E90E7-F9A2-4C57-B357-77089B9EE403}"/>
    <cellStyle name="40% - Ênfase5 2 2 2 2 2 2 2 2" xfId="16295" xr:uid="{21C0739E-D4AF-4FC4-A5D1-327427200E7D}"/>
    <cellStyle name="40% - Ênfase5 2 2 2 2 2 2 3" xfId="12335" xr:uid="{B24D6B11-1DBB-4B4E-9113-05DAEED55CA8}"/>
    <cellStyle name="40% - Ênfase5 2 2 2 2 2 3" xfId="6395" xr:uid="{4C209046-4E31-408D-90C1-6F1477BD6B58}"/>
    <cellStyle name="40% - Ênfase5 2 2 2 2 2 3 2" xfId="14315" xr:uid="{B93A292F-F9FC-4520-9131-FF142AE9F256}"/>
    <cellStyle name="40% - Ênfase5 2 2 2 2 2 4" xfId="10355" xr:uid="{27AE7472-1013-4964-903E-ACEB507917BD}"/>
    <cellStyle name="40% - Ênfase5 2 2 2 2 3" xfId="3656" xr:uid="{EC3FE99D-74CA-4005-A07C-53548C849A15}"/>
    <cellStyle name="40% - Ênfase5 2 2 2 2 3 2" xfId="7618" xr:uid="{71793B4E-8771-466E-8C12-03FBB9346147}"/>
    <cellStyle name="40% - Ênfase5 2 2 2 2 3 2 2" xfId="15538" xr:uid="{A956F854-D9EB-4F27-81E6-91DA48CA84B0}"/>
    <cellStyle name="40% - Ênfase5 2 2 2 2 3 3" xfId="11578" xr:uid="{31FEA84D-8E1B-4161-8104-488E2B5A4030}"/>
    <cellStyle name="40% - Ênfase5 2 2 2 2 4" xfId="5638" xr:uid="{E91780DA-A96D-4F30-8215-A2738F8578AC}"/>
    <cellStyle name="40% - Ênfase5 2 2 2 2 4 2" xfId="13558" xr:uid="{154F8657-59C2-42D7-936B-4A801AAF091A}"/>
    <cellStyle name="40% - Ênfase5 2 2 2 2 5" xfId="9598" xr:uid="{E34EC2A0-1A49-48A4-A92C-8475F393AACA}"/>
    <cellStyle name="40% - Ênfase5 2 2 2 3" xfId="1135" xr:uid="{00000000-0005-0000-0000-00009A010000}"/>
    <cellStyle name="40% - Ênfase5 2 2 2 3 2" xfId="2351" xr:uid="{1B1CD851-2D13-4CE7-9FE7-79329CB2FE61}"/>
    <cellStyle name="40% - Ênfase5 2 2 2 3 2 2" xfId="4416" xr:uid="{5B48ECA6-290A-46FC-A097-88878D84E5A6}"/>
    <cellStyle name="40% - Ênfase5 2 2 2 3 2 2 2" xfId="8376" xr:uid="{D5D980F4-40E9-4BFC-ADF4-E698DA050D5D}"/>
    <cellStyle name="40% - Ênfase5 2 2 2 3 2 2 2 2" xfId="16296" xr:uid="{6DD8E2F2-B764-4239-9726-DF366DB4ED59}"/>
    <cellStyle name="40% - Ênfase5 2 2 2 3 2 2 3" xfId="12336" xr:uid="{A634BE29-CF32-4153-ACBD-1974096E41F0}"/>
    <cellStyle name="40% - Ênfase5 2 2 2 3 2 3" xfId="6396" xr:uid="{C77A0011-EC89-48BE-B2D7-BC2FFA19FA5A}"/>
    <cellStyle name="40% - Ênfase5 2 2 2 3 2 3 2" xfId="14316" xr:uid="{FA35E108-B643-44E3-9925-DA3E8DAF81B5}"/>
    <cellStyle name="40% - Ênfase5 2 2 2 3 2 4" xfId="10356" xr:uid="{D9631776-545F-47F2-9727-6007F314FAA3}"/>
    <cellStyle name="40% - Ênfase5 2 2 2 3 3" xfId="3900" xr:uid="{4ADCD219-9D7D-4ED9-A614-7B5255D0D186}"/>
    <cellStyle name="40% - Ênfase5 2 2 2 3 3 2" xfId="7862" xr:uid="{53AF6F78-BEC4-432E-86C5-3FA594633D2C}"/>
    <cellStyle name="40% - Ênfase5 2 2 2 3 3 2 2" xfId="15782" xr:uid="{1CED975B-2BC3-45F8-96A3-C724F43A056F}"/>
    <cellStyle name="40% - Ênfase5 2 2 2 3 3 3" xfId="11822" xr:uid="{A2582B64-C662-4D16-8FC3-25513F8CFF32}"/>
    <cellStyle name="40% - Ênfase5 2 2 2 3 4" xfId="5882" xr:uid="{4D513C66-3026-421F-BA5D-557E207E64AA}"/>
    <cellStyle name="40% - Ênfase5 2 2 2 3 4 2" xfId="13802" xr:uid="{AB2CF410-853F-44C8-B54C-C80D84512A6D}"/>
    <cellStyle name="40% - Ênfase5 2 2 2 3 5" xfId="9842" xr:uid="{BCF00E97-CB4A-4B22-BD5F-29EEA1D1D870}"/>
    <cellStyle name="40% - Ênfase5 2 2 2 4" xfId="2349" xr:uid="{FD9A57CC-A801-47A1-8712-1352B814FD8C}"/>
    <cellStyle name="40% - Ênfase5 2 2 2 4 2" xfId="4414" xr:uid="{39C2515A-D391-40C8-9F2F-F35C3DB0FF0F}"/>
    <cellStyle name="40% - Ênfase5 2 2 2 4 2 2" xfId="8374" xr:uid="{3075418B-49AC-453F-8DCF-90610C3E200B}"/>
    <cellStyle name="40% - Ênfase5 2 2 2 4 2 2 2" xfId="16294" xr:uid="{4633F441-E26B-47B0-9420-0EC08FF9B1B3}"/>
    <cellStyle name="40% - Ênfase5 2 2 2 4 2 3" xfId="12334" xr:uid="{3A797CCD-AD5D-4D5E-946F-CCD0B35EB77C}"/>
    <cellStyle name="40% - Ênfase5 2 2 2 4 3" xfId="6394" xr:uid="{0F1F416B-F7AB-43A7-9147-FC8A2A977EB3}"/>
    <cellStyle name="40% - Ênfase5 2 2 2 4 3 2" xfId="14314" xr:uid="{F66C960D-536E-4B29-949E-0EE447DCAB21}"/>
    <cellStyle name="40% - Ênfase5 2 2 2 4 4" xfId="10354" xr:uid="{A553460D-389A-4265-83D4-443A67CD284F}"/>
    <cellStyle name="40% - Ênfase5 2 2 2 5" xfId="3331" xr:uid="{F5B87E68-1217-47CD-B144-3911EF15C2B2}"/>
    <cellStyle name="40% - Ênfase5 2 2 2 5 2" xfId="7293" xr:uid="{ECD20214-1429-43B1-8916-85F49886F699}"/>
    <cellStyle name="40% - Ênfase5 2 2 2 5 2 2" xfId="15213" xr:uid="{E9626754-DB9B-451B-92CE-939BA31B2A93}"/>
    <cellStyle name="40% - Ênfase5 2 2 2 5 3" xfId="11253" xr:uid="{AF1B4F1A-6B0E-43E2-B38B-BDEED92F94D1}"/>
    <cellStyle name="40% - Ênfase5 2 2 2 6" xfId="5313" xr:uid="{DCDE8CBA-1BCD-4136-9B51-E4CA306D643A}"/>
    <cellStyle name="40% - Ênfase5 2 2 2 6 2" xfId="13233" xr:uid="{DF79B84C-70CA-4ECD-A016-AF355C4731B8}"/>
    <cellStyle name="40% - Ênfase5 2 2 2 7" xfId="9273" xr:uid="{35312F06-5AE5-4EFA-A93B-E79962489D46}"/>
    <cellStyle name="40% - Ênfase5 2 2 3" xfId="678" xr:uid="{00000000-0005-0000-0000-00009B010000}"/>
    <cellStyle name="40% - Ênfase5 2 2 3 2" xfId="1136" xr:uid="{00000000-0005-0000-0000-00009C010000}"/>
    <cellStyle name="40% - Ênfase5 2 2 3 2 2" xfId="2353" xr:uid="{607F6EA2-15B9-4284-90A3-ECF44581992E}"/>
    <cellStyle name="40% - Ênfase5 2 2 3 2 2 2" xfId="4418" xr:uid="{C43D9150-B127-43F8-8F54-6AABF349D01E}"/>
    <cellStyle name="40% - Ênfase5 2 2 3 2 2 2 2" xfId="8378" xr:uid="{9F8EA035-2D32-4DA9-A6D6-0E690052EF54}"/>
    <cellStyle name="40% - Ênfase5 2 2 3 2 2 2 2 2" xfId="16298" xr:uid="{24F43A4B-9F29-4FFA-8580-E1D587E6BD47}"/>
    <cellStyle name="40% - Ênfase5 2 2 3 2 2 2 3" xfId="12338" xr:uid="{0F75ECA9-B8A4-49FF-AA6C-FD623A26C5C4}"/>
    <cellStyle name="40% - Ênfase5 2 2 3 2 2 3" xfId="6398" xr:uid="{21FA906F-5CCD-42A0-AAC6-62B76B514FCC}"/>
    <cellStyle name="40% - Ênfase5 2 2 3 2 2 3 2" xfId="14318" xr:uid="{461FC96B-981A-40D2-B5C0-646A2CE0A97C}"/>
    <cellStyle name="40% - Ênfase5 2 2 3 2 2 4" xfId="10358" xr:uid="{0044BFD4-12C9-4C14-98E6-4593ACE60BE6}"/>
    <cellStyle name="40% - Ênfase5 2 2 3 2 3" xfId="3901" xr:uid="{6422F033-4E98-4ADE-94F5-B1A7341A01DD}"/>
    <cellStyle name="40% - Ênfase5 2 2 3 2 3 2" xfId="7863" xr:uid="{3C280278-0B6F-427D-9624-3E6CBE4BD6F8}"/>
    <cellStyle name="40% - Ênfase5 2 2 3 2 3 2 2" xfId="15783" xr:uid="{8B6F90C0-5DC7-4B0A-8BA0-9DFE2F7B5242}"/>
    <cellStyle name="40% - Ênfase5 2 2 3 2 3 3" xfId="11823" xr:uid="{B2CD310C-188E-4731-B1E2-BFDC85613156}"/>
    <cellStyle name="40% - Ênfase5 2 2 3 2 4" xfId="5883" xr:uid="{37371402-0E63-4522-B67A-34D6A4154142}"/>
    <cellStyle name="40% - Ênfase5 2 2 3 2 4 2" xfId="13803" xr:uid="{A83C2714-2693-46E1-A3E1-FD57AFB59F8A}"/>
    <cellStyle name="40% - Ênfase5 2 2 3 2 5" xfId="9843" xr:uid="{55FF78FC-CD45-4C35-A5BA-98BAA400B206}"/>
    <cellStyle name="40% - Ênfase5 2 2 3 3" xfId="2352" xr:uid="{E0EED350-3D99-44B6-A2EC-8F1489913A18}"/>
    <cellStyle name="40% - Ênfase5 2 2 3 3 2" xfId="4417" xr:uid="{28C3FA7E-506A-47DE-A3EB-8F63F457B173}"/>
    <cellStyle name="40% - Ênfase5 2 2 3 3 2 2" xfId="8377" xr:uid="{214EEB01-2A14-4549-9CF2-994E5A77C839}"/>
    <cellStyle name="40% - Ênfase5 2 2 3 3 2 2 2" xfId="16297" xr:uid="{A78B857E-9631-43B7-8A51-2C76B5F2022C}"/>
    <cellStyle name="40% - Ênfase5 2 2 3 3 2 3" xfId="12337" xr:uid="{E0E6ADA1-CC58-4B40-B425-AF29B300D93C}"/>
    <cellStyle name="40% - Ênfase5 2 2 3 3 3" xfId="6397" xr:uid="{3CDE5BD0-26E9-44E4-8700-1FB82FA2C225}"/>
    <cellStyle name="40% - Ênfase5 2 2 3 3 3 2" xfId="14317" xr:uid="{2EBBE0E1-19AF-47F0-8690-0F1005C73D2B}"/>
    <cellStyle name="40% - Ênfase5 2 2 3 3 4" xfId="10357" xr:uid="{F35B1958-A8CF-4F54-B728-979014DEE5F8}"/>
    <cellStyle name="40% - Ênfase5 2 2 3 4" xfId="3521" xr:uid="{EFA85607-A861-4EFC-8DA7-8D707F427AC8}"/>
    <cellStyle name="40% - Ênfase5 2 2 3 4 2" xfId="7483" xr:uid="{F5604187-5C35-4D66-89B1-94E0E47D48E6}"/>
    <cellStyle name="40% - Ênfase5 2 2 3 4 2 2" xfId="15403" xr:uid="{A3868E21-21DB-4842-B539-CE131C9D087F}"/>
    <cellStyle name="40% - Ênfase5 2 2 3 4 3" xfId="11443" xr:uid="{94D07CC9-8583-484C-8102-9BB70B7DFFC7}"/>
    <cellStyle name="40% - Ênfase5 2 2 3 5" xfId="5503" xr:uid="{2773AFB9-6601-4D18-A114-01CB71DA4893}"/>
    <cellStyle name="40% - Ênfase5 2 2 3 5 2" xfId="13423" xr:uid="{D8176CD7-1159-4708-A816-4BC6E7864BD4}"/>
    <cellStyle name="40% - Ênfase5 2 2 3 6" xfId="9463" xr:uid="{79D84B73-2FCC-4C1A-92F0-889F572A9CA7}"/>
    <cellStyle name="40% - Ênfase5 2 2 4" xfId="1134" xr:uid="{00000000-0005-0000-0000-00009D010000}"/>
    <cellStyle name="40% - Ênfase5 2 2 5" xfId="2348" xr:uid="{9CA14B21-117A-48F9-A643-50D1B5C5FFF8}"/>
    <cellStyle name="40% - Ênfase5 2 2 5 2" xfId="4413" xr:uid="{41DF8E45-5B23-4EDB-A596-27F4382D71B7}"/>
    <cellStyle name="40% - Ênfase5 2 2 5 2 2" xfId="8373" xr:uid="{140EF07D-4DF1-4AD7-AB71-3CC09BDB156B}"/>
    <cellStyle name="40% - Ênfase5 2 2 5 2 2 2" xfId="16293" xr:uid="{620A13C5-1141-493A-AFAA-5FEC9D2A5F4B}"/>
    <cellStyle name="40% - Ênfase5 2 2 5 2 3" xfId="12333" xr:uid="{73F43CEA-43E4-4B6B-AF63-A32FABFBECF3}"/>
    <cellStyle name="40% - Ênfase5 2 2 5 3" xfId="6393" xr:uid="{903357B8-CBC6-4297-B5D8-B3C9F1068210}"/>
    <cellStyle name="40% - Ênfase5 2 2 5 3 2" xfId="14313" xr:uid="{5707F06C-0361-4EB6-AD38-AE581793652A}"/>
    <cellStyle name="40% - Ênfase5 2 2 5 4" xfId="10353" xr:uid="{4AE5C731-4CF7-4382-9375-43A469657E9B}"/>
    <cellStyle name="40% - Ênfase5 2 2 6" xfId="3196" xr:uid="{38ED9B88-A4D5-4E35-932D-AB48AE63B25C}"/>
    <cellStyle name="40% - Ênfase5 2 2 6 2" xfId="7158" xr:uid="{0BC77861-67F9-4AC4-B107-066F0743F27F}"/>
    <cellStyle name="40% - Ênfase5 2 2 6 2 2" xfId="15078" xr:uid="{06AD7EEC-A658-4A66-B20B-2F10714E7203}"/>
    <cellStyle name="40% - Ênfase5 2 2 6 3" xfId="11118" xr:uid="{E5C15A28-C17F-4F19-BC04-80FB51790736}"/>
    <cellStyle name="40% - Ênfase5 2 2 7" xfId="5178" xr:uid="{DFDD9D95-10E6-4E4C-897D-35191428D979}"/>
    <cellStyle name="40% - Ênfase5 2 2 7 2" xfId="13098" xr:uid="{26BFAFA8-9100-452C-889A-F6E4D07B3692}"/>
    <cellStyle name="40% - Ênfase5 2 2 8" xfId="9138" xr:uid="{201E7DB3-2FD0-439E-B08E-30600D66E7C8}"/>
    <cellStyle name="40% - Ênfase5 2 3" xfId="1137" xr:uid="{00000000-0005-0000-0000-00009E010000}"/>
    <cellStyle name="40% - Ênfase5 2 3 2" xfId="2354" xr:uid="{05872C51-05D2-406E-9320-C7AC75D9F5EA}"/>
    <cellStyle name="40% - Ênfase5 2 3 2 2" xfId="4419" xr:uid="{36E0767F-7D98-4076-8E9F-0C036E62E854}"/>
    <cellStyle name="40% - Ênfase5 2 3 2 2 2" xfId="8379" xr:uid="{0D938848-71A6-4867-9B72-40BB64157EA8}"/>
    <cellStyle name="40% - Ênfase5 2 3 2 2 2 2" xfId="16299" xr:uid="{8345B98E-22D5-475D-B5C3-16C3E3832B79}"/>
    <cellStyle name="40% - Ênfase5 2 3 2 2 3" xfId="12339" xr:uid="{877B2807-0769-4D21-AD44-28E6D6FDEE46}"/>
    <cellStyle name="40% - Ênfase5 2 3 2 3" xfId="6399" xr:uid="{8EDABED3-3625-45A6-AF38-907CA9D56FF5}"/>
    <cellStyle name="40% - Ênfase5 2 3 2 3 2" xfId="14319" xr:uid="{58FFA2AF-BD9B-4A7C-9B67-53E855727DE2}"/>
    <cellStyle name="40% - Ênfase5 2 3 2 4" xfId="10359" xr:uid="{710A6076-F21D-47EC-A46F-E3924C4D97C2}"/>
    <cellStyle name="40% - Ênfase5 2 3 3" xfId="3902" xr:uid="{5E7F132F-215A-48B5-BE42-61B99CC6EDD7}"/>
    <cellStyle name="40% - Ênfase5 2 3 3 2" xfId="7864" xr:uid="{A5B8F114-4AC6-460D-A149-787E5AB3E8BA}"/>
    <cellStyle name="40% - Ênfase5 2 3 3 2 2" xfId="15784" xr:uid="{17704003-1B9F-4FCD-95A1-B760AB396E04}"/>
    <cellStyle name="40% - Ênfase5 2 3 3 3" xfId="11824" xr:uid="{998B6F19-5390-4827-8A56-1D0496CDACA0}"/>
    <cellStyle name="40% - Ênfase5 2 3 4" xfId="5884" xr:uid="{EA614675-CDCE-4184-8871-E2ACA0CFD6A9}"/>
    <cellStyle name="40% - Ênfase5 2 3 4 2" xfId="13804" xr:uid="{63414E34-0FD5-4CFA-B578-B51FC0EBDFE8}"/>
    <cellStyle name="40% - Ênfase5 2 3 5" xfId="9844" xr:uid="{083EB49F-379B-412B-8419-D46CF95E9DAB}"/>
    <cellStyle name="40% - Ênfase5 2 4" xfId="1138" xr:uid="{00000000-0005-0000-0000-00009F010000}"/>
    <cellStyle name="40% - Ênfase5 2 4 2" xfId="2355" xr:uid="{3568B943-721E-4716-907F-30597DCE88A2}"/>
    <cellStyle name="40% - Ênfase5 2 4 2 2" xfId="4420" xr:uid="{D4354DAA-8F5A-4144-B58A-D89694856253}"/>
    <cellStyle name="40% - Ênfase5 2 4 2 2 2" xfId="8380" xr:uid="{7213B8C1-F495-4F07-A269-A96832B8FD01}"/>
    <cellStyle name="40% - Ênfase5 2 4 2 2 2 2" xfId="16300" xr:uid="{611553E0-CF80-4116-8522-78F47294E617}"/>
    <cellStyle name="40% - Ênfase5 2 4 2 2 3" xfId="12340" xr:uid="{B4A23CA5-4DD7-44A0-917E-80EBF519136C}"/>
    <cellStyle name="40% - Ênfase5 2 4 2 3" xfId="6400" xr:uid="{CD3A97A4-6783-4503-8F78-785E4E4B1602}"/>
    <cellStyle name="40% - Ênfase5 2 4 2 3 2" xfId="14320" xr:uid="{73DB2EC5-F2C5-4CD6-B06C-C435AC83BCF6}"/>
    <cellStyle name="40% - Ênfase5 2 4 2 4" xfId="10360" xr:uid="{BABB08F8-F42C-4698-80E1-2E0E83A84EF1}"/>
    <cellStyle name="40% - Ênfase5 2 4 3" xfId="3903" xr:uid="{21C6FB98-EE9A-4D40-B370-D0FE871D36F1}"/>
    <cellStyle name="40% - Ênfase5 2 4 3 2" xfId="7865" xr:uid="{B80735FE-D6F4-4918-8D87-1B29A47B2DE8}"/>
    <cellStyle name="40% - Ênfase5 2 4 3 2 2" xfId="15785" xr:uid="{3E5987D3-B558-427C-935E-545C051587BA}"/>
    <cellStyle name="40% - Ênfase5 2 4 3 3" xfId="11825" xr:uid="{CA16DFC9-8321-4D77-96A9-0F0A857A08D9}"/>
    <cellStyle name="40% - Ênfase5 2 4 4" xfId="5885" xr:uid="{8E97A883-FD8E-4C72-9EB4-BB649F4BCC09}"/>
    <cellStyle name="40% - Ênfase5 2 4 4 2" xfId="13805" xr:uid="{1FBFB457-E3C1-40C1-A2B3-455D49D63E5D}"/>
    <cellStyle name="40% - Ênfase5 2 4 5" xfId="9845" xr:uid="{D08F0D54-95C4-4AEE-926F-31433760F148}"/>
    <cellStyle name="40% - Ênfase5 2 5" xfId="1139" xr:uid="{00000000-0005-0000-0000-0000A0010000}"/>
    <cellStyle name="40% - Ênfase5 2 5 2" xfId="2356" xr:uid="{34C02744-ADBC-4B40-8FBB-B5B7C7DBB2E4}"/>
    <cellStyle name="40% - Ênfase5 2 5 2 2" xfId="4421" xr:uid="{F4EEB2EE-D2BB-4E3B-8B09-17F7F2E2B7BC}"/>
    <cellStyle name="40% - Ênfase5 2 5 2 2 2" xfId="8381" xr:uid="{26F1614C-59C0-4455-B4EE-001781B3A39F}"/>
    <cellStyle name="40% - Ênfase5 2 5 2 2 2 2" xfId="16301" xr:uid="{060565C6-E439-41C9-8A6B-5CA10E783CB7}"/>
    <cellStyle name="40% - Ênfase5 2 5 2 2 3" xfId="12341" xr:uid="{E941F66E-B404-421F-8B83-B924485F37FD}"/>
    <cellStyle name="40% - Ênfase5 2 5 2 3" xfId="6401" xr:uid="{4DD86F5E-D5D2-4FB6-93E8-0FAEA602E041}"/>
    <cellStyle name="40% - Ênfase5 2 5 2 3 2" xfId="14321" xr:uid="{FEA01DEE-3CE5-4903-A726-8C7682A83AAC}"/>
    <cellStyle name="40% - Ênfase5 2 5 2 4" xfId="10361" xr:uid="{2D284B5D-BC6B-40A2-BFA5-15CCBB94DC4A}"/>
    <cellStyle name="40% - Ênfase5 2 5 3" xfId="3904" xr:uid="{7FA3813E-E095-46E8-83C9-73D602DD45C2}"/>
    <cellStyle name="40% - Ênfase5 2 5 3 2" xfId="7866" xr:uid="{E26AAB3A-6E4E-48DE-A6B6-9774C94596F9}"/>
    <cellStyle name="40% - Ênfase5 2 5 3 2 2" xfId="15786" xr:uid="{DD445464-953D-4FD5-AE7F-B2D713C1D2D4}"/>
    <cellStyle name="40% - Ênfase5 2 5 3 3" xfId="11826" xr:uid="{8F0B0A8E-210B-43EF-B396-FF325BAAA60F}"/>
    <cellStyle name="40% - Ênfase5 2 5 4" xfId="5886" xr:uid="{1A5C0A23-3F45-4FF9-875D-56A7FFEDF5F9}"/>
    <cellStyle name="40% - Ênfase5 2 5 4 2" xfId="13806" xr:uid="{807B90A7-E185-4CF3-9BE7-C51CCF05EE40}"/>
    <cellStyle name="40% - Ênfase5 2 5 5" xfId="9846" xr:uid="{3F058740-29F9-4E93-B390-1A137D53E9EF}"/>
    <cellStyle name="40% - Ênfase5 2 6" xfId="1140" xr:uid="{00000000-0005-0000-0000-0000A1010000}"/>
    <cellStyle name="40% - Ênfase5 2 6 2" xfId="2357" xr:uid="{DB16C522-152D-481C-AF8F-A4CBE3752DE4}"/>
    <cellStyle name="40% - Ênfase5 2 6 2 2" xfId="4422" xr:uid="{A4901135-8BCE-47C2-B111-FFEF66DE7A6F}"/>
    <cellStyle name="40% - Ênfase5 2 6 2 2 2" xfId="8382" xr:uid="{2AEB759C-70F2-44D0-89B9-8E88667C3786}"/>
    <cellStyle name="40% - Ênfase5 2 6 2 2 2 2" xfId="16302" xr:uid="{7890C7B2-ECED-4CA1-BE6A-13489E6AF573}"/>
    <cellStyle name="40% - Ênfase5 2 6 2 2 3" xfId="12342" xr:uid="{52B3ACD3-3F15-4B1E-A3B0-187C63DFAC72}"/>
    <cellStyle name="40% - Ênfase5 2 6 2 3" xfId="6402" xr:uid="{9CB6370D-E92C-4A53-8D1F-1CCF98528B09}"/>
    <cellStyle name="40% - Ênfase5 2 6 2 3 2" xfId="14322" xr:uid="{57EDAD29-15BB-4111-8955-37E961ACD64B}"/>
    <cellStyle name="40% - Ênfase5 2 6 2 4" xfId="10362" xr:uid="{63005207-7988-4DDC-9A0E-D039C81ED06E}"/>
    <cellStyle name="40% - Ênfase5 2 6 3" xfId="3905" xr:uid="{F101651D-9066-4BBC-9515-67F6644057E2}"/>
    <cellStyle name="40% - Ênfase5 2 6 3 2" xfId="7867" xr:uid="{F8AE9A84-1F3C-485A-ADAA-EC59F17F40F6}"/>
    <cellStyle name="40% - Ênfase5 2 6 3 2 2" xfId="15787" xr:uid="{C846EB9D-3DC5-4463-A6A9-619C1C738965}"/>
    <cellStyle name="40% - Ênfase5 2 6 3 3" xfId="11827" xr:uid="{E78D9D48-F801-4EB3-9FBE-DDF3ADCB49C3}"/>
    <cellStyle name="40% - Ênfase5 2 6 4" xfId="5887" xr:uid="{A61E82BD-795E-4DF1-ABD5-05D364538A4D}"/>
    <cellStyle name="40% - Ênfase5 2 6 4 2" xfId="13807" xr:uid="{CE7B8FB1-5546-4C16-B697-E9510C9A1B3E}"/>
    <cellStyle name="40% - Ênfase5 2 6 5" xfId="9847" xr:uid="{A2E8898C-F6EE-4395-AE13-73CD8BD6C948}"/>
    <cellStyle name="40% - Ênfase5 2 7" xfId="1141" xr:uid="{00000000-0005-0000-0000-0000A2010000}"/>
    <cellStyle name="40% - Ênfase5 2 7 2" xfId="2358" xr:uid="{C7E9384D-B40F-454B-ACA7-11BAAF966F8D}"/>
    <cellStyle name="40% - Ênfase5 2 7 2 2" xfId="4423" xr:uid="{E6D36302-DD1F-4AB9-90E9-3A269DB375D5}"/>
    <cellStyle name="40% - Ênfase5 2 7 2 2 2" xfId="8383" xr:uid="{56CAAD5A-F314-4309-98E1-83D3CC78FB24}"/>
    <cellStyle name="40% - Ênfase5 2 7 2 2 2 2" xfId="16303" xr:uid="{707B1DD0-125C-4333-B2BE-F4D07B0FCE73}"/>
    <cellStyle name="40% - Ênfase5 2 7 2 2 3" xfId="12343" xr:uid="{C7CA96C4-873E-4AC1-9708-9BCF591DE092}"/>
    <cellStyle name="40% - Ênfase5 2 7 2 3" xfId="6403" xr:uid="{74BF72F7-8936-4D57-96BB-6412DF0BAC74}"/>
    <cellStyle name="40% - Ênfase5 2 7 2 3 2" xfId="14323" xr:uid="{179FF160-2D70-46A1-A32D-AABFBDD50A98}"/>
    <cellStyle name="40% - Ênfase5 2 7 2 4" xfId="10363" xr:uid="{6BA025FD-9989-4D06-ADDF-5444B2229550}"/>
    <cellStyle name="40% - Ênfase5 2 7 3" xfId="3906" xr:uid="{39432636-D181-4455-B479-EA21398C09C8}"/>
    <cellStyle name="40% - Ênfase5 2 7 3 2" xfId="7868" xr:uid="{9842BFC1-6766-4B7C-96B4-795C1863162F}"/>
    <cellStyle name="40% - Ênfase5 2 7 3 2 2" xfId="15788" xr:uid="{4E45675E-D308-4D2B-B248-1289B563EB8D}"/>
    <cellStyle name="40% - Ênfase5 2 7 3 3" xfId="11828" xr:uid="{A7FBE776-B2D5-4382-9113-0C8707947F51}"/>
    <cellStyle name="40% - Ênfase5 2 7 4" xfId="5888" xr:uid="{35E55250-24D2-4C96-B85B-97855E0CBAE9}"/>
    <cellStyle name="40% - Ênfase5 2 7 4 2" xfId="13808" xr:uid="{F6035B4B-7DB3-44E8-A612-950D3D46A959}"/>
    <cellStyle name="40% - Ênfase5 2 7 5" xfId="9848" xr:uid="{170053D6-FF84-4A0A-B779-52C24BCB5FFB}"/>
    <cellStyle name="40% - Ênfase5 2 8" xfId="1142" xr:uid="{00000000-0005-0000-0000-0000A3010000}"/>
    <cellStyle name="40% - Ênfase5 2 9" xfId="1133" xr:uid="{00000000-0005-0000-0000-0000A4010000}"/>
    <cellStyle name="40% - Ênfase5 2 9 2" xfId="2359" xr:uid="{78C78509-9A4D-46FC-9FAA-148E6BAB7BB5}"/>
    <cellStyle name="40% - Ênfase5 2 9 2 2" xfId="4424" xr:uid="{439D586E-0E79-4458-BACB-E20E75959AD6}"/>
    <cellStyle name="40% - Ênfase5 2 9 2 2 2" xfId="8384" xr:uid="{030BFD96-9F69-4D5A-97D1-4518BE3F308C}"/>
    <cellStyle name="40% - Ênfase5 2 9 2 2 2 2" xfId="16304" xr:uid="{158C160D-4297-4EF5-8A48-E7DA978302D1}"/>
    <cellStyle name="40% - Ênfase5 2 9 2 2 3" xfId="12344" xr:uid="{1DD5D887-578F-443E-8A48-AFD6C1EEC561}"/>
    <cellStyle name="40% - Ênfase5 2 9 2 3" xfId="6404" xr:uid="{80B54EB0-433B-45CD-B093-91D6823632D6}"/>
    <cellStyle name="40% - Ênfase5 2 9 2 3 2" xfId="14324" xr:uid="{C29958F0-7B59-42DD-8D44-28354CE77CC9}"/>
    <cellStyle name="40% - Ênfase5 2 9 2 4" xfId="10364" xr:uid="{2F336BB1-39D8-48D4-8B65-84B011AC7BB7}"/>
    <cellStyle name="40% - Ênfase5 2 9 3" xfId="3899" xr:uid="{533F97A2-05A2-4F23-AED5-9750E2CDC9A2}"/>
    <cellStyle name="40% - Ênfase5 2 9 3 2" xfId="7861" xr:uid="{1641D3E6-B1CC-4DDF-B694-C25FF7201AD6}"/>
    <cellStyle name="40% - Ênfase5 2 9 3 2 2" xfId="15781" xr:uid="{B6BD6BE3-4556-4660-8467-A7BDE54CFBE4}"/>
    <cellStyle name="40% - Ênfase5 2 9 3 3" xfId="11821" xr:uid="{D5F4E839-5349-4E49-82CC-408B2103B2D0}"/>
    <cellStyle name="40% - Ênfase5 2 9 4" xfId="5881" xr:uid="{02A55CFA-A32B-4A37-873B-DE66CE075956}"/>
    <cellStyle name="40% - Ênfase5 2 9 4 2" xfId="13801" xr:uid="{99275410-416A-42D3-87D3-2DA36A1A9C82}"/>
    <cellStyle name="40% - Ênfase5 2 9 5" xfId="9841" xr:uid="{80CD3D53-D65D-46B2-86A6-32ABC0129F58}"/>
    <cellStyle name="40% - Ênfase5 3" xfId="100" xr:uid="{00000000-0005-0000-0000-0000A5010000}"/>
    <cellStyle name="40% - Ênfase5 3 2" xfId="301" xr:uid="{00000000-0005-0000-0000-0000A6010000}"/>
    <cellStyle name="40% - Ênfase5 3 2 2" xfId="437" xr:uid="{00000000-0005-0000-0000-0000A7010000}"/>
    <cellStyle name="40% - Ênfase5 3 2 2 2" xfId="827" xr:uid="{00000000-0005-0000-0000-0000A8010000}"/>
    <cellStyle name="40% - Ênfase5 3 2 2 2 2" xfId="2362" xr:uid="{A4BADE6A-A9C4-4A72-8568-B9562A45C016}"/>
    <cellStyle name="40% - Ênfase5 3 2 2 2 2 2" xfId="4427" xr:uid="{10D0D396-5685-4A9C-8FEA-A4A2C46B44AC}"/>
    <cellStyle name="40% - Ênfase5 3 2 2 2 2 2 2" xfId="8387" xr:uid="{BB8A392A-AAE3-4415-8B9F-94D6CA70440A}"/>
    <cellStyle name="40% - Ênfase5 3 2 2 2 2 2 2 2" xfId="16307" xr:uid="{C03C7CF7-6A40-46FC-8E3A-26238EEE1F33}"/>
    <cellStyle name="40% - Ênfase5 3 2 2 2 2 2 3" xfId="12347" xr:uid="{C10F8CC4-9E50-43A1-A8FD-73D9FAFCB678}"/>
    <cellStyle name="40% - Ênfase5 3 2 2 2 2 3" xfId="6407" xr:uid="{464E1656-2160-4A9E-B01C-AE1F84607DEA}"/>
    <cellStyle name="40% - Ênfase5 3 2 2 2 2 3 2" xfId="14327" xr:uid="{C8D1B557-50E7-46ED-B853-3F7CCE5F16AE}"/>
    <cellStyle name="40% - Ênfase5 3 2 2 2 2 4" xfId="10367" xr:uid="{FB399854-4A94-477D-A529-4912040A60BC}"/>
    <cellStyle name="40% - Ênfase5 3 2 2 2 3" xfId="3670" xr:uid="{F1B588DF-E892-425D-916F-B38334C7D40D}"/>
    <cellStyle name="40% - Ênfase5 3 2 2 2 3 2" xfId="7632" xr:uid="{93805B50-D2CA-4E1C-9F76-5743B98834A7}"/>
    <cellStyle name="40% - Ênfase5 3 2 2 2 3 2 2" xfId="15552" xr:uid="{C6C0BD23-433A-4A65-B40C-747E8D09FDB2}"/>
    <cellStyle name="40% - Ênfase5 3 2 2 2 3 3" xfId="11592" xr:uid="{84E4CDD5-1577-4A6E-A47A-AB973BE6DACA}"/>
    <cellStyle name="40% - Ênfase5 3 2 2 2 4" xfId="5652" xr:uid="{14F6CDD8-9E41-4B33-99B2-9D5DC74C49C7}"/>
    <cellStyle name="40% - Ênfase5 3 2 2 2 4 2" xfId="13572" xr:uid="{FA0F7262-6CB1-40AA-874B-733D2C3B5A89}"/>
    <cellStyle name="40% - Ênfase5 3 2 2 2 5" xfId="9612" xr:uid="{41A23250-54A5-4B46-88E5-9B492FD4F523}"/>
    <cellStyle name="40% - Ênfase5 3 2 2 3" xfId="2361" xr:uid="{FF798A76-F953-4424-94C9-8217B402237F}"/>
    <cellStyle name="40% - Ênfase5 3 2 2 3 2" xfId="4426" xr:uid="{BB74A720-6A42-416A-BAB6-F795ECF0F8DB}"/>
    <cellStyle name="40% - Ênfase5 3 2 2 3 2 2" xfId="8386" xr:uid="{0DBF23F0-ADAE-4BFF-BEA9-E7D27E11AB77}"/>
    <cellStyle name="40% - Ênfase5 3 2 2 3 2 2 2" xfId="16306" xr:uid="{1A2FB469-BE4C-4254-8D15-CA6A8485CBD6}"/>
    <cellStyle name="40% - Ênfase5 3 2 2 3 2 3" xfId="12346" xr:uid="{70DDAD24-DA77-47E3-A39D-DF161278167C}"/>
    <cellStyle name="40% - Ênfase5 3 2 2 3 3" xfId="6406" xr:uid="{7072A633-BC91-4E75-9460-3313BF92B604}"/>
    <cellStyle name="40% - Ênfase5 3 2 2 3 3 2" xfId="14326" xr:uid="{1578CCAE-62E2-48D2-A957-0715E1C0A1E4}"/>
    <cellStyle name="40% - Ênfase5 3 2 2 3 4" xfId="10366" xr:uid="{3367B051-DA87-4A39-BB31-99317F8FC2C5}"/>
    <cellStyle name="40% - Ênfase5 3 2 2 4" xfId="3345" xr:uid="{CEFE5783-10F1-409C-9572-509B01ED1DEA}"/>
    <cellStyle name="40% - Ênfase5 3 2 2 4 2" xfId="7307" xr:uid="{F48A0AC2-51E1-450E-9CFE-6402AAA6E987}"/>
    <cellStyle name="40% - Ênfase5 3 2 2 4 2 2" xfId="15227" xr:uid="{24D3B9BC-7053-49C7-8FDE-A930F42A3C56}"/>
    <cellStyle name="40% - Ênfase5 3 2 2 4 3" xfId="11267" xr:uid="{D7CE1956-1A54-48AF-9724-7AB758B1B6BA}"/>
    <cellStyle name="40% - Ênfase5 3 2 2 5" xfId="5327" xr:uid="{75C5366E-7030-4A53-8A3E-ED48213AA679}"/>
    <cellStyle name="40% - Ênfase5 3 2 2 5 2" xfId="13247" xr:uid="{528C8C08-58C2-41AE-ADFD-E9504617AAA7}"/>
    <cellStyle name="40% - Ênfase5 3 2 2 6" xfId="9287" xr:uid="{8057C8A4-7A90-4D42-9C06-DEC1F79A592E}"/>
    <cellStyle name="40% - Ênfase5 3 2 3" xfId="692" xr:uid="{00000000-0005-0000-0000-0000A9010000}"/>
    <cellStyle name="40% - Ênfase5 3 2 3 2" xfId="2363" xr:uid="{CE50D8DD-AA70-4506-ADD5-D14677B32A23}"/>
    <cellStyle name="40% - Ênfase5 3 2 3 2 2" xfId="4428" xr:uid="{52217123-0AB1-4CD1-ADF0-6C727F20B3F0}"/>
    <cellStyle name="40% - Ênfase5 3 2 3 2 2 2" xfId="8388" xr:uid="{1D755BA2-6E3B-4225-AC57-491011FAAE40}"/>
    <cellStyle name="40% - Ênfase5 3 2 3 2 2 2 2" xfId="16308" xr:uid="{91C2BB9E-E73A-4A0C-8799-6FF8C1A1912B}"/>
    <cellStyle name="40% - Ênfase5 3 2 3 2 2 3" xfId="12348" xr:uid="{43667883-3C3D-42C7-8587-F82422AB794C}"/>
    <cellStyle name="40% - Ênfase5 3 2 3 2 3" xfId="6408" xr:uid="{7D3F8913-62B1-41C3-BC3D-B4EACBBB2F87}"/>
    <cellStyle name="40% - Ênfase5 3 2 3 2 3 2" xfId="14328" xr:uid="{048278E1-3297-48F8-9460-42B45A9EDE00}"/>
    <cellStyle name="40% - Ênfase5 3 2 3 2 4" xfId="10368" xr:uid="{564DC275-9357-4F82-808C-7FB2F92BA5E5}"/>
    <cellStyle name="40% - Ênfase5 3 2 3 3" xfId="3535" xr:uid="{A39565AA-80AE-4291-9F93-54D8F89C4CB6}"/>
    <cellStyle name="40% - Ênfase5 3 2 3 3 2" xfId="7497" xr:uid="{9D136C1B-99E6-42CE-9A10-CE5CBB63D770}"/>
    <cellStyle name="40% - Ênfase5 3 2 3 3 2 2" xfId="15417" xr:uid="{9F80BF9B-B641-4D04-959E-D9613084FE19}"/>
    <cellStyle name="40% - Ênfase5 3 2 3 3 3" xfId="11457" xr:uid="{A120FD63-7A11-42EC-8AF0-2CADB8B1341B}"/>
    <cellStyle name="40% - Ênfase5 3 2 3 4" xfId="5517" xr:uid="{BA72DED9-B871-4909-8C67-F2866EDB1243}"/>
    <cellStyle name="40% - Ênfase5 3 2 3 4 2" xfId="13437" xr:uid="{3623F70A-52C9-4B0C-9054-7C486EB00105}"/>
    <cellStyle name="40% - Ênfase5 3 2 3 5" xfId="9477" xr:uid="{BECCFDB3-FFB9-4E42-A626-1A764E14FEB6}"/>
    <cellStyle name="40% - Ênfase5 3 2 4" xfId="1144" xr:uid="{00000000-0005-0000-0000-0000AA010000}"/>
    <cellStyle name="40% - Ênfase5 3 2 4 2" xfId="2364" xr:uid="{CECBDAB8-14BE-454F-8799-88BED4345117}"/>
    <cellStyle name="40% - Ênfase5 3 2 4 2 2" xfId="4429" xr:uid="{D82CCD47-87EB-4687-A685-D385C1B746DA}"/>
    <cellStyle name="40% - Ênfase5 3 2 4 2 2 2" xfId="8389" xr:uid="{A167135E-D4FA-42DC-A510-EAEB2CEB4C14}"/>
    <cellStyle name="40% - Ênfase5 3 2 4 2 2 2 2" xfId="16309" xr:uid="{CE12E444-4BE9-49EA-A35E-E013E214B281}"/>
    <cellStyle name="40% - Ênfase5 3 2 4 2 2 3" xfId="12349" xr:uid="{B44170D5-4784-4BDD-BFB6-943DC45231F3}"/>
    <cellStyle name="40% - Ênfase5 3 2 4 2 3" xfId="6409" xr:uid="{64B741B6-F436-4A05-A20C-90451CDA86A0}"/>
    <cellStyle name="40% - Ênfase5 3 2 4 2 3 2" xfId="14329" xr:uid="{A7AAA749-0E19-493A-8808-855D69469F50}"/>
    <cellStyle name="40% - Ênfase5 3 2 4 2 4" xfId="10369" xr:uid="{C2F2193B-4814-46CC-9B22-DDC605FC5B8C}"/>
    <cellStyle name="40% - Ênfase5 3 2 4 3" xfId="3908" xr:uid="{E4850BA3-C80A-40FF-9E27-55B6F43D5F2F}"/>
    <cellStyle name="40% - Ênfase5 3 2 4 3 2" xfId="7870" xr:uid="{7D52CFC9-CE22-489E-8601-2332FAE85BA6}"/>
    <cellStyle name="40% - Ênfase5 3 2 4 3 2 2" xfId="15790" xr:uid="{0709A9EE-8A97-4763-975B-5EF1AC1EA784}"/>
    <cellStyle name="40% - Ênfase5 3 2 4 3 3" xfId="11830" xr:uid="{D2A0BD81-22B2-4247-AEF1-1892535A3CE1}"/>
    <cellStyle name="40% - Ênfase5 3 2 4 4" xfId="5890" xr:uid="{E5C061BC-012D-4F9D-BB2D-583612317ACD}"/>
    <cellStyle name="40% - Ênfase5 3 2 4 4 2" xfId="13810" xr:uid="{3B3880C5-F042-4F5D-A91F-12EDE364E257}"/>
    <cellStyle name="40% - Ênfase5 3 2 4 5" xfId="9850" xr:uid="{0FCC8146-BC7F-4963-BD27-85A34E0754AD}"/>
    <cellStyle name="40% - Ênfase5 3 2 5" xfId="2360" xr:uid="{2FD64795-D751-49C5-9CD8-336FA6B172D2}"/>
    <cellStyle name="40% - Ênfase5 3 2 5 2" xfId="4425" xr:uid="{3322AED4-027B-4C57-939F-7E0EEB93ABA7}"/>
    <cellStyle name="40% - Ênfase5 3 2 5 2 2" xfId="8385" xr:uid="{1FFDCE42-1916-4CE3-9DA4-8B1FED6C033D}"/>
    <cellStyle name="40% - Ênfase5 3 2 5 2 2 2" xfId="16305" xr:uid="{6AC78BA2-C8CD-4437-833A-663ACC6B9CC3}"/>
    <cellStyle name="40% - Ênfase5 3 2 5 2 3" xfId="12345" xr:uid="{1C094770-CE96-4D61-A39B-1DEFEF24FFD7}"/>
    <cellStyle name="40% - Ênfase5 3 2 5 3" xfId="6405" xr:uid="{3AA4E6D7-24BE-486A-A064-D935D864D81A}"/>
    <cellStyle name="40% - Ênfase5 3 2 5 3 2" xfId="14325" xr:uid="{A63EC8B5-50C9-4F58-A6BA-5982ACD0B944}"/>
    <cellStyle name="40% - Ênfase5 3 2 5 4" xfId="10365" xr:uid="{53FD45EA-8274-4DD6-B04C-2137A22445F4}"/>
    <cellStyle name="40% - Ênfase5 3 2 6" xfId="3210" xr:uid="{4702124C-2929-4C17-A8F1-B42D11068E2C}"/>
    <cellStyle name="40% - Ênfase5 3 2 6 2" xfId="7172" xr:uid="{6E113621-76AE-444E-B540-331B11FE3B28}"/>
    <cellStyle name="40% - Ênfase5 3 2 6 2 2" xfId="15092" xr:uid="{FDFD5453-3775-4564-A25B-4132B2FEB1EF}"/>
    <cellStyle name="40% - Ênfase5 3 2 6 3" xfId="11132" xr:uid="{F3877ACF-EDB2-4ECD-88FF-90AC041AD925}"/>
    <cellStyle name="40% - Ênfase5 3 2 7" xfId="5192" xr:uid="{88CF9F71-17C0-4E3E-A0A3-F81A605AF21B}"/>
    <cellStyle name="40% - Ênfase5 3 2 7 2" xfId="13112" xr:uid="{6B424A71-CC51-415B-9440-3059CFEE666E}"/>
    <cellStyle name="40% - Ênfase5 3 2 8" xfId="9152" xr:uid="{E6962CDE-AF34-4421-A583-6D2159B1C505}"/>
    <cellStyle name="40% - Ênfase5 3 3" xfId="540" xr:uid="{00000000-0005-0000-0000-0000AB010000}"/>
    <cellStyle name="40% - Ênfase5 3 3 2" xfId="888" xr:uid="{00000000-0005-0000-0000-0000AC010000}"/>
    <cellStyle name="40% - Ênfase5 3 3 2 2" xfId="2366" xr:uid="{8FCD70DB-C70B-40D0-9C35-E29126C30819}"/>
    <cellStyle name="40% - Ênfase5 3 3 2 2 2" xfId="4431" xr:uid="{C80E0D73-54E7-414F-B7F7-9557EEEC6005}"/>
    <cellStyle name="40% - Ênfase5 3 3 2 2 2 2" xfId="8391" xr:uid="{8B775D4B-7416-4E33-A5EB-281B00E18845}"/>
    <cellStyle name="40% - Ênfase5 3 3 2 2 2 2 2" xfId="16311" xr:uid="{56B3F487-F952-499D-B716-D01264B89E93}"/>
    <cellStyle name="40% - Ênfase5 3 3 2 2 2 3" xfId="12351" xr:uid="{76297479-71FE-4B41-960A-5051EBC7E6BA}"/>
    <cellStyle name="40% - Ênfase5 3 3 2 2 3" xfId="6411" xr:uid="{85BE86A8-C185-4ED8-BB34-4ED33F0FD819}"/>
    <cellStyle name="40% - Ênfase5 3 3 2 2 3 2" xfId="14331" xr:uid="{8AC60922-B75F-4C72-B9A6-C5E2DDE5A2EE}"/>
    <cellStyle name="40% - Ênfase5 3 3 2 2 4" xfId="10371" xr:uid="{601C7901-F471-4F78-8838-4711148A24BC}"/>
    <cellStyle name="40% - Ênfase5 3 3 2 3" xfId="3731" xr:uid="{60AEB9F5-E1D4-4C1A-9CDF-DF104A8239F1}"/>
    <cellStyle name="40% - Ênfase5 3 3 2 3 2" xfId="7693" xr:uid="{1036EEB7-AF26-4CD1-A295-7190D216ABA3}"/>
    <cellStyle name="40% - Ênfase5 3 3 2 3 2 2" xfId="15613" xr:uid="{E72B4F87-BD26-422C-977D-B6049C0231A5}"/>
    <cellStyle name="40% - Ênfase5 3 3 2 3 3" xfId="11653" xr:uid="{E93F42C7-7134-4977-8902-BF5450774440}"/>
    <cellStyle name="40% - Ênfase5 3 3 2 4" xfId="5713" xr:uid="{BE33D88C-0B78-45F3-A137-B0E52F567AF1}"/>
    <cellStyle name="40% - Ênfase5 3 3 2 4 2" xfId="13633" xr:uid="{1F98D3D6-237D-4528-A1EB-FE3AFE675148}"/>
    <cellStyle name="40% - Ênfase5 3 3 2 5" xfId="9673" xr:uid="{9338B6C4-329E-4B80-8CC5-846EA3164219}"/>
    <cellStyle name="40% - Ênfase5 3 3 3" xfId="1145" xr:uid="{00000000-0005-0000-0000-0000AD010000}"/>
    <cellStyle name="40% - Ênfase5 3 3 3 2" xfId="2367" xr:uid="{DCB2BF01-1E68-422B-B2CD-C85AFE9A05D0}"/>
    <cellStyle name="40% - Ênfase5 3 3 3 2 2" xfId="4432" xr:uid="{0D32C810-053E-4A14-8DF8-6689A2D9BF01}"/>
    <cellStyle name="40% - Ênfase5 3 3 3 2 2 2" xfId="8392" xr:uid="{A6C23906-F2F8-4CCF-8EEA-8A59F644D936}"/>
    <cellStyle name="40% - Ênfase5 3 3 3 2 2 2 2" xfId="16312" xr:uid="{A1FFF591-03E2-487C-A569-D5BB86F5E9A0}"/>
    <cellStyle name="40% - Ênfase5 3 3 3 2 2 3" xfId="12352" xr:uid="{1EAF1D27-27DD-4C89-B007-1DD204638387}"/>
    <cellStyle name="40% - Ênfase5 3 3 3 2 3" xfId="6412" xr:uid="{43B8EAF5-A136-4468-89A3-58851BA6D668}"/>
    <cellStyle name="40% - Ênfase5 3 3 3 2 3 2" xfId="14332" xr:uid="{BD717D31-905C-4C4B-BAAA-C77ACC7AA8DB}"/>
    <cellStyle name="40% - Ênfase5 3 3 3 2 4" xfId="10372" xr:uid="{9C2B2C3D-3146-41D9-881A-B2431054C211}"/>
    <cellStyle name="40% - Ênfase5 3 3 3 3" xfId="3909" xr:uid="{880E1418-D06C-43DE-9C56-5ECDCFA4571E}"/>
    <cellStyle name="40% - Ênfase5 3 3 3 3 2" xfId="7871" xr:uid="{AD1685E8-5771-4723-B767-78F60312391E}"/>
    <cellStyle name="40% - Ênfase5 3 3 3 3 2 2" xfId="15791" xr:uid="{08D59925-BCF4-4061-826E-ADD64128AB98}"/>
    <cellStyle name="40% - Ênfase5 3 3 3 3 3" xfId="11831" xr:uid="{0D72B9B4-B690-405B-86E6-0992F51CB85E}"/>
    <cellStyle name="40% - Ênfase5 3 3 3 4" xfId="5891" xr:uid="{E0E32E42-D079-44B3-A67E-6A763185154F}"/>
    <cellStyle name="40% - Ênfase5 3 3 3 4 2" xfId="13811" xr:uid="{B4544AC9-A105-4518-A3F2-49CCCA5101DD}"/>
    <cellStyle name="40% - Ênfase5 3 3 3 5" xfId="9851" xr:uid="{C3DE0513-867F-4664-8598-C7BA8CC704DF}"/>
    <cellStyle name="40% - Ênfase5 3 3 4" xfId="2365" xr:uid="{ACD7399A-86CC-4762-A643-0088B2A038E3}"/>
    <cellStyle name="40% - Ênfase5 3 3 4 2" xfId="4430" xr:uid="{E300B52A-5077-44FE-8040-34815B6A5C64}"/>
    <cellStyle name="40% - Ênfase5 3 3 4 2 2" xfId="8390" xr:uid="{8CA430D8-B40D-468F-8FA5-A34AC3E3D6C1}"/>
    <cellStyle name="40% - Ênfase5 3 3 4 2 2 2" xfId="16310" xr:uid="{F0ECC185-CDCF-4B1B-A1A3-27E6BB23BBCF}"/>
    <cellStyle name="40% - Ênfase5 3 3 4 2 3" xfId="12350" xr:uid="{EDD8D1C0-8062-42C8-BE78-2E98FD0AD2B0}"/>
    <cellStyle name="40% - Ênfase5 3 3 4 3" xfId="6410" xr:uid="{96B6C0A6-7CDF-49E4-B0BA-47119D4045B2}"/>
    <cellStyle name="40% - Ênfase5 3 3 4 3 2" xfId="14330" xr:uid="{85A8000D-B747-4C79-A0D5-8DBB6D43AB61}"/>
    <cellStyle name="40% - Ênfase5 3 3 4 4" xfId="10370" xr:uid="{557C1BA8-FB21-4BD4-B1C5-E102123FDC4E}"/>
    <cellStyle name="40% - Ênfase5 3 3 5" xfId="3406" xr:uid="{E4561E82-A826-4068-ACD5-98A4738A2A44}"/>
    <cellStyle name="40% - Ênfase5 3 3 5 2" xfId="7368" xr:uid="{04AFF29D-925F-4D26-8F03-E1BBB91F0959}"/>
    <cellStyle name="40% - Ênfase5 3 3 5 2 2" xfId="15288" xr:uid="{9D313448-03B2-4B87-8546-A8C208C6C9F5}"/>
    <cellStyle name="40% - Ênfase5 3 3 5 3" xfId="11328" xr:uid="{941B0405-B520-462C-BB31-B50703A8F64C}"/>
    <cellStyle name="40% - Ênfase5 3 3 6" xfId="5388" xr:uid="{FC98B96A-F58A-4337-A3FB-301991D0FF82}"/>
    <cellStyle name="40% - Ênfase5 3 3 6 2" xfId="13308" xr:uid="{211ED2FC-013E-4B3B-818C-6F941AE474E8}"/>
    <cellStyle name="40% - Ênfase5 3 3 7" xfId="9348" xr:uid="{331B6988-CD0A-4290-9FC5-8265C66075FF}"/>
    <cellStyle name="40% - Ênfase5 3 4" xfId="1143" xr:uid="{00000000-0005-0000-0000-0000AE010000}"/>
    <cellStyle name="40% - Ênfase5 3 4 2" xfId="2368" xr:uid="{B2B1D2BA-66A1-4892-8A19-5CC0E14FC8D3}"/>
    <cellStyle name="40% - Ênfase5 3 4 2 2" xfId="4433" xr:uid="{CF4ECF09-E86D-436C-BD76-2967A171F369}"/>
    <cellStyle name="40% - Ênfase5 3 4 2 2 2" xfId="8393" xr:uid="{4B907816-2814-4B25-BB02-A6B636A1F333}"/>
    <cellStyle name="40% - Ênfase5 3 4 2 2 2 2" xfId="16313" xr:uid="{76E512DD-5105-4193-9D66-959B16EFEA92}"/>
    <cellStyle name="40% - Ênfase5 3 4 2 2 3" xfId="12353" xr:uid="{F0045078-46D4-4397-B075-3293F2AFDEFF}"/>
    <cellStyle name="40% - Ênfase5 3 4 2 3" xfId="6413" xr:uid="{E3F8A359-F591-4969-A7AD-99AC43117BC6}"/>
    <cellStyle name="40% - Ênfase5 3 4 2 3 2" xfId="14333" xr:uid="{5418775B-0554-4D5A-BDC5-372EEBB200D5}"/>
    <cellStyle name="40% - Ênfase5 3 4 2 4" xfId="10373" xr:uid="{EC0F7925-EDC5-44AC-96FA-90B05F9657AF}"/>
    <cellStyle name="40% - Ênfase5 3 4 3" xfId="3907" xr:uid="{344B13B9-FD71-41EC-9497-DB1B78723E0E}"/>
    <cellStyle name="40% - Ênfase5 3 4 3 2" xfId="7869" xr:uid="{A22C5F02-5195-44DE-B97B-92129CCE2097}"/>
    <cellStyle name="40% - Ênfase5 3 4 3 2 2" xfId="15789" xr:uid="{B5C4D81B-84A0-41C3-9F46-A9E592A4CB8F}"/>
    <cellStyle name="40% - Ênfase5 3 4 3 3" xfId="11829" xr:uid="{61396D31-65DE-499E-8D0D-7F18B62E9DDD}"/>
    <cellStyle name="40% - Ênfase5 3 4 4" xfId="5889" xr:uid="{B585CA27-62DE-4B3B-8F5F-5547FE7084D3}"/>
    <cellStyle name="40% - Ênfase5 3 4 4 2" xfId="13809" xr:uid="{2EC3C523-BD76-4BB2-BC76-DC4A6BE5C99C}"/>
    <cellStyle name="40% - Ênfase5 3 4 5" xfId="9849" xr:uid="{F0F8DDB1-CB2D-4FB3-B2DB-41F661D6718A}"/>
    <cellStyle name="40% - Ênfase5 3 5" xfId="1917" xr:uid="{00000000-0005-0000-0000-0000AF010000}"/>
    <cellStyle name="40% - Ênfase5 3 5 2" xfId="4021" xr:uid="{DCFC34B8-FB07-46D4-9953-35FC8686426D}"/>
    <cellStyle name="40% - Ênfase5 3 5 2 2" xfId="7983" xr:uid="{AE57739F-D1A2-4C09-BEED-8BD48C9AD7A9}"/>
    <cellStyle name="40% - Ênfase5 3 5 2 2 2" xfId="15903" xr:uid="{BCE90059-C9D1-416B-A89C-E9B9B88A81A2}"/>
    <cellStyle name="40% - Ênfase5 3 5 2 3" xfId="11943" xr:uid="{CAF8C16C-0605-4A44-9213-019677F0DAA6}"/>
    <cellStyle name="40% - Ênfase5 3 5 3" xfId="6003" xr:uid="{587EF8D1-4EA3-4D05-8F0C-C712E79D9229}"/>
    <cellStyle name="40% - Ênfase5 3 5 3 2" xfId="13923" xr:uid="{C1DC469C-68D0-478B-9150-5EDBD99733FA}"/>
    <cellStyle name="40% - Ênfase5 3 5 4" xfId="9963" xr:uid="{5CE06C01-045C-443C-9EFE-15553636F15F}"/>
    <cellStyle name="40% - Ênfase5 4" xfId="265" xr:uid="{00000000-0005-0000-0000-0000B0010000}"/>
    <cellStyle name="40% - Ênfase5 4 2" xfId="404" xr:uid="{00000000-0005-0000-0000-0000B1010000}"/>
    <cellStyle name="40% - Ênfase5 4 2 2" xfId="794" xr:uid="{00000000-0005-0000-0000-0000B2010000}"/>
    <cellStyle name="40% - Ênfase5 4 2 2 2" xfId="2371" xr:uid="{79158856-87EC-4709-A103-44C42A885904}"/>
    <cellStyle name="40% - Ênfase5 4 2 2 2 2" xfId="4436" xr:uid="{0C7B7493-E2E3-418C-8976-A383A79F5DB9}"/>
    <cellStyle name="40% - Ênfase5 4 2 2 2 2 2" xfId="8396" xr:uid="{BACA8A20-0DCA-4F20-B100-EA081B76E1C4}"/>
    <cellStyle name="40% - Ênfase5 4 2 2 2 2 2 2" xfId="16316" xr:uid="{A4943E47-F68B-4ED4-A8DF-A0D7EE1FBDA1}"/>
    <cellStyle name="40% - Ênfase5 4 2 2 2 2 3" xfId="12356" xr:uid="{D5E89C53-3DE0-4B06-9A13-E17ED6EC54DF}"/>
    <cellStyle name="40% - Ênfase5 4 2 2 2 3" xfId="6416" xr:uid="{55020C1C-56DC-46E0-ACC1-9AE9314199B4}"/>
    <cellStyle name="40% - Ênfase5 4 2 2 2 3 2" xfId="14336" xr:uid="{03A5A8C7-2502-49BD-9BC3-0190A729923A}"/>
    <cellStyle name="40% - Ênfase5 4 2 2 2 4" xfId="10376" xr:uid="{C2EF0F62-8D6A-41EA-9571-6696C76FE349}"/>
    <cellStyle name="40% - Ênfase5 4 2 2 3" xfId="3637" xr:uid="{64B0455C-F828-4B84-B7BF-86F2B91728A2}"/>
    <cellStyle name="40% - Ênfase5 4 2 2 3 2" xfId="7599" xr:uid="{8A18C7D5-52D5-4437-BC2F-7D6BF648A95F}"/>
    <cellStyle name="40% - Ênfase5 4 2 2 3 2 2" xfId="15519" xr:uid="{00C13FBF-D760-4A31-BBA3-88787ABD5488}"/>
    <cellStyle name="40% - Ênfase5 4 2 2 3 3" xfId="11559" xr:uid="{D8E788A9-4D40-4B47-88CC-66E3EF9CE270}"/>
    <cellStyle name="40% - Ênfase5 4 2 2 4" xfId="5619" xr:uid="{1DE99162-C85F-4051-8F47-1682BE32EB2B}"/>
    <cellStyle name="40% - Ênfase5 4 2 2 4 2" xfId="13539" xr:uid="{536BA60F-AE56-43C8-BCC6-EAEE8DF0F6BE}"/>
    <cellStyle name="40% - Ênfase5 4 2 2 5" xfId="9579" xr:uid="{334923C7-D5E1-44C1-B266-70052661C9AD}"/>
    <cellStyle name="40% - Ênfase5 4 2 3" xfId="1147" xr:uid="{00000000-0005-0000-0000-0000B3010000}"/>
    <cellStyle name="40% - Ênfase5 4 2 4" xfId="2370" xr:uid="{F2C9CF51-FC31-48BE-B8C1-594C8047046E}"/>
    <cellStyle name="40% - Ênfase5 4 2 4 2" xfId="4435" xr:uid="{7B554B6B-D0DA-403C-872B-45BCFB5DB5A8}"/>
    <cellStyle name="40% - Ênfase5 4 2 4 2 2" xfId="8395" xr:uid="{917409B2-4DE6-4555-B314-E824DF2BDA94}"/>
    <cellStyle name="40% - Ênfase5 4 2 4 2 2 2" xfId="16315" xr:uid="{179D9EBD-A000-4BBF-B478-65F26EE0398B}"/>
    <cellStyle name="40% - Ênfase5 4 2 4 2 3" xfId="12355" xr:uid="{AF96E84F-67B7-4F22-8098-F00879401651}"/>
    <cellStyle name="40% - Ênfase5 4 2 4 3" xfId="6415" xr:uid="{0CBBFF84-02E8-4F48-84AC-DC0EAD30CC13}"/>
    <cellStyle name="40% - Ênfase5 4 2 4 3 2" xfId="14335" xr:uid="{7C57A370-280C-49A8-AED2-EF59B3D2ECC8}"/>
    <cellStyle name="40% - Ênfase5 4 2 4 4" xfId="10375" xr:uid="{BFDEE85F-F1DD-47A6-AD3E-F07370D61386}"/>
    <cellStyle name="40% - Ênfase5 4 2 5" xfId="3312" xr:uid="{9DF425ED-D8B1-4C24-A1A7-FADADD4E3481}"/>
    <cellStyle name="40% - Ênfase5 4 2 5 2" xfId="7274" xr:uid="{C3839D17-4B09-4956-8B01-10C04E4681F2}"/>
    <cellStyle name="40% - Ênfase5 4 2 5 2 2" xfId="15194" xr:uid="{CF285BAD-43AC-4896-A217-8BAA6667F325}"/>
    <cellStyle name="40% - Ênfase5 4 2 5 3" xfId="11234" xr:uid="{F4EC78FC-E9F1-4FE8-84A1-812764141A83}"/>
    <cellStyle name="40% - Ênfase5 4 2 6" xfId="5294" xr:uid="{C7C7F209-B7B8-4E06-A3B2-9484251CEE2B}"/>
    <cellStyle name="40% - Ênfase5 4 2 6 2" xfId="13214" xr:uid="{B8EC8D7A-952C-4125-B54F-210B7488B6E2}"/>
    <cellStyle name="40% - Ênfase5 4 2 7" xfId="9254" xr:uid="{A68BCA4D-DB6B-4D6C-9A88-0840993FDE74}"/>
    <cellStyle name="40% - Ênfase5 4 3" xfId="659" xr:uid="{00000000-0005-0000-0000-0000B4010000}"/>
    <cellStyle name="40% - Ênfase5 4 3 2" xfId="1148" xr:uid="{00000000-0005-0000-0000-0000B5010000}"/>
    <cellStyle name="40% - Ênfase5 4 3 3" xfId="2372" xr:uid="{32737A1B-BB7D-40AD-929D-E83779812979}"/>
    <cellStyle name="40% - Ênfase5 4 3 3 2" xfId="4437" xr:uid="{C2D7ED8E-A96E-44D2-988E-2ED6EBAFA48B}"/>
    <cellStyle name="40% - Ênfase5 4 3 3 2 2" xfId="8397" xr:uid="{74B9B76E-BCCE-4656-BFDA-2654AABE5548}"/>
    <cellStyle name="40% - Ênfase5 4 3 3 2 2 2" xfId="16317" xr:uid="{55D3C219-4335-4580-B2C1-7C0498EE85E8}"/>
    <cellStyle name="40% - Ênfase5 4 3 3 2 3" xfId="12357" xr:uid="{DA1E9079-F2C2-439C-9DFA-CE3AC0EDEB45}"/>
    <cellStyle name="40% - Ênfase5 4 3 3 3" xfId="6417" xr:uid="{44D08D1A-AD9C-45A5-89E6-D352D88CF055}"/>
    <cellStyle name="40% - Ênfase5 4 3 3 3 2" xfId="14337" xr:uid="{6F0BAF47-9366-4B09-8F40-165A11650297}"/>
    <cellStyle name="40% - Ênfase5 4 3 3 4" xfId="10377" xr:uid="{531C10B9-CA55-4768-9876-5E0D197300DB}"/>
    <cellStyle name="40% - Ênfase5 4 3 4" xfId="3502" xr:uid="{F11217E0-E122-477D-B289-AC02395DCAF9}"/>
    <cellStyle name="40% - Ênfase5 4 3 4 2" xfId="7464" xr:uid="{9B6358ED-7214-4A2F-8D61-E1E460E3B9BE}"/>
    <cellStyle name="40% - Ênfase5 4 3 4 2 2" xfId="15384" xr:uid="{1ADC9E11-CCA6-4AD2-BD53-0646DACDD52C}"/>
    <cellStyle name="40% - Ênfase5 4 3 4 3" xfId="11424" xr:uid="{4A9D6E22-794E-485F-AEE1-CD8BC92CAF92}"/>
    <cellStyle name="40% - Ênfase5 4 3 5" xfId="5484" xr:uid="{26367400-8319-47E0-8D8B-2E1440030332}"/>
    <cellStyle name="40% - Ênfase5 4 3 5 2" xfId="13404" xr:uid="{D0178C09-B72D-4F05-95D2-F2DDDD2B37A7}"/>
    <cellStyle name="40% - Ênfase5 4 3 6" xfId="9444" xr:uid="{04F23E30-E7CA-4185-84F5-E764689FCCC4}"/>
    <cellStyle name="40% - Ênfase5 4 4" xfId="1146" xr:uid="{00000000-0005-0000-0000-0000B6010000}"/>
    <cellStyle name="40% - Ênfase5 4 4 2" xfId="2373" xr:uid="{BB0C0B68-45A6-428D-82BA-7B93A061EB4D}"/>
    <cellStyle name="40% - Ênfase5 4 4 2 2" xfId="4438" xr:uid="{640277A3-DACF-4233-ACED-857556279A0B}"/>
    <cellStyle name="40% - Ênfase5 4 4 2 2 2" xfId="8398" xr:uid="{D44F1376-6836-415C-A868-C6149AD10CA4}"/>
    <cellStyle name="40% - Ênfase5 4 4 2 2 2 2" xfId="16318" xr:uid="{07381B22-058A-446B-9F74-89DC17C2008D}"/>
    <cellStyle name="40% - Ênfase5 4 4 2 2 3" xfId="12358" xr:uid="{1D4DA174-324A-4C18-A0AB-FCAAF17C20CA}"/>
    <cellStyle name="40% - Ênfase5 4 4 2 3" xfId="6418" xr:uid="{3B33FE02-7D4C-4A27-9F4E-A2B976E73C16}"/>
    <cellStyle name="40% - Ênfase5 4 4 2 3 2" xfId="14338" xr:uid="{E15389A2-C60A-4D0F-B634-2FCEFD78D0A7}"/>
    <cellStyle name="40% - Ênfase5 4 4 2 4" xfId="10378" xr:uid="{7C2D7602-C2D5-4C0D-8328-907D6CDD053E}"/>
    <cellStyle name="40% - Ênfase5 4 4 3" xfId="3910" xr:uid="{3ACC3DD4-8FBF-4854-AFE7-7D97CBBD6C0C}"/>
    <cellStyle name="40% - Ênfase5 4 4 3 2" xfId="7872" xr:uid="{98F972CE-1E72-4791-8393-13348F633A74}"/>
    <cellStyle name="40% - Ênfase5 4 4 3 2 2" xfId="15792" xr:uid="{BF1EDE31-DBE9-4066-B47A-FA5B78B9489A}"/>
    <cellStyle name="40% - Ênfase5 4 4 3 3" xfId="11832" xr:uid="{9385AF26-19A8-4AB7-B74C-ECC1CE064461}"/>
    <cellStyle name="40% - Ênfase5 4 4 4" xfId="5892" xr:uid="{285F0190-4489-41BB-8445-5A5F27EDCD39}"/>
    <cellStyle name="40% - Ênfase5 4 4 4 2" xfId="13812" xr:uid="{8E6D9513-1931-4015-9ACC-205A676CF65C}"/>
    <cellStyle name="40% - Ênfase5 4 4 5" xfId="9852" xr:uid="{B880DCEF-C6CF-47B8-9DA4-3E0DAF799758}"/>
    <cellStyle name="40% - Ênfase5 4 5" xfId="2369" xr:uid="{5A4CA9E6-21CC-482C-9CC8-2B24EC0B4BA2}"/>
    <cellStyle name="40% - Ênfase5 4 5 2" xfId="4434" xr:uid="{29DAB2C2-B8AE-4236-95A0-ACF617CAF5FC}"/>
    <cellStyle name="40% - Ênfase5 4 5 2 2" xfId="8394" xr:uid="{C3EF9E94-32F1-4E13-B00E-B8EF5C32CEA8}"/>
    <cellStyle name="40% - Ênfase5 4 5 2 2 2" xfId="16314" xr:uid="{16FAA86F-ED8F-478C-A6EE-4E499D7A9D29}"/>
    <cellStyle name="40% - Ênfase5 4 5 2 3" xfId="12354" xr:uid="{E338EAE4-E331-49A8-B326-5765BE4DD22D}"/>
    <cellStyle name="40% - Ênfase5 4 5 3" xfId="6414" xr:uid="{BC01DD68-9B65-4065-BCF9-A7ADB4DAB5AC}"/>
    <cellStyle name="40% - Ênfase5 4 5 3 2" xfId="14334" xr:uid="{A4DA1014-6039-47A6-9ACE-290CF0C00F44}"/>
    <cellStyle name="40% - Ênfase5 4 5 4" xfId="10374" xr:uid="{29E8C8BA-CDD7-41AE-BA3C-6E069D53EB9B}"/>
    <cellStyle name="40% - Ênfase5 4 6" xfId="3177" xr:uid="{76200C8C-1011-44CF-A901-1372FC80E72D}"/>
    <cellStyle name="40% - Ênfase5 4 6 2" xfId="7139" xr:uid="{9F27FE32-941F-413F-B8B6-F5C28A0C2269}"/>
    <cellStyle name="40% - Ênfase5 4 6 2 2" xfId="15059" xr:uid="{66652CD0-F270-4E5D-A4F6-4AA935970D61}"/>
    <cellStyle name="40% - Ênfase5 4 6 3" xfId="11099" xr:uid="{68188957-6FC4-41C6-91FD-754EB7F34F1A}"/>
    <cellStyle name="40% - Ênfase5 4 7" xfId="5159" xr:uid="{FFD60613-318F-470E-BECC-AAE3FA573E44}"/>
    <cellStyle name="40% - Ênfase5 4 7 2" xfId="13079" xr:uid="{DEC5A9D7-FB56-4C25-9E72-5BD318C4D7BD}"/>
    <cellStyle name="40% - Ênfase5 4 8" xfId="9119" xr:uid="{77EC7872-E99D-4CD5-B9B9-522DFAB27C14}"/>
    <cellStyle name="40% - Ênfase5 5" xfId="1149" xr:uid="{00000000-0005-0000-0000-0000B7010000}"/>
    <cellStyle name="40% - Ênfase5 6" xfId="1150" xr:uid="{00000000-0005-0000-0000-0000B8010000}"/>
    <cellStyle name="40% - Ênfase5 7" xfId="1151" xr:uid="{00000000-0005-0000-0000-0000B9010000}"/>
    <cellStyle name="40% - Ênfase5 8" xfId="1152" xr:uid="{00000000-0005-0000-0000-0000BA010000}"/>
    <cellStyle name="40% - Ênfase5 9" xfId="1153" xr:uid="{00000000-0005-0000-0000-0000BB010000}"/>
    <cellStyle name="40% - Ênfase5 9 2" xfId="2374" xr:uid="{36013B1F-7D60-4035-B3C4-DF458AD512B0}"/>
    <cellStyle name="40% - Ênfase5 9 2 2" xfId="4439" xr:uid="{FA32582F-09B0-419C-BE81-AC15E6A60012}"/>
    <cellStyle name="40% - Ênfase5 9 2 2 2" xfId="8399" xr:uid="{F720A099-392A-4A00-95F8-A794E1293CCF}"/>
    <cellStyle name="40% - Ênfase5 9 2 2 2 2" xfId="16319" xr:uid="{9B672D12-0451-4995-8469-4C6FB3945237}"/>
    <cellStyle name="40% - Ênfase5 9 2 2 3" xfId="12359" xr:uid="{9D3EE322-155F-49E2-8596-39313DDCFB3A}"/>
    <cellStyle name="40% - Ênfase5 9 2 3" xfId="6419" xr:uid="{6F4A2323-9E37-4575-BA68-BEBC1410945B}"/>
    <cellStyle name="40% - Ênfase5 9 2 3 2" xfId="14339" xr:uid="{D0648E01-470E-4A2B-8C8F-D867AE848A62}"/>
    <cellStyle name="40% - Ênfase5 9 2 4" xfId="10379" xr:uid="{442DA693-4458-4EB4-9253-9246919BFFF1}"/>
    <cellStyle name="40% - Ênfase5 9 3" xfId="3911" xr:uid="{A75090D1-E5CD-4F2D-8948-D67E377112D3}"/>
    <cellStyle name="40% - Ênfase5 9 3 2" xfId="7873" xr:uid="{D576E9FB-45AD-491F-A0BA-DEA1B7B1DE98}"/>
    <cellStyle name="40% - Ênfase5 9 3 2 2" xfId="15793" xr:uid="{DD3E0E22-92E2-44CF-A2F9-854E6466B9E0}"/>
    <cellStyle name="40% - Ênfase5 9 3 3" xfId="11833" xr:uid="{7EAC658D-ADEB-4BD0-AEDD-A90CEF91F408}"/>
    <cellStyle name="40% - Ênfase5 9 4" xfId="5893" xr:uid="{EDE098F2-1205-4837-98AC-041608116CEA}"/>
    <cellStyle name="40% - Ênfase5 9 4 2" xfId="13813" xr:uid="{3AC47857-38B1-4595-B89D-2816F7B06B4C}"/>
    <cellStyle name="40% - Ênfase5 9 5" xfId="9853" xr:uid="{F7ED7729-5ABB-4323-8814-CC3EB9DAE6EE}"/>
    <cellStyle name="40% - Ênfase6 10" xfId="5070" xr:uid="{568C0EE5-2691-4389-890B-C356537F0154}"/>
    <cellStyle name="40% - Ênfase6 10 2" xfId="9030" xr:uid="{E2BFA18E-8C3C-44C3-ACC7-B87A0CAF20CF}"/>
    <cellStyle name="40% - Ênfase6 10 2 2" xfId="16950" xr:uid="{BFEA562D-390C-4C6B-8A68-DC504E8F8D09}"/>
    <cellStyle name="40% - Ênfase6 10 3" xfId="12990" xr:uid="{44E7FBA3-EDFB-4416-B8D1-1B441604B3E3}"/>
    <cellStyle name="40% - Ênfase6 11" xfId="7050" xr:uid="{56D4C3B5-B28B-47D1-8AB4-5B143754696C}"/>
    <cellStyle name="40% - Ênfase6 11 2" xfId="14970" xr:uid="{9A678886-DC3E-4D08-AC74-BF4140AAAFDF}"/>
    <cellStyle name="40% - Ênfase6 12" xfId="11010" xr:uid="{3EA63406-51FB-43E9-9A77-FE59F02E887D}"/>
    <cellStyle name="40% - Ênfase6 2" xfId="19" xr:uid="{00000000-0005-0000-0000-0000BD010000}"/>
    <cellStyle name="40% - Ênfase6 2 2" xfId="20" xr:uid="{00000000-0005-0000-0000-0000BE010000}"/>
    <cellStyle name="40% - Ênfase6 2 2 2" xfId="1155" xr:uid="{00000000-0005-0000-0000-0000BF010000}"/>
    <cellStyle name="40% - Ênfase6 2 2 2 2" xfId="2375" xr:uid="{034F3861-2A34-4A19-BE48-0AF036F96556}"/>
    <cellStyle name="40% - Ênfase6 2 2 2 2 2" xfId="4440" xr:uid="{B2213F7C-51A4-4007-BF4D-C6492CA7364A}"/>
    <cellStyle name="40% - Ênfase6 2 2 2 2 2 2" xfId="8400" xr:uid="{CCC735C6-5E4C-4DC7-BF3A-B939E38C389B}"/>
    <cellStyle name="40% - Ênfase6 2 2 2 2 2 2 2" xfId="16320" xr:uid="{3B34D5A2-F6AD-4E3A-B855-2CA8CF30A992}"/>
    <cellStyle name="40% - Ênfase6 2 2 2 2 2 3" xfId="12360" xr:uid="{95A8E7B5-957F-40BA-9DAA-9C8543BE5F4D}"/>
    <cellStyle name="40% - Ênfase6 2 2 2 2 3" xfId="6420" xr:uid="{0EE8CEF1-BB09-4F38-911D-DFDB201C93E0}"/>
    <cellStyle name="40% - Ênfase6 2 2 2 2 3 2" xfId="14340" xr:uid="{300A5286-5EE7-484A-B4BC-CCC6BAB48F07}"/>
    <cellStyle name="40% - Ênfase6 2 2 2 2 4" xfId="10380" xr:uid="{909C14C0-0F6F-403B-A3FC-D46A33F51E14}"/>
    <cellStyle name="40% - Ênfase6 2 2 2 3" xfId="3913" xr:uid="{443BCEB0-85A7-4F88-9CCF-4A174B721AEF}"/>
    <cellStyle name="40% - Ênfase6 2 2 2 3 2" xfId="7875" xr:uid="{97016907-D552-4026-9791-B3DFA3A8E6B7}"/>
    <cellStyle name="40% - Ênfase6 2 2 2 3 2 2" xfId="15795" xr:uid="{5700A647-5192-4D86-8B0F-F5B4A32C7507}"/>
    <cellStyle name="40% - Ênfase6 2 2 2 3 3" xfId="11835" xr:uid="{660CDE87-D788-4249-9DCF-5307523E9B91}"/>
    <cellStyle name="40% - Ênfase6 2 2 2 4" xfId="5895" xr:uid="{7884D978-BFDC-407B-ACC8-6B2B3E194648}"/>
    <cellStyle name="40% - Ênfase6 2 2 2 4 2" xfId="13815" xr:uid="{492475CE-F11D-4671-A045-395D1CECFFC4}"/>
    <cellStyle name="40% - Ênfase6 2 2 2 5" xfId="9855" xr:uid="{CF981500-72C0-4F39-9365-0D0CC8178D55}"/>
    <cellStyle name="40% - Ênfase6 2 2 3" xfId="1156" xr:uid="{00000000-0005-0000-0000-0000C0010000}"/>
    <cellStyle name="40% - Ênfase6 2 2 3 2" xfId="2376" xr:uid="{B4320360-2AF8-4A09-AFAC-F850C6CF75CC}"/>
    <cellStyle name="40% - Ênfase6 2 2 3 2 2" xfId="4441" xr:uid="{FA1085DE-05D4-4FD3-A22D-511B4936BF71}"/>
    <cellStyle name="40% - Ênfase6 2 2 3 2 2 2" xfId="8401" xr:uid="{71557ACD-CAF6-4868-9273-85E1A19B506E}"/>
    <cellStyle name="40% - Ênfase6 2 2 3 2 2 2 2" xfId="16321" xr:uid="{D52C5D2C-6464-432B-88DF-9A7F81D92A69}"/>
    <cellStyle name="40% - Ênfase6 2 2 3 2 2 3" xfId="12361" xr:uid="{6376DA10-4936-4A34-B5D6-828A0E57A87F}"/>
    <cellStyle name="40% - Ênfase6 2 2 3 2 3" xfId="6421" xr:uid="{EBAAA932-2510-4639-836D-2AF7AE2D3936}"/>
    <cellStyle name="40% - Ênfase6 2 2 3 2 3 2" xfId="14341" xr:uid="{9970EF3F-059A-4B1C-A010-9E1011F99426}"/>
    <cellStyle name="40% - Ênfase6 2 2 3 2 4" xfId="10381" xr:uid="{F22900D5-146B-4849-9BDD-3A149B97305C}"/>
    <cellStyle name="40% - Ênfase6 2 2 3 3" xfId="3914" xr:uid="{8A47765E-AD4C-47D0-97A6-12798289854E}"/>
    <cellStyle name="40% - Ênfase6 2 2 3 3 2" xfId="7876" xr:uid="{C4E251C6-85EF-4EE6-9DC6-074AA4E905DE}"/>
    <cellStyle name="40% - Ênfase6 2 2 3 3 2 2" xfId="15796" xr:uid="{3CC03079-1607-4D68-9E42-9BC4E376CF36}"/>
    <cellStyle name="40% - Ênfase6 2 2 3 3 3" xfId="11836" xr:uid="{5A190E9C-DBFC-4444-98EE-19712B299BDD}"/>
    <cellStyle name="40% - Ênfase6 2 2 3 4" xfId="5896" xr:uid="{52CE4942-C384-4EE6-B10B-B403B79DAE1E}"/>
    <cellStyle name="40% - Ênfase6 2 2 3 4 2" xfId="13816" xr:uid="{6A694181-D90C-48D5-92E4-90086C1DC9C9}"/>
    <cellStyle name="40% - Ênfase6 2 2 3 5" xfId="9856" xr:uid="{C00CE208-FB61-4048-BF6D-B9675F7D4EE0}"/>
    <cellStyle name="40% - Ênfase6 2 3" xfId="289" xr:uid="{00000000-0005-0000-0000-0000C1010000}"/>
    <cellStyle name="40% - Ênfase6 2 3 2" xfId="425" xr:uid="{00000000-0005-0000-0000-0000C2010000}"/>
    <cellStyle name="40% - Ênfase6 2 3 2 2" xfId="815" xr:uid="{00000000-0005-0000-0000-0000C3010000}"/>
    <cellStyle name="40% - Ênfase6 2 3 2 2 2" xfId="2379" xr:uid="{5E02913C-A982-40D1-AB7A-59C423AE6FDE}"/>
    <cellStyle name="40% - Ênfase6 2 3 2 2 2 2" xfId="4444" xr:uid="{EE2EFE9B-CA42-41D3-A807-8ECF6D25E465}"/>
    <cellStyle name="40% - Ênfase6 2 3 2 2 2 2 2" xfId="8404" xr:uid="{8007409A-C983-4433-A9DE-243F445B549C}"/>
    <cellStyle name="40% - Ênfase6 2 3 2 2 2 2 2 2" xfId="16324" xr:uid="{295E240E-BD0E-461A-81E8-A65DFB8EFD32}"/>
    <cellStyle name="40% - Ênfase6 2 3 2 2 2 2 3" xfId="12364" xr:uid="{D9EC736E-549C-45CA-8B9A-5CA7279CBE4B}"/>
    <cellStyle name="40% - Ênfase6 2 3 2 2 2 3" xfId="6424" xr:uid="{C183C314-8294-44CC-84F0-CB3AC6EAAE4A}"/>
    <cellStyle name="40% - Ênfase6 2 3 2 2 2 3 2" xfId="14344" xr:uid="{AB9D1972-97CD-4A37-935E-E3A18DC3F643}"/>
    <cellStyle name="40% - Ênfase6 2 3 2 2 2 4" xfId="10384" xr:uid="{158F11A9-F264-4E4D-B8A4-94FEA352F4E8}"/>
    <cellStyle name="40% - Ênfase6 2 3 2 2 3" xfId="3658" xr:uid="{DA6B3834-8CCA-402F-BD2A-1C3CF74E292A}"/>
    <cellStyle name="40% - Ênfase6 2 3 2 2 3 2" xfId="7620" xr:uid="{3A4301F9-D617-4456-A9C1-5F96D33E021C}"/>
    <cellStyle name="40% - Ênfase6 2 3 2 2 3 2 2" xfId="15540" xr:uid="{8BC83BEF-72AF-4D7E-A7A0-6EB09465FF80}"/>
    <cellStyle name="40% - Ênfase6 2 3 2 2 3 3" xfId="11580" xr:uid="{07A0F0E6-0387-4293-89D0-E6E652148EAD}"/>
    <cellStyle name="40% - Ênfase6 2 3 2 2 4" xfId="5640" xr:uid="{9DA177E3-9F64-4EC9-AA0E-77C80F547C8E}"/>
    <cellStyle name="40% - Ênfase6 2 3 2 2 4 2" xfId="13560" xr:uid="{A39A8C81-05B8-4AC2-9349-E9CDA98F277D}"/>
    <cellStyle name="40% - Ênfase6 2 3 2 2 5" xfId="9600" xr:uid="{4A1A03DF-9316-486D-9523-EA1DE66159CE}"/>
    <cellStyle name="40% - Ênfase6 2 3 2 3" xfId="2378" xr:uid="{B0D1F8C5-3ED9-4C07-99CC-B07945DE7722}"/>
    <cellStyle name="40% - Ênfase6 2 3 2 3 2" xfId="4443" xr:uid="{3F6516FB-7621-4DEC-BBD2-9BF73159A562}"/>
    <cellStyle name="40% - Ênfase6 2 3 2 3 2 2" xfId="8403" xr:uid="{900CB3A6-EF1D-4DB3-A1A4-369CFB8DFC96}"/>
    <cellStyle name="40% - Ênfase6 2 3 2 3 2 2 2" xfId="16323" xr:uid="{0EAB7AB9-6A5A-441B-9CA8-5BAC987A99A2}"/>
    <cellStyle name="40% - Ênfase6 2 3 2 3 2 3" xfId="12363" xr:uid="{DED3AF9D-4FBF-4731-8C4E-95AEF9C21097}"/>
    <cellStyle name="40% - Ênfase6 2 3 2 3 3" xfId="6423" xr:uid="{91DFE63A-52D0-4B13-A3F2-0D8A4669DD79}"/>
    <cellStyle name="40% - Ênfase6 2 3 2 3 3 2" xfId="14343" xr:uid="{51B14E98-9464-4209-8712-C144E38B82A1}"/>
    <cellStyle name="40% - Ênfase6 2 3 2 3 4" xfId="10383" xr:uid="{78B01D25-6606-4141-ADFA-11822546BE6D}"/>
    <cellStyle name="40% - Ênfase6 2 3 2 4" xfId="3333" xr:uid="{F0130446-BF32-420D-842A-8757ADC6837C}"/>
    <cellStyle name="40% - Ênfase6 2 3 2 4 2" xfId="7295" xr:uid="{F3629063-B256-444E-8045-CBA4CF49C040}"/>
    <cellStyle name="40% - Ênfase6 2 3 2 4 2 2" xfId="15215" xr:uid="{B4775486-BD71-437B-A78E-55812E005247}"/>
    <cellStyle name="40% - Ênfase6 2 3 2 4 3" xfId="11255" xr:uid="{69483CA0-B51C-4596-89E2-DB669C17E891}"/>
    <cellStyle name="40% - Ênfase6 2 3 2 5" xfId="5315" xr:uid="{0C3945BA-63AF-47A4-97AB-FBCE27C0B3F7}"/>
    <cellStyle name="40% - Ênfase6 2 3 2 5 2" xfId="13235" xr:uid="{1FC636CB-ADA8-4C98-8518-FC3F009B8623}"/>
    <cellStyle name="40% - Ênfase6 2 3 2 6" xfId="9275" xr:uid="{1AC75E34-C45B-496E-89C8-D1984F81B7E4}"/>
    <cellStyle name="40% - Ênfase6 2 3 3" xfId="680" xr:uid="{00000000-0005-0000-0000-0000C4010000}"/>
    <cellStyle name="40% - Ênfase6 2 3 3 2" xfId="2380" xr:uid="{C81D7AD3-78B2-4203-BF31-3C08CED25071}"/>
    <cellStyle name="40% - Ênfase6 2 3 3 2 2" xfId="4445" xr:uid="{6452B1D0-E179-4E41-85CA-3BFE2DAC8B6A}"/>
    <cellStyle name="40% - Ênfase6 2 3 3 2 2 2" xfId="8405" xr:uid="{8D47EAC7-7F19-4539-BD4F-64950245EA8B}"/>
    <cellStyle name="40% - Ênfase6 2 3 3 2 2 2 2" xfId="16325" xr:uid="{BF8853FD-5AE2-48F0-8219-1C8059EC49E8}"/>
    <cellStyle name="40% - Ênfase6 2 3 3 2 2 3" xfId="12365" xr:uid="{DCE967EE-3215-46A0-AD53-9E9C6C180B76}"/>
    <cellStyle name="40% - Ênfase6 2 3 3 2 3" xfId="6425" xr:uid="{E4F8701D-53A9-4238-A1E5-D53F463BCF03}"/>
    <cellStyle name="40% - Ênfase6 2 3 3 2 3 2" xfId="14345" xr:uid="{C2CD3B7E-8B01-4AE6-B056-02697D01948C}"/>
    <cellStyle name="40% - Ênfase6 2 3 3 2 4" xfId="10385" xr:uid="{7B4FDA5B-1F53-4487-8567-FD3B22C49020}"/>
    <cellStyle name="40% - Ênfase6 2 3 3 3" xfId="3523" xr:uid="{6DF98796-19CF-437A-8A02-18517B82DC07}"/>
    <cellStyle name="40% - Ênfase6 2 3 3 3 2" xfId="7485" xr:uid="{5F4D2DC6-1F11-4412-BBBD-2E5705694A6E}"/>
    <cellStyle name="40% - Ênfase6 2 3 3 3 2 2" xfId="15405" xr:uid="{07FD668D-9262-41EE-A7A1-3D87FFB22FFB}"/>
    <cellStyle name="40% - Ênfase6 2 3 3 3 3" xfId="11445" xr:uid="{406B63A2-4D5E-49A4-BD3E-5223B2D25B84}"/>
    <cellStyle name="40% - Ênfase6 2 3 3 4" xfId="5505" xr:uid="{DE285E9D-00E3-4B37-A300-556275D309E6}"/>
    <cellStyle name="40% - Ênfase6 2 3 3 4 2" xfId="13425" xr:uid="{63232D53-AD2B-424F-8712-915A3B2FE736}"/>
    <cellStyle name="40% - Ênfase6 2 3 3 5" xfId="9465" xr:uid="{C72E1C2C-C39E-4FA7-8B5F-332001225849}"/>
    <cellStyle name="40% - Ênfase6 2 3 4" xfId="1157" xr:uid="{00000000-0005-0000-0000-0000C5010000}"/>
    <cellStyle name="40% - Ênfase6 2 3 4 2" xfId="2381" xr:uid="{D370D46C-7421-4E82-A473-72947FFBAB4D}"/>
    <cellStyle name="40% - Ênfase6 2 3 4 2 2" xfId="4446" xr:uid="{681DD403-3BC1-46B0-9F3E-3F0300EA21BC}"/>
    <cellStyle name="40% - Ênfase6 2 3 4 2 2 2" xfId="8406" xr:uid="{69C1B9ED-F188-4720-A00D-AD84AC17328B}"/>
    <cellStyle name="40% - Ênfase6 2 3 4 2 2 2 2" xfId="16326" xr:uid="{86D912AE-A2C3-444E-84D5-7A21D9B19FDB}"/>
    <cellStyle name="40% - Ênfase6 2 3 4 2 2 3" xfId="12366" xr:uid="{997C0CB3-E582-41BD-BEAD-273373EAB7FE}"/>
    <cellStyle name="40% - Ênfase6 2 3 4 2 3" xfId="6426" xr:uid="{D43F7D52-76BB-4E91-9175-498871EA0909}"/>
    <cellStyle name="40% - Ênfase6 2 3 4 2 3 2" xfId="14346" xr:uid="{D5580952-7462-4B55-8CD4-5CD9B62BE447}"/>
    <cellStyle name="40% - Ênfase6 2 3 4 2 4" xfId="10386" xr:uid="{B285A05C-320D-4F28-B6C9-4D6D76631511}"/>
    <cellStyle name="40% - Ênfase6 2 3 4 3" xfId="3915" xr:uid="{C101B9D5-5CE7-4E15-8669-E38C2092989E}"/>
    <cellStyle name="40% - Ênfase6 2 3 4 3 2" xfId="7877" xr:uid="{58472459-FE60-422F-BBA8-2E0A4943FA2E}"/>
    <cellStyle name="40% - Ênfase6 2 3 4 3 2 2" xfId="15797" xr:uid="{C12959FD-A45C-41C1-B575-594B2327A279}"/>
    <cellStyle name="40% - Ênfase6 2 3 4 3 3" xfId="11837" xr:uid="{C7DF9F03-E545-4B04-A389-FCFE277A9F85}"/>
    <cellStyle name="40% - Ênfase6 2 3 4 4" xfId="5897" xr:uid="{FC1DD3FA-DCC6-4AFA-92B8-81B4C47B622D}"/>
    <cellStyle name="40% - Ênfase6 2 3 4 4 2" xfId="13817" xr:uid="{71AB156F-4027-4009-BC79-39C3B6DE0EB6}"/>
    <cellStyle name="40% - Ênfase6 2 3 4 5" xfId="9857" xr:uid="{0391CA71-4B06-48A2-B75F-36A4EEE94159}"/>
    <cellStyle name="40% - Ênfase6 2 3 5" xfId="2377" xr:uid="{97825FE0-F6A1-4ACB-9648-83B7B9676526}"/>
    <cellStyle name="40% - Ênfase6 2 3 5 2" xfId="4442" xr:uid="{6252971C-2C84-4B78-AECC-E223154AB52F}"/>
    <cellStyle name="40% - Ênfase6 2 3 5 2 2" xfId="8402" xr:uid="{A5E7F166-4376-4292-B77B-942754D871C9}"/>
    <cellStyle name="40% - Ênfase6 2 3 5 2 2 2" xfId="16322" xr:uid="{F3ADC717-039F-4B4B-B8D4-828AD5A9ABD0}"/>
    <cellStyle name="40% - Ênfase6 2 3 5 2 3" xfId="12362" xr:uid="{538B9C9D-5680-40DE-9410-490C914DEE24}"/>
    <cellStyle name="40% - Ênfase6 2 3 5 3" xfId="6422" xr:uid="{D54DD898-9F56-4722-9D07-208DBB856987}"/>
    <cellStyle name="40% - Ênfase6 2 3 5 3 2" xfId="14342" xr:uid="{1B48EE16-09C6-436E-9C08-9E56A80E1B6B}"/>
    <cellStyle name="40% - Ênfase6 2 3 5 4" xfId="10382" xr:uid="{EA75410B-F4E8-4825-BD75-B2EB1ED83EE4}"/>
    <cellStyle name="40% - Ênfase6 2 3 6" xfId="3198" xr:uid="{F2CF851F-036C-46C1-BC46-1E6A34E0FB37}"/>
    <cellStyle name="40% - Ênfase6 2 3 6 2" xfId="7160" xr:uid="{EDF16F2B-6418-4DD5-96C8-B940DAFF57ED}"/>
    <cellStyle name="40% - Ênfase6 2 3 6 2 2" xfId="15080" xr:uid="{C6BF79EE-D37C-42BA-9B83-ABED8A5C6A12}"/>
    <cellStyle name="40% - Ênfase6 2 3 6 3" xfId="11120" xr:uid="{E7ECED0D-FB9C-4B55-A283-F18D14201F1F}"/>
    <cellStyle name="40% - Ênfase6 2 3 7" xfId="5180" xr:uid="{019C8AAF-6D36-4F38-BC3B-3D1E4556ADA2}"/>
    <cellStyle name="40% - Ênfase6 2 3 7 2" xfId="13100" xr:uid="{BCA95FF4-6E9B-407F-A7B9-B1D14C0577AE}"/>
    <cellStyle name="40% - Ênfase6 2 3 8" xfId="9140" xr:uid="{EC551391-B7E0-457A-9EB2-AD56B6EBC170}"/>
    <cellStyle name="40% - Ênfase6 2 4" xfId="1158" xr:uid="{00000000-0005-0000-0000-0000C6010000}"/>
    <cellStyle name="40% - Ênfase6 2 4 2" xfId="2382" xr:uid="{7D43D9E1-4D63-46FF-8C31-F6E20FA4EFE3}"/>
    <cellStyle name="40% - Ênfase6 2 4 2 2" xfId="4447" xr:uid="{F015BACB-B2DF-4FDF-9011-B1EC98D4C9EA}"/>
    <cellStyle name="40% - Ênfase6 2 4 2 2 2" xfId="8407" xr:uid="{50726AA1-5FFA-4498-9ADF-EF5FE35324D9}"/>
    <cellStyle name="40% - Ênfase6 2 4 2 2 2 2" xfId="16327" xr:uid="{FE1316EB-CE74-4CF6-8238-03A2FF871B03}"/>
    <cellStyle name="40% - Ênfase6 2 4 2 2 3" xfId="12367" xr:uid="{FFBE5869-D002-48B8-B99F-E76B8E095104}"/>
    <cellStyle name="40% - Ênfase6 2 4 2 3" xfId="6427" xr:uid="{122FA368-3058-45B5-A879-8261AFFD1325}"/>
    <cellStyle name="40% - Ênfase6 2 4 2 3 2" xfId="14347" xr:uid="{FFF10FBB-EF9A-4776-B63F-3871997D00FF}"/>
    <cellStyle name="40% - Ênfase6 2 4 2 4" xfId="10387" xr:uid="{F1C28FFC-5421-466D-954B-76957821810F}"/>
    <cellStyle name="40% - Ênfase6 2 4 3" xfId="3916" xr:uid="{3D0B7A74-D7AE-4131-8C27-38467CAEE589}"/>
    <cellStyle name="40% - Ênfase6 2 4 3 2" xfId="7878" xr:uid="{E0247107-E538-47FD-89BB-76C0840FA314}"/>
    <cellStyle name="40% - Ênfase6 2 4 3 2 2" xfId="15798" xr:uid="{6FA7DB8C-F70C-4AB0-8398-C257CE2F8960}"/>
    <cellStyle name="40% - Ênfase6 2 4 3 3" xfId="11838" xr:uid="{2E201FD0-662B-4BF6-B589-8C474E5888EB}"/>
    <cellStyle name="40% - Ênfase6 2 4 4" xfId="5898" xr:uid="{37076C59-188C-4D0F-9597-87F3C12D0382}"/>
    <cellStyle name="40% - Ênfase6 2 4 4 2" xfId="13818" xr:uid="{7DD553FF-F31B-479C-ABF6-131F3DC6AA64}"/>
    <cellStyle name="40% - Ênfase6 2 4 5" xfId="9858" xr:uid="{761B6CBC-4F63-406D-9ADB-1458A7E929C4}"/>
    <cellStyle name="40% - Ênfase6 2 5" xfId="1159" xr:uid="{00000000-0005-0000-0000-0000C7010000}"/>
    <cellStyle name="40% - Ênfase6 2 5 2" xfId="2383" xr:uid="{33430115-B196-47C9-8204-090F5E681546}"/>
    <cellStyle name="40% - Ênfase6 2 5 2 2" xfId="4448" xr:uid="{719F03E9-34BC-4C54-AE49-1900C14A92E6}"/>
    <cellStyle name="40% - Ênfase6 2 5 2 2 2" xfId="8408" xr:uid="{6912A223-4047-4577-9D9D-C2D375364B1D}"/>
    <cellStyle name="40% - Ênfase6 2 5 2 2 2 2" xfId="16328" xr:uid="{1F114394-D625-4FE2-8A6D-1115BD498EC8}"/>
    <cellStyle name="40% - Ênfase6 2 5 2 2 3" xfId="12368" xr:uid="{06C9D72D-F6DA-4A2E-A819-239CB4404324}"/>
    <cellStyle name="40% - Ênfase6 2 5 2 3" xfId="6428" xr:uid="{996DD0FA-4167-4C3C-BE22-FA91F4D5DEBA}"/>
    <cellStyle name="40% - Ênfase6 2 5 2 3 2" xfId="14348" xr:uid="{D3DA9331-A5DE-459E-B276-F6442CE56A0A}"/>
    <cellStyle name="40% - Ênfase6 2 5 2 4" xfId="10388" xr:uid="{CA3A1367-DFBA-4F65-97F5-FB73AFFCDFE3}"/>
    <cellStyle name="40% - Ênfase6 2 5 3" xfId="3917" xr:uid="{09DB4A30-7A0D-4BA0-8C0D-366475A3E42E}"/>
    <cellStyle name="40% - Ênfase6 2 5 3 2" xfId="7879" xr:uid="{23F2F592-26E0-4CF7-8BD6-F2428227D6F0}"/>
    <cellStyle name="40% - Ênfase6 2 5 3 2 2" xfId="15799" xr:uid="{9B4AF214-2CB6-4DC0-A389-B6D926A3CC9F}"/>
    <cellStyle name="40% - Ênfase6 2 5 3 3" xfId="11839" xr:uid="{8B164C2B-ED93-47A7-8BFD-106B937EAFD2}"/>
    <cellStyle name="40% - Ênfase6 2 5 4" xfId="5899" xr:uid="{AD2B258B-B505-4E50-942D-D5898CAD13B6}"/>
    <cellStyle name="40% - Ênfase6 2 5 4 2" xfId="13819" xr:uid="{2EBA0F8D-F9C4-4312-986C-EB971E16B1CD}"/>
    <cellStyle name="40% - Ênfase6 2 5 5" xfId="9859" xr:uid="{7690E3D2-4067-41A8-B479-C943D8433E36}"/>
    <cellStyle name="40% - Ênfase6 2 6" xfId="1160" xr:uid="{00000000-0005-0000-0000-0000C8010000}"/>
    <cellStyle name="40% - Ênfase6 2 6 2" xfId="2384" xr:uid="{027D47E8-5D65-4D9E-B0D1-79ADC007E151}"/>
    <cellStyle name="40% - Ênfase6 2 6 2 2" xfId="4449" xr:uid="{6307E89D-C11E-4A2B-844D-EBE937B9C394}"/>
    <cellStyle name="40% - Ênfase6 2 6 2 2 2" xfId="8409" xr:uid="{62312E62-D4ED-4BFA-A109-5306CABDC4F0}"/>
    <cellStyle name="40% - Ênfase6 2 6 2 2 2 2" xfId="16329" xr:uid="{A8235C74-907F-4B07-ABA3-E57D34865935}"/>
    <cellStyle name="40% - Ênfase6 2 6 2 2 3" xfId="12369" xr:uid="{7C1D4C16-553F-47CE-AC34-6A7AD0F56683}"/>
    <cellStyle name="40% - Ênfase6 2 6 2 3" xfId="6429" xr:uid="{E1979666-7A66-456E-9ECB-8F66B07E0729}"/>
    <cellStyle name="40% - Ênfase6 2 6 2 3 2" xfId="14349" xr:uid="{6C07F941-C5F9-4168-A366-B9A987B317CA}"/>
    <cellStyle name="40% - Ênfase6 2 6 2 4" xfId="10389" xr:uid="{F6C9C5B0-B30C-453F-AAF8-FC7A5A8576D2}"/>
    <cellStyle name="40% - Ênfase6 2 6 3" xfId="3918" xr:uid="{4200BB31-6099-4439-B59B-53A49B42DD11}"/>
    <cellStyle name="40% - Ênfase6 2 6 3 2" xfId="7880" xr:uid="{FE19E8E9-72FF-476A-B224-19BE8DD8D2F9}"/>
    <cellStyle name="40% - Ênfase6 2 6 3 2 2" xfId="15800" xr:uid="{9FE91C7E-DBC2-481E-AD0F-9A4BAEEA38DA}"/>
    <cellStyle name="40% - Ênfase6 2 6 3 3" xfId="11840" xr:uid="{A437566A-F150-4653-860A-DCE5D8A649D0}"/>
    <cellStyle name="40% - Ênfase6 2 6 4" xfId="5900" xr:uid="{42866A2B-08F9-4512-8F4A-0E7A74DBDBD0}"/>
    <cellStyle name="40% - Ênfase6 2 6 4 2" xfId="13820" xr:uid="{0DBE66AD-DDEB-4D2B-9D8B-618BBFCF562A}"/>
    <cellStyle name="40% - Ênfase6 2 6 5" xfId="9860" xr:uid="{7AD06C5E-BA14-430A-B0C8-230FA95EF10B}"/>
    <cellStyle name="40% - Ênfase6 2 7" xfId="1161" xr:uid="{00000000-0005-0000-0000-0000C9010000}"/>
    <cellStyle name="40% - Ênfase6 2 7 2" xfId="2385" xr:uid="{13070F6C-F992-4311-9778-A90C778E06AA}"/>
    <cellStyle name="40% - Ênfase6 2 7 2 2" xfId="4450" xr:uid="{C62C0D8E-A2DD-456F-BD37-50225181AC51}"/>
    <cellStyle name="40% - Ênfase6 2 7 2 2 2" xfId="8410" xr:uid="{50D85C8F-33A6-425C-A990-44BA07A83872}"/>
    <cellStyle name="40% - Ênfase6 2 7 2 2 2 2" xfId="16330" xr:uid="{901762AE-5BE1-417C-90B3-A244C417FEA4}"/>
    <cellStyle name="40% - Ênfase6 2 7 2 2 3" xfId="12370" xr:uid="{B460103E-E656-4758-A417-14A9EDEDB538}"/>
    <cellStyle name="40% - Ênfase6 2 7 2 3" xfId="6430" xr:uid="{8D813318-055F-440D-8779-E347602DD49C}"/>
    <cellStyle name="40% - Ênfase6 2 7 2 3 2" xfId="14350" xr:uid="{2DF76122-8C7F-4D89-8394-E86A104F31DD}"/>
    <cellStyle name="40% - Ênfase6 2 7 2 4" xfId="10390" xr:uid="{7AB24486-2528-40B6-9C98-AD0DAC7860E8}"/>
    <cellStyle name="40% - Ênfase6 2 7 3" xfId="3919" xr:uid="{4CB36331-EA97-42F9-83A9-E19604D3BB59}"/>
    <cellStyle name="40% - Ênfase6 2 7 3 2" xfId="7881" xr:uid="{4A1BA8F1-C6B4-4A68-9C80-882CD149C1C1}"/>
    <cellStyle name="40% - Ênfase6 2 7 3 2 2" xfId="15801" xr:uid="{07B1E231-A1AC-46FF-B28E-26F745387455}"/>
    <cellStyle name="40% - Ênfase6 2 7 3 3" xfId="11841" xr:uid="{EF7395A3-72D1-4A41-B02B-DBB5922365CC}"/>
    <cellStyle name="40% - Ênfase6 2 7 4" xfId="5901" xr:uid="{9FC6ED96-8640-4B9F-93B7-3556D49EE44E}"/>
    <cellStyle name="40% - Ênfase6 2 7 4 2" xfId="13821" xr:uid="{B5B81A93-3756-4020-AF7A-963AB6FFC413}"/>
    <cellStyle name="40% - Ênfase6 2 7 5" xfId="9861" xr:uid="{99686DBF-A984-4D81-8C6F-1AEF040D92CE}"/>
    <cellStyle name="40% - Ênfase6 2 8" xfId="1162" xr:uid="{00000000-0005-0000-0000-0000CA010000}"/>
    <cellStyle name="40% - Ênfase6 2 9" xfId="1154" xr:uid="{00000000-0005-0000-0000-0000CB010000}"/>
    <cellStyle name="40% - Ênfase6 2 9 2" xfId="2386" xr:uid="{98B9660E-F148-464D-9C21-80B8B76E460A}"/>
    <cellStyle name="40% - Ênfase6 2 9 2 2" xfId="4451" xr:uid="{A103C159-0E1C-45FF-A800-00213C9611A0}"/>
    <cellStyle name="40% - Ênfase6 2 9 2 2 2" xfId="8411" xr:uid="{463FA06B-E057-4AA1-922E-890F4FB7EF2B}"/>
    <cellStyle name="40% - Ênfase6 2 9 2 2 2 2" xfId="16331" xr:uid="{9D897150-5501-4B0F-AC8F-B83C042C586E}"/>
    <cellStyle name="40% - Ênfase6 2 9 2 2 3" xfId="12371" xr:uid="{01924778-0CD3-4203-BFFA-D569A3C3ED97}"/>
    <cellStyle name="40% - Ênfase6 2 9 2 3" xfId="6431" xr:uid="{FCA62330-0F3A-4BDC-8AE2-EE57BEB13C99}"/>
    <cellStyle name="40% - Ênfase6 2 9 2 3 2" xfId="14351" xr:uid="{E498E03D-5276-4382-87E7-FF60265B4468}"/>
    <cellStyle name="40% - Ênfase6 2 9 2 4" xfId="10391" xr:uid="{D3CAEC5C-E41D-4EE9-87D0-4B3274515160}"/>
    <cellStyle name="40% - Ênfase6 2 9 3" xfId="3912" xr:uid="{4A9A798F-4947-41AB-8BE3-9483D3FE84C0}"/>
    <cellStyle name="40% - Ênfase6 2 9 3 2" xfId="7874" xr:uid="{C433904C-9F09-4926-9224-0F5DBB7712C4}"/>
    <cellStyle name="40% - Ênfase6 2 9 3 2 2" xfId="15794" xr:uid="{19C1E074-C99E-4B76-8F34-31478EAE59B4}"/>
    <cellStyle name="40% - Ênfase6 2 9 3 3" xfId="11834" xr:uid="{AAAA2F54-95D9-4DB5-8737-DDB4B8E863FD}"/>
    <cellStyle name="40% - Ênfase6 2 9 4" xfId="5894" xr:uid="{616975FB-8166-4E14-95DF-4FBF83DB6AEA}"/>
    <cellStyle name="40% - Ênfase6 2 9 4 2" xfId="13814" xr:uid="{A574B7CE-882B-4969-BA40-5118664A5AD7}"/>
    <cellStyle name="40% - Ênfase6 2 9 5" xfId="9854" xr:uid="{589C8782-C3E2-4155-BC1C-6F5DDDB5E093}"/>
    <cellStyle name="40% - Ênfase6 3" xfId="101" xr:uid="{00000000-0005-0000-0000-0000CC010000}"/>
    <cellStyle name="40% - Ênfase6 3 2" xfId="303" xr:uid="{00000000-0005-0000-0000-0000CD010000}"/>
    <cellStyle name="40% - Ênfase6 3 2 2" xfId="439" xr:uid="{00000000-0005-0000-0000-0000CE010000}"/>
    <cellStyle name="40% - Ênfase6 3 2 2 2" xfId="829" xr:uid="{00000000-0005-0000-0000-0000CF010000}"/>
    <cellStyle name="40% - Ênfase6 3 2 2 2 2" xfId="2389" xr:uid="{A77F52D7-516E-4DAB-9B92-84A6FD9FDA1C}"/>
    <cellStyle name="40% - Ênfase6 3 2 2 2 2 2" xfId="4454" xr:uid="{90E3177D-EBCF-4E4B-92B3-68FF5453EB7F}"/>
    <cellStyle name="40% - Ênfase6 3 2 2 2 2 2 2" xfId="8414" xr:uid="{5FBE04FA-B260-43B6-8779-B39C6D87DE61}"/>
    <cellStyle name="40% - Ênfase6 3 2 2 2 2 2 2 2" xfId="16334" xr:uid="{1A80286E-E2B8-46FC-8FC4-49676F738766}"/>
    <cellStyle name="40% - Ênfase6 3 2 2 2 2 2 3" xfId="12374" xr:uid="{63E4AC6E-F008-4568-A258-50B107BF824F}"/>
    <cellStyle name="40% - Ênfase6 3 2 2 2 2 3" xfId="6434" xr:uid="{DA28362B-BA2F-4BCA-B94B-FB3C9A360ADB}"/>
    <cellStyle name="40% - Ênfase6 3 2 2 2 2 3 2" xfId="14354" xr:uid="{1976C30C-BD44-474D-80A0-A6A102B6E389}"/>
    <cellStyle name="40% - Ênfase6 3 2 2 2 2 4" xfId="10394" xr:uid="{3F68465F-247C-488B-9DBA-7072F67FADDE}"/>
    <cellStyle name="40% - Ênfase6 3 2 2 2 3" xfId="3672" xr:uid="{A98CBA71-46C6-4E40-95FE-1B3F15FB2DDB}"/>
    <cellStyle name="40% - Ênfase6 3 2 2 2 3 2" xfId="7634" xr:uid="{025F0BFF-97A0-4770-8F42-DF883D3778D7}"/>
    <cellStyle name="40% - Ênfase6 3 2 2 2 3 2 2" xfId="15554" xr:uid="{7C862D1E-F590-4EEF-8633-3D24D4FEC54A}"/>
    <cellStyle name="40% - Ênfase6 3 2 2 2 3 3" xfId="11594" xr:uid="{F2EE5E2D-DD6A-42BE-BEEA-5603048E6957}"/>
    <cellStyle name="40% - Ênfase6 3 2 2 2 4" xfId="5654" xr:uid="{7A7C15FD-958A-46AB-AE14-2FB19F6FA3BC}"/>
    <cellStyle name="40% - Ênfase6 3 2 2 2 4 2" xfId="13574" xr:uid="{2CC8B753-2B7D-4511-88F6-E753CB1A1ED2}"/>
    <cellStyle name="40% - Ênfase6 3 2 2 2 5" xfId="9614" xr:uid="{C05061E0-AF96-4BC6-A007-E4B7276BE8ED}"/>
    <cellStyle name="40% - Ênfase6 3 2 2 3" xfId="2388" xr:uid="{0D202451-F733-498A-91DD-983C0B4A3F12}"/>
    <cellStyle name="40% - Ênfase6 3 2 2 3 2" xfId="4453" xr:uid="{189017F3-642E-4283-8C82-95EBD53CB5D3}"/>
    <cellStyle name="40% - Ênfase6 3 2 2 3 2 2" xfId="8413" xr:uid="{BD8DCCAA-F888-4B9D-B470-BDFE3360BC47}"/>
    <cellStyle name="40% - Ênfase6 3 2 2 3 2 2 2" xfId="16333" xr:uid="{16BE2F8A-F386-4A60-98D2-0E477A036789}"/>
    <cellStyle name="40% - Ênfase6 3 2 2 3 2 3" xfId="12373" xr:uid="{7523E64A-BD65-4035-990C-9925AA1629DA}"/>
    <cellStyle name="40% - Ênfase6 3 2 2 3 3" xfId="6433" xr:uid="{22F3B5AC-F877-4FF6-B6BB-89D701FC903A}"/>
    <cellStyle name="40% - Ênfase6 3 2 2 3 3 2" xfId="14353" xr:uid="{D15E74B7-9195-4214-B473-E34C86B55F3F}"/>
    <cellStyle name="40% - Ênfase6 3 2 2 3 4" xfId="10393" xr:uid="{A3B93B99-E64C-4271-B1BB-E0F1A4D3A6E2}"/>
    <cellStyle name="40% - Ênfase6 3 2 2 4" xfId="3347" xr:uid="{148114F3-21A0-433B-BE7E-3719045D75B9}"/>
    <cellStyle name="40% - Ênfase6 3 2 2 4 2" xfId="7309" xr:uid="{5E4FC066-189C-4878-9A71-2873F99412EE}"/>
    <cellStyle name="40% - Ênfase6 3 2 2 4 2 2" xfId="15229" xr:uid="{255E6F77-62B5-401B-B555-F1F837A57B96}"/>
    <cellStyle name="40% - Ênfase6 3 2 2 4 3" xfId="11269" xr:uid="{BC15A540-EDBB-43B9-8A45-0331D7E2AE55}"/>
    <cellStyle name="40% - Ênfase6 3 2 2 5" xfId="5329" xr:uid="{824963EB-263D-4E3E-848C-CF923A9161BE}"/>
    <cellStyle name="40% - Ênfase6 3 2 2 5 2" xfId="13249" xr:uid="{2C0F3D00-0802-4134-89A9-182761D38E52}"/>
    <cellStyle name="40% - Ênfase6 3 2 2 6" xfId="9289" xr:uid="{7CAAC04E-C789-4521-88E5-D0436769C262}"/>
    <cellStyle name="40% - Ênfase6 3 2 3" xfId="694" xr:uid="{00000000-0005-0000-0000-0000D0010000}"/>
    <cellStyle name="40% - Ênfase6 3 2 3 2" xfId="2390" xr:uid="{FC18C528-E7F6-4C29-80A6-BBC090753900}"/>
    <cellStyle name="40% - Ênfase6 3 2 3 2 2" xfId="4455" xr:uid="{0D8250EB-0B1E-48B3-BE4D-718C7E0F3E05}"/>
    <cellStyle name="40% - Ênfase6 3 2 3 2 2 2" xfId="8415" xr:uid="{83D4C6DE-A5CA-42C0-A312-75CE78B40453}"/>
    <cellStyle name="40% - Ênfase6 3 2 3 2 2 2 2" xfId="16335" xr:uid="{D9749EAD-A3B3-4EDE-B7DE-19A81275802E}"/>
    <cellStyle name="40% - Ênfase6 3 2 3 2 2 3" xfId="12375" xr:uid="{E5ECC137-A9B2-4019-B831-7605B994EFF9}"/>
    <cellStyle name="40% - Ênfase6 3 2 3 2 3" xfId="6435" xr:uid="{995FD177-42D4-442A-B817-5C1C94F10773}"/>
    <cellStyle name="40% - Ênfase6 3 2 3 2 3 2" xfId="14355" xr:uid="{85D9E0B0-FB43-4D3B-B655-87DFE9673EA9}"/>
    <cellStyle name="40% - Ênfase6 3 2 3 2 4" xfId="10395" xr:uid="{E146233F-576A-4946-9B3D-9BC6D8DB3AC9}"/>
    <cellStyle name="40% - Ênfase6 3 2 3 3" xfId="3537" xr:uid="{B08F349B-BC96-4D4D-91CB-2EA13F4EE7BC}"/>
    <cellStyle name="40% - Ênfase6 3 2 3 3 2" xfId="7499" xr:uid="{F6C2985E-578D-4B72-AE2E-AA604CD2ADBD}"/>
    <cellStyle name="40% - Ênfase6 3 2 3 3 2 2" xfId="15419" xr:uid="{6757A7EB-33F8-4798-A9F6-DBDF5F967A5E}"/>
    <cellStyle name="40% - Ênfase6 3 2 3 3 3" xfId="11459" xr:uid="{B9FFAE20-30B6-4CBA-912A-7BDC9A076D3F}"/>
    <cellStyle name="40% - Ênfase6 3 2 3 4" xfId="5519" xr:uid="{A3219D32-8FF1-4A5D-9429-EF4C999BE320}"/>
    <cellStyle name="40% - Ênfase6 3 2 3 4 2" xfId="13439" xr:uid="{C03CE3FF-4393-40A7-9BDA-E42DE587D241}"/>
    <cellStyle name="40% - Ênfase6 3 2 3 5" xfId="9479" xr:uid="{9F766DF0-AE3D-4478-8CB5-2FA8E042638D}"/>
    <cellStyle name="40% - Ênfase6 3 2 4" xfId="1164" xr:uid="{00000000-0005-0000-0000-0000D1010000}"/>
    <cellStyle name="40% - Ênfase6 3 2 4 2" xfId="2391" xr:uid="{30177A96-B513-4F89-B439-E631D3BF7D20}"/>
    <cellStyle name="40% - Ênfase6 3 2 4 2 2" xfId="4456" xr:uid="{2E15D58A-C3B3-4DCC-80C0-CDE16106C51D}"/>
    <cellStyle name="40% - Ênfase6 3 2 4 2 2 2" xfId="8416" xr:uid="{2F1F4444-AB7A-426C-946C-2FC5832886A7}"/>
    <cellStyle name="40% - Ênfase6 3 2 4 2 2 2 2" xfId="16336" xr:uid="{17AEBC5E-813F-4A93-A92C-443FFCBD355A}"/>
    <cellStyle name="40% - Ênfase6 3 2 4 2 2 3" xfId="12376" xr:uid="{4EA5710D-E966-4A62-8177-CC80080A6318}"/>
    <cellStyle name="40% - Ênfase6 3 2 4 2 3" xfId="6436" xr:uid="{9D67CDA6-5CBB-44A6-BE48-8C6F86EB6333}"/>
    <cellStyle name="40% - Ênfase6 3 2 4 2 3 2" xfId="14356" xr:uid="{CB15AE9A-E039-403A-A08E-19D7E88A8376}"/>
    <cellStyle name="40% - Ênfase6 3 2 4 2 4" xfId="10396" xr:uid="{E85FB283-25E0-4312-A4DF-AC3D751FE389}"/>
    <cellStyle name="40% - Ênfase6 3 2 4 3" xfId="3921" xr:uid="{C97C3101-4FA5-4FC1-8C50-8B4CB915DDD5}"/>
    <cellStyle name="40% - Ênfase6 3 2 4 3 2" xfId="7883" xr:uid="{4FAE6801-A482-414D-B9FE-05F2F4599CF4}"/>
    <cellStyle name="40% - Ênfase6 3 2 4 3 2 2" xfId="15803" xr:uid="{013B3A24-F95E-4B5D-B81B-BF613B023221}"/>
    <cellStyle name="40% - Ênfase6 3 2 4 3 3" xfId="11843" xr:uid="{EE99EA54-95A5-4799-BD9C-AC364AA5B025}"/>
    <cellStyle name="40% - Ênfase6 3 2 4 4" xfId="5903" xr:uid="{3762F4A8-227F-41AD-A131-64CEC027257F}"/>
    <cellStyle name="40% - Ênfase6 3 2 4 4 2" xfId="13823" xr:uid="{43944235-53EB-4E14-87B5-FF0990E39AE6}"/>
    <cellStyle name="40% - Ênfase6 3 2 4 5" xfId="9863" xr:uid="{8A8743C3-6B02-4B05-96D9-52B939E937B3}"/>
    <cellStyle name="40% - Ênfase6 3 2 5" xfId="2387" xr:uid="{FF3A2084-8214-48AA-BDFC-9495A40B5B0B}"/>
    <cellStyle name="40% - Ênfase6 3 2 5 2" xfId="4452" xr:uid="{BDCBF362-AED6-4B71-92F0-77CE21A49BDA}"/>
    <cellStyle name="40% - Ênfase6 3 2 5 2 2" xfId="8412" xr:uid="{31AB70C0-BF9B-408B-91B8-E7938D59D2D9}"/>
    <cellStyle name="40% - Ênfase6 3 2 5 2 2 2" xfId="16332" xr:uid="{990593BD-3786-4DF5-84B6-F6C757D7A823}"/>
    <cellStyle name="40% - Ênfase6 3 2 5 2 3" xfId="12372" xr:uid="{6A87CC41-B7BD-49E7-834D-B414BA4C3E92}"/>
    <cellStyle name="40% - Ênfase6 3 2 5 3" xfId="6432" xr:uid="{DF5089A6-D495-4D5A-8BF1-71DAD9EB9AA9}"/>
    <cellStyle name="40% - Ênfase6 3 2 5 3 2" xfId="14352" xr:uid="{59F38775-F1D8-40B0-BEEA-B8477EA06337}"/>
    <cellStyle name="40% - Ênfase6 3 2 5 4" xfId="10392" xr:uid="{5F086AB8-02B2-4F64-9AD1-B2F19A350A13}"/>
    <cellStyle name="40% - Ênfase6 3 2 6" xfId="3212" xr:uid="{F56F5B08-6D4B-4809-8812-C7500F1C8DF4}"/>
    <cellStyle name="40% - Ênfase6 3 2 6 2" xfId="7174" xr:uid="{BA171EF7-417F-4440-9A05-F21021678E5D}"/>
    <cellStyle name="40% - Ênfase6 3 2 6 2 2" xfId="15094" xr:uid="{63286CE4-CCC2-4604-909A-5869258AC68C}"/>
    <cellStyle name="40% - Ênfase6 3 2 6 3" xfId="11134" xr:uid="{4823B2EF-2FAB-4714-81C5-B9D120C0911E}"/>
    <cellStyle name="40% - Ênfase6 3 2 7" xfId="5194" xr:uid="{FCDE9C2B-48F3-4134-ACC0-1DC37B4B3017}"/>
    <cellStyle name="40% - Ênfase6 3 2 7 2" xfId="13114" xr:uid="{8FB18EB8-914A-4077-874F-E5FD0606778F}"/>
    <cellStyle name="40% - Ênfase6 3 2 8" xfId="9154" xr:uid="{8373D65E-96C4-4F1E-A871-BE1C44EFABBC}"/>
    <cellStyle name="40% - Ênfase6 3 3" xfId="544" xr:uid="{00000000-0005-0000-0000-0000D2010000}"/>
    <cellStyle name="40% - Ênfase6 3 3 2" xfId="890" xr:uid="{00000000-0005-0000-0000-0000D3010000}"/>
    <cellStyle name="40% - Ênfase6 3 3 2 2" xfId="2393" xr:uid="{88F9A835-C008-448B-B0E1-F4B13F11A098}"/>
    <cellStyle name="40% - Ênfase6 3 3 2 2 2" xfId="4458" xr:uid="{E084050E-EE82-4ABE-94C5-C74D7E5CC29B}"/>
    <cellStyle name="40% - Ênfase6 3 3 2 2 2 2" xfId="8418" xr:uid="{A50F0D7A-79E3-4634-B6E9-DB153AF5B0CC}"/>
    <cellStyle name="40% - Ênfase6 3 3 2 2 2 2 2" xfId="16338" xr:uid="{0BD1E596-385D-41D1-8C32-6507800F8BCB}"/>
    <cellStyle name="40% - Ênfase6 3 3 2 2 2 3" xfId="12378" xr:uid="{C04E7F15-5DAC-49A9-B75A-CA1C4141BA6D}"/>
    <cellStyle name="40% - Ênfase6 3 3 2 2 3" xfId="6438" xr:uid="{8958959F-3E8B-4CE5-B3A7-DF99C52AA5C0}"/>
    <cellStyle name="40% - Ênfase6 3 3 2 2 3 2" xfId="14358" xr:uid="{755C2513-208A-4B46-9F28-4AB76B93D2A7}"/>
    <cellStyle name="40% - Ênfase6 3 3 2 2 4" xfId="10398" xr:uid="{0CD56643-05C5-40DA-831A-2DD3B78CD4FF}"/>
    <cellStyle name="40% - Ênfase6 3 3 2 3" xfId="3733" xr:uid="{C328D6CF-A06C-4368-A4AE-0DB6277E05D9}"/>
    <cellStyle name="40% - Ênfase6 3 3 2 3 2" xfId="7695" xr:uid="{382BFA5B-8A4B-4710-8BE1-AED448F4B64F}"/>
    <cellStyle name="40% - Ênfase6 3 3 2 3 2 2" xfId="15615" xr:uid="{643FBF90-51D5-40DC-9D2C-355C2367262E}"/>
    <cellStyle name="40% - Ênfase6 3 3 2 3 3" xfId="11655" xr:uid="{64763D43-A60C-4D6A-B45C-E00F0B93C787}"/>
    <cellStyle name="40% - Ênfase6 3 3 2 4" xfId="5715" xr:uid="{99BA1738-806D-44E7-A0E0-A271A4DE17BD}"/>
    <cellStyle name="40% - Ênfase6 3 3 2 4 2" xfId="13635" xr:uid="{B4CF8422-E323-4EBA-9CAE-3C760072DC1A}"/>
    <cellStyle name="40% - Ênfase6 3 3 2 5" xfId="9675" xr:uid="{F78654AB-E65F-4F79-80A5-76C4843AB256}"/>
    <cellStyle name="40% - Ênfase6 3 3 3" xfId="1165" xr:uid="{00000000-0005-0000-0000-0000D4010000}"/>
    <cellStyle name="40% - Ênfase6 3 3 3 2" xfId="2394" xr:uid="{CA4E2FEB-FE84-4A2B-A03A-F01BBD97FEE5}"/>
    <cellStyle name="40% - Ênfase6 3 3 3 2 2" xfId="4459" xr:uid="{39D40636-A04C-4875-9900-91E8F3C2B9A8}"/>
    <cellStyle name="40% - Ênfase6 3 3 3 2 2 2" xfId="8419" xr:uid="{07B5FBDE-210D-4F47-B0AE-AF56A79E1EC8}"/>
    <cellStyle name="40% - Ênfase6 3 3 3 2 2 2 2" xfId="16339" xr:uid="{37A59399-7B34-4284-9E14-2AB332EFF1A1}"/>
    <cellStyle name="40% - Ênfase6 3 3 3 2 2 3" xfId="12379" xr:uid="{4B233680-C14C-4DCE-89C7-7D30A61054F0}"/>
    <cellStyle name="40% - Ênfase6 3 3 3 2 3" xfId="6439" xr:uid="{C6189C8F-8C12-42B0-99BA-6DA64826238B}"/>
    <cellStyle name="40% - Ênfase6 3 3 3 2 3 2" xfId="14359" xr:uid="{DE59A865-D00E-40F3-B1C2-4A4562A88F00}"/>
    <cellStyle name="40% - Ênfase6 3 3 3 2 4" xfId="10399" xr:uid="{72A1DF52-9601-4C13-A23E-F1834578FD59}"/>
    <cellStyle name="40% - Ênfase6 3 3 3 3" xfId="3922" xr:uid="{35B9C6E1-B7F5-4658-B7C5-AED97B10A465}"/>
    <cellStyle name="40% - Ênfase6 3 3 3 3 2" xfId="7884" xr:uid="{1761FAD3-07A5-43BE-BBAA-13DA9A8C799B}"/>
    <cellStyle name="40% - Ênfase6 3 3 3 3 2 2" xfId="15804" xr:uid="{7B44CFC2-8F3B-4504-9A18-6DD7528A5EDB}"/>
    <cellStyle name="40% - Ênfase6 3 3 3 3 3" xfId="11844" xr:uid="{84BC1604-E5AD-4CA4-B6A9-1308A8FB0A9A}"/>
    <cellStyle name="40% - Ênfase6 3 3 3 4" xfId="5904" xr:uid="{F355DD09-1E59-48A3-8F5B-4F9267685731}"/>
    <cellStyle name="40% - Ênfase6 3 3 3 4 2" xfId="13824" xr:uid="{03A68BB3-8A3B-44C9-9C78-52812537A262}"/>
    <cellStyle name="40% - Ênfase6 3 3 3 5" xfId="9864" xr:uid="{B512CE65-DF5A-48B3-B278-8377AF1D188A}"/>
    <cellStyle name="40% - Ênfase6 3 3 4" xfId="2392" xr:uid="{8922164B-DD8B-40AC-BC47-61FEC08C5668}"/>
    <cellStyle name="40% - Ênfase6 3 3 4 2" xfId="4457" xr:uid="{DEE18D76-CCA5-4D09-BCFC-35502E0F8C90}"/>
    <cellStyle name="40% - Ênfase6 3 3 4 2 2" xfId="8417" xr:uid="{2A13F1CC-9F63-4116-8DED-7C85E92A2D13}"/>
    <cellStyle name="40% - Ênfase6 3 3 4 2 2 2" xfId="16337" xr:uid="{534CD34A-1C05-40FD-898C-E7CEDA1680DF}"/>
    <cellStyle name="40% - Ênfase6 3 3 4 2 3" xfId="12377" xr:uid="{4E9CF6D3-AC49-434F-B1AA-44A0DDD5C2C1}"/>
    <cellStyle name="40% - Ênfase6 3 3 4 3" xfId="6437" xr:uid="{36EF67E8-46D6-459B-AA07-EA7FD605A81E}"/>
    <cellStyle name="40% - Ênfase6 3 3 4 3 2" xfId="14357" xr:uid="{A33535CB-5997-456F-81B5-6741F76C796C}"/>
    <cellStyle name="40% - Ênfase6 3 3 4 4" xfId="10397" xr:uid="{AF06C3A6-8B64-4A9A-9C33-D03651D4D53A}"/>
    <cellStyle name="40% - Ênfase6 3 3 5" xfId="3408" xr:uid="{17A90C19-E62D-48B0-98AF-D3A98FFEBBB4}"/>
    <cellStyle name="40% - Ênfase6 3 3 5 2" xfId="7370" xr:uid="{96597D6E-1E25-459D-AE1F-16A0CA25FDD7}"/>
    <cellStyle name="40% - Ênfase6 3 3 5 2 2" xfId="15290" xr:uid="{6E181A91-905B-4F35-9258-9F1738B36DB9}"/>
    <cellStyle name="40% - Ênfase6 3 3 5 3" xfId="11330" xr:uid="{D32FFD87-444D-4D9B-BDE0-E737ED50A9F3}"/>
    <cellStyle name="40% - Ênfase6 3 3 6" xfId="5390" xr:uid="{E8F81B3A-8153-4A6E-9176-D747DF5CC68D}"/>
    <cellStyle name="40% - Ênfase6 3 3 6 2" xfId="13310" xr:uid="{D48351D9-4856-466A-B76E-0FEC7CD74046}"/>
    <cellStyle name="40% - Ênfase6 3 3 7" xfId="9350" xr:uid="{DD2B4EAA-77DF-43C6-B58C-014FF7003B07}"/>
    <cellStyle name="40% - Ênfase6 3 4" xfId="1163" xr:uid="{00000000-0005-0000-0000-0000D5010000}"/>
    <cellStyle name="40% - Ênfase6 3 4 2" xfId="2395" xr:uid="{4F3077E8-857D-49A2-98B6-48A85410B8FC}"/>
    <cellStyle name="40% - Ênfase6 3 4 2 2" xfId="4460" xr:uid="{64B5E465-0874-477B-B2A1-C3319649163C}"/>
    <cellStyle name="40% - Ênfase6 3 4 2 2 2" xfId="8420" xr:uid="{2A2DC21E-CD38-4F4B-A66A-9756D2B721A5}"/>
    <cellStyle name="40% - Ênfase6 3 4 2 2 2 2" xfId="16340" xr:uid="{0C98991E-AC32-4A05-98AE-1C63C8335E87}"/>
    <cellStyle name="40% - Ênfase6 3 4 2 2 3" xfId="12380" xr:uid="{D9A13A50-E349-4345-85B2-BE653E704644}"/>
    <cellStyle name="40% - Ênfase6 3 4 2 3" xfId="6440" xr:uid="{2C1B10A6-790E-4A6E-B916-183C2BABC311}"/>
    <cellStyle name="40% - Ênfase6 3 4 2 3 2" xfId="14360" xr:uid="{B02B07A1-1F74-499C-A040-15F61709E47B}"/>
    <cellStyle name="40% - Ênfase6 3 4 2 4" xfId="10400" xr:uid="{7CE36715-1A7B-42BF-A10B-22A746725DB2}"/>
    <cellStyle name="40% - Ênfase6 3 4 3" xfId="3920" xr:uid="{7DB0E5DC-ACEB-4EE8-9A73-BBDECE3158F6}"/>
    <cellStyle name="40% - Ênfase6 3 4 3 2" xfId="7882" xr:uid="{DCF1DB55-0B9E-4F4A-95FE-0805B07C2D9E}"/>
    <cellStyle name="40% - Ênfase6 3 4 3 2 2" xfId="15802" xr:uid="{4EDB1CBC-F2A0-400D-A26E-586B065B7547}"/>
    <cellStyle name="40% - Ênfase6 3 4 3 3" xfId="11842" xr:uid="{414CEFD9-A228-44C9-9D3D-A16B68998AE5}"/>
    <cellStyle name="40% - Ênfase6 3 4 4" xfId="5902" xr:uid="{D44DE871-1165-4D8E-A68E-2B9604102ECE}"/>
    <cellStyle name="40% - Ênfase6 3 4 4 2" xfId="13822" xr:uid="{86871E30-39F1-4F9F-95D0-19B6E635C3F6}"/>
    <cellStyle name="40% - Ênfase6 3 4 5" xfId="9862" xr:uid="{50CC0508-0C81-488A-884F-C08CC1AF396D}"/>
    <cellStyle name="40% - Ênfase6 3 5" xfId="1919" xr:uid="{00000000-0005-0000-0000-0000D6010000}"/>
    <cellStyle name="40% - Ênfase6 3 5 2" xfId="4023" xr:uid="{8BDB00DE-D5A9-45F9-8575-8191368E7A9F}"/>
    <cellStyle name="40% - Ênfase6 3 5 2 2" xfId="7985" xr:uid="{7205D376-1B1A-4021-9E5D-FF1E0386BA1F}"/>
    <cellStyle name="40% - Ênfase6 3 5 2 2 2" xfId="15905" xr:uid="{A787EEB1-1EBF-4E56-A52F-761ECCD76CBE}"/>
    <cellStyle name="40% - Ênfase6 3 5 2 3" xfId="11945" xr:uid="{44C0D255-901A-4305-B8A0-78295F1AE885}"/>
    <cellStyle name="40% - Ênfase6 3 5 3" xfId="6005" xr:uid="{677F5665-70A6-4EED-881B-948D76029222}"/>
    <cellStyle name="40% - Ênfase6 3 5 3 2" xfId="13925" xr:uid="{B106CC2E-0A73-49DC-9EDF-9A34A96C22D8}"/>
    <cellStyle name="40% - Ênfase6 3 5 4" xfId="9965" xr:uid="{21BD4475-24FF-4DE2-B07C-5473596E3E6C}"/>
    <cellStyle name="40% - Ênfase6 4" xfId="269" xr:uid="{00000000-0005-0000-0000-0000D7010000}"/>
    <cellStyle name="40% - Ênfase6 4 2" xfId="406" xr:uid="{00000000-0005-0000-0000-0000D8010000}"/>
    <cellStyle name="40% - Ênfase6 4 2 2" xfId="796" xr:uid="{00000000-0005-0000-0000-0000D9010000}"/>
    <cellStyle name="40% - Ênfase6 4 2 2 2" xfId="2398" xr:uid="{569642B1-EC75-49DC-8FF9-59343847CBF8}"/>
    <cellStyle name="40% - Ênfase6 4 2 2 2 2" xfId="4463" xr:uid="{13E2EB0D-0C6D-4DF1-A085-BB36B8FB2B90}"/>
    <cellStyle name="40% - Ênfase6 4 2 2 2 2 2" xfId="8423" xr:uid="{F64B1AF4-A20B-482E-9453-DB89E024B027}"/>
    <cellStyle name="40% - Ênfase6 4 2 2 2 2 2 2" xfId="16343" xr:uid="{14C3621A-AD37-48A3-B78A-665536BC0CFC}"/>
    <cellStyle name="40% - Ênfase6 4 2 2 2 2 3" xfId="12383" xr:uid="{9D89E864-944E-417F-9DD7-773C088C76B4}"/>
    <cellStyle name="40% - Ênfase6 4 2 2 2 3" xfId="6443" xr:uid="{21E7ED9A-5B72-4349-862D-BA4FDE604993}"/>
    <cellStyle name="40% - Ênfase6 4 2 2 2 3 2" xfId="14363" xr:uid="{C04A35EF-D1E0-471A-90DA-2211276CC17B}"/>
    <cellStyle name="40% - Ênfase6 4 2 2 2 4" xfId="10403" xr:uid="{0F54A577-0995-4579-AC6B-2CBA309DF178}"/>
    <cellStyle name="40% - Ênfase6 4 2 2 3" xfId="3639" xr:uid="{5C3BC08C-1629-4404-A2E0-58A7F9636A8F}"/>
    <cellStyle name="40% - Ênfase6 4 2 2 3 2" xfId="7601" xr:uid="{6EE1F876-B5BB-40AE-BB72-0A5A250624CF}"/>
    <cellStyle name="40% - Ênfase6 4 2 2 3 2 2" xfId="15521" xr:uid="{207E31AE-8346-48B2-8449-3E5A19F05F8E}"/>
    <cellStyle name="40% - Ênfase6 4 2 2 3 3" xfId="11561" xr:uid="{5DA9F0D5-34B7-41C8-8249-8686C74AD0D1}"/>
    <cellStyle name="40% - Ênfase6 4 2 2 4" xfId="5621" xr:uid="{1D3D543F-4B8C-4CAF-9859-D0FBAEA87D99}"/>
    <cellStyle name="40% - Ênfase6 4 2 2 4 2" xfId="13541" xr:uid="{E931BD3C-7F3E-4E08-8A38-AF1E789A3AAE}"/>
    <cellStyle name="40% - Ênfase6 4 2 2 5" xfId="9581" xr:uid="{B42C0AE0-7C08-4A54-98BF-FFD1E9531B45}"/>
    <cellStyle name="40% - Ênfase6 4 2 3" xfId="1167" xr:uid="{00000000-0005-0000-0000-0000DA010000}"/>
    <cellStyle name="40% - Ênfase6 4 2 4" xfId="2397" xr:uid="{46BD1463-1132-4F58-A38E-5A5D8C981A0F}"/>
    <cellStyle name="40% - Ênfase6 4 2 4 2" xfId="4462" xr:uid="{59CFEA55-B633-46E4-81A7-2E4FA07D5618}"/>
    <cellStyle name="40% - Ênfase6 4 2 4 2 2" xfId="8422" xr:uid="{F63403E1-05EF-4BC4-8E35-7E1CDABC2F05}"/>
    <cellStyle name="40% - Ênfase6 4 2 4 2 2 2" xfId="16342" xr:uid="{7DD0F42C-AA3F-49EC-A09B-C3AFB162F281}"/>
    <cellStyle name="40% - Ênfase6 4 2 4 2 3" xfId="12382" xr:uid="{F91755D4-7100-4BB6-B462-8571CC8E9065}"/>
    <cellStyle name="40% - Ênfase6 4 2 4 3" xfId="6442" xr:uid="{0A48B347-6F21-4137-8054-60C5530A48E4}"/>
    <cellStyle name="40% - Ênfase6 4 2 4 3 2" xfId="14362" xr:uid="{78061367-04D8-4A17-9C4B-20AA87930EFC}"/>
    <cellStyle name="40% - Ênfase6 4 2 4 4" xfId="10402" xr:uid="{42666672-4F63-4881-8362-CAC213555802}"/>
    <cellStyle name="40% - Ênfase6 4 2 5" xfId="3314" xr:uid="{1226D6FA-50FF-414C-BAA4-2927F927E463}"/>
    <cellStyle name="40% - Ênfase6 4 2 5 2" xfId="7276" xr:uid="{4F578B5D-F206-4B50-BC33-185C1EA3B460}"/>
    <cellStyle name="40% - Ênfase6 4 2 5 2 2" xfId="15196" xr:uid="{E4992D25-18BF-4DDE-A49E-0ADF55CBA1BC}"/>
    <cellStyle name="40% - Ênfase6 4 2 5 3" xfId="11236" xr:uid="{0AB94656-5186-4166-B540-4671502D0A19}"/>
    <cellStyle name="40% - Ênfase6 4 2 6" xfId="5296" xr:uid="{BAE6C778-8875-4576-983F-FF2BB9D1DED2}"/>
    <cellStyle name="40% - Ênfase6 4 2 6 2" xfId="13216" xr:uid="{3AF37465-FDED-4A0A-8B34-D59B99AD9411}"/>
    <cellStyle name="40% - Ênfase6 4 2 7" xfId="9256" xr:uid="{1B60A04B-E3B0-43D0-9E12-AF937F4B774A}"/>
    <cellStyle name="40% - Ênfase6 4 3" xfId="661" xr:uid="{00000000-0005-0000-0000-0000DB010000}"/>
    <cellStyle name="40% - Ênfase6 4 3 2" xfId="1168" xr:uid="{00000000-0005-0000-0000-0000DC010000}"/>
    <cellStyle name="40% - Ênfase6 4 3 3" xfId="2399" xr:uid="{9DCDCCA4-327F-4259-89EF-984433289695}"/>
    <cellStyle name="40% - Ênfase6 4 3 3 2" xfId="4464" xr:uid="{A049AFC4-5395-490D-BAFE-618A243C841B}"/>
    <cellStyle name="40% - Ênfase6 4 3 3 2 2" xfId="8424" xr:uid="{3A2F9986-5564-4308-A50F-1EC9294D8CF6}"/>
    <cellStyle name="40% - Ênfase6 4 3 3 2 2 2" xfId="16344" xr:uid="{0099C0F4-9835-434F-816C-8BB56231B8BF}"/>
    <cellStyle name="40% - Ênfase6 4 3 3 2 3" xfId="12384" xr:uid="{55D29191-7C74-4605-942A-1D5A4024C5EE}"/>
    <cellStyle name="40% - Ênfase6 4 3 3 3" xfId="6444" xr:uid="{1D6CE148-CED5-4E40-A70D-26AEC2EED854}"/>
    <cellStyle name="40% - Ênfase6 4 3 3 3 2" xfId="14364" xr:uid="{335C055A-53EA-4CB5-979C-9023B4B48446}"/>
    <cellStyle name="40% - Ênfase6 4 3 3 4" xfId="10404" xr:uid="{76D0F274-A658-4C86-8ADD-42863F8A1431}"/>
    <cellStyle name="40% - Ênfase6 4 3 4" xfId="3504" xr:uid="{43257E8B-18BF-48EC-94AA-947533732FE7}"/>
    <cellStyle name="40% - Ênfase6 4 3 4 2" xfId="7466" xr:uid="{2DF1F6C4-6569-451C-B8E7-AF45D1430065}"/>
    <cellStyle name="40% - Ênfase6 4 3 4 2 2" xfId="15386" xr:uid="{8D1D078E-03BF-430D-A1B7-867A6633C1F3}"/>
    <cellStyle name="40% - Ênfase6 4 3 4 3" xfId="11426" xr:uid="{FDE54670-769A-4160-A2B6-A0014E10DAFC}"/>
    <cellStyle name="40% - Ênfase6 4 3 5" xfId="5486" xr:uid="{A42E772E-63C6-4B8B-9DFB-6252F1CA72F9}"/>
    <cellStyle name="40% - Ênfase6 4 3 5 2" xfId="13406" xr:uid="{D9BCBD58-1292-44B5-BE30-217EF67F682B}"/>
    <cellStyle name="40% - Ênfase6 4 3 6" xfId="9446" xr:uid="{A50F38C9-F760-4ED3-9667-8A9B9C00094A}"/>
    <cellStyle name="40% - Ênfase6 4 4" xfId="1166" xr:uid="{00000000-0005-0000-0000-0000DD010000}"/>
    <cellStyle name="40% - Ênfase6 4 4 2" xfId="2400" xr:uid="{0E1EEE5E-0F3F-49BD-9AF0-DB6A083D9288}"/>
    <cellStyle name="40% - Ênfase6 4 4 2 2" xfId="4465" xr:uid="{539EE6E9-5BE3-4268-B40E-B714FB03585F}"/>
    <cellStyle name="40% - Ênfase6 4 4 2 2 2" xfId="8425" xr:uid="{BDCC3236-1804-427F-82AC-02D971656B57}"/>
    <cellStyle name="40% - Ênfase6 4 4 2 2 2 2" xfId="16345" xr:uid="{91461507-F53F-4663-8306-90BD14B6A9C5}"/>
    <cellStyle name="40% - Ênfase6 4 4 2 2 3" xfId="12385" xr:uid="{BECBE23E-E415-4F1D-B1D2-DABDCAB49009}"/>
    <cellStyle name="40% - Ênfase6 4 4 2 3" xfId="6445" xr:uid="{591FA9BC-B772-4061-A19F-95DA766965D0}"/>
    <cellStyle name="40% - Ênfase6 4 4 2 3 2" xfId="14365" xr:uid="{56116884-4B06-496A-A1A1-5F74EC0B1FA1}"/>
    <cellStyle name="40% - Ênfase6 4 4 2 4" xfId="10405" xr:uid="{1AFF2096-2552-405C-8B3E-CB4A99810BA8}"/>
    <cellStyle name="40% - Ênfase6 4 4 3" xfId="3923" xr:uid="{7D16F67C-926F-403E-BE74-AAF572AEE8FD}"/>
    <cellStyle name="40% - Ênfase6 4 4 3 2" xfId="7885" xr:uid="{87C3B3C2-31E1-4377-8BBF-66198DFF2662}"/>
    <cellStyle name="40% - Ênfase6 4 4 3 2 2" xfId="15805" xr:uid="{F47112CA-7680-4EBB-921F-CC0A305724BA}"/>
    <cellStyle name="40% - Ênfase6 4 4 3 3" xfId="11845" xr:uid="{ED783A02-800E-4B49-A913-799D1CB1AE57}"/>
    <cellStyle name="40% - Ênfase6 4 4 4" xfId="5905" xr:uid="{1BE5B76A-13EA-444E-972E-484D2395C9AF}"/>
    <cellStyle name="40% - Ênfase6 4 4 4 2" xfId="13825" xr:uid="{367A12B7-9ADD-4997-A556-855DF4291801}"/>
    <cellStyle name="40% - Ênfase6 4 4 5" xfId="9865" xr:uid="{0CC9805E-8A99-4FD6-9281-E11FB77415A9}"/>
    <cellStyle name="40% - Ênfase6 4 5" xfId="2396" xr:uid="{5D03E258-8495-4010-994B-398731A1325C}"/>
    <cellStyle name="40% - Ênfase6 4 5 2" xfId="4461" xr:uid="{B51DD790-B075-4454-A38B-9F4CE23EC80A}"/>
    <cellStyle name="40% - Ênfase6 4 5 2 2" xfId="8421" xr:uid="{DD390DDA-D931-49BC-B8C3-4EC2A47C17CC}"/>
    <cellStyle name="40% - Ênfase6 4 5 2 2 2" xfId="16341" xr:uid="{4A2BB757-9DB4-4E99-A80D-F031C8F43551}"/>
    <cellStyle name="40% - Ênfase6 4 5 2 3" xfId="12381" xr:uid="{1BEDCB19-592E-4B80-9EB8-525EC187BDB5}"/>
    <cellStyle name="40% - Ênfase6 4 5 3" xfId="6441" xr:uid="{6885AC2C-C8C5-4C78-9A2F-3566D55DAF3F}"/>
    <cellStyle name="40% - Ênfase6 4 5 3 2" xfId="14361" xr:uid="{04797D1F-AE99-4B4D-960C-82267FF7F40D}"/>
    <cellStyle name="40% - Ênfase6 4 5 4" xfId="10401" xr:uid="{029A0D53-E1DA-4A7E-910C-E1EF2BC86359}"/>
    <cellStyle name="40% - Ênfase6 4 6" xfId="3179" xr:uid="{765B93ED-B16A-44E9-A72A-A50EA3F241C7}"/>
    <cellStyle name="40% - Ênfase6 4 6 2" xfId="7141" xr:uid="{3A48152F-1E04-4F6B-BBD0-1B49D0C46C9B}"/>
    <cellStyle name="40% - Ênfase6 4 6 2 2" xfId="15061" xr:uid="{536E276C-BA87-4BC4-947E-CA706C5AA9D8}"/>
    <cellStyle name="40% - Ênfase6 4 6 3" xfId="11101" xr:uid="{AB1B22F3-FE5C-4EDB-B28F-7DF6D5CCC2F9}"/>
    <cellStyle name="40% - Ênfase6 4 7" xfId="5161" xr:uid="{266AD005-6421-409C-B364-C304754FBCF1}"/>
    <cellStyle name="40% - Ênfase6 4 7 2" xfId="13081" xr:uid="{B8B9951A-E877-4A92-B56A-28A3968AB7AD}"/>
    <cellStyle name="40% - Ênfase6 4 8" xfId="9121" xr:uid="{2C27F7D9-F742-486A-838E-A27F923A105A}"/>
    <cellStyle name="40% - Ênfase6 5" xfId="1169" xr:uid="{00000000-0005-0000-0000-0000DE010000}"/>
    <cellStyle name="40% - Ênfase6 6" xfId="1170" xr:uid="{00000000-0005-0000-0000-0000DF010000}"/>
    <cellStyle name="40% - Ênfase6 7" xfId="1171" xr:uid="{00000000-0005-0000-0000-0000E0010000}"/>
    <cellStyle name="40% - Ênfase6 8" xfId="1172" xr:uid="{00000000-0005-0000-0000-0000E1010000}"/>
    <cellStyle name="40% - Ênfase6 9" xfId="1173" xr:uid="{00000000-0005-0000-0000-0000E2010000}"/>
    <cellStyle name="40% - Ênfase6 9 2" xfId="2401" xr:uid="{406A786D-4D04-4D47-88A1-78FA18E690CF}"/>
    <cellStyle name="40% - Ênfase6 9 2 2" xfId="4466" xr:uid="{7A5FF77E-1833-4B1F-AE3C-3F86B52DD2AC}"/>
    <cellStyle name="40% - Ênfase6 9 2 2 2" xfId="8426" xr:uid="{9206CE27-32FE-42AC-B98D-E45DCE2E885A}"/>
    <cellStyle name="40% - Ênfase6 9 2 2 2 2" xfId="16346" xr:uid="{87879F85-3EF1-4C82-BE8A-6B596C3D3319}"/>
    <cellStyle name="40% - Ênfase6 9 2 2 3" xfId="12386" xr:uid="{5DAEAEE8-3A36-4621-BD59-D8F8EB39E30B}"/>
    <cellStyle name="40% - Ênfase6 9 2 3" xfId="6446" xr:uid="{4635C32F-DAD7-4AEF-9EE7-91A513DA8948}"/>
    <cellStyle name="40% - Ênfase6 9 2 3 2" xfId="14366" xr:uid="{C2DCD209-2663-4B11-AB0B-077D855BC3B4}"/>
    <cellStyle name="40% - Ênfase6 9 2 4" xfId="10406" xr:uid="{C5C9E35E-6B44-4679-8D3F-55DFE757838E}"/>
    <cellStyle name="40% - Ênfase6 9 3" xfId="3924" xr:uid="{C2F522FA-FEA2-4664-A222-024528F697D0}"/>
    <cellStyle name="40% - Ênfase6 9 3 2" xfId="7886" xr:uid="{F2FE946B-FD56-4005-A49B-416FCDE327F0}"/>
    <cellStyle name="40% - Ênfase6 9 3 2 2" xfId="15806" xr:uid="{41AF722D-2876-401C-AD84-84602C6AF8AD}"/>
    <cellStyle name="40% - Ênfase6 9 3 3" xfId="11846" xr:uid="{815B4E1A-36B6-48D3-8B2C-7A954B3A5CAF}"/>
    <cellStyle name="40% - Ênfase6 9 4" xfId="5906" xr:uid="{CD19A7FE-C9A0-4CFB-BCB8-51B642852483}"/>
    <cellStyle name="40% - Ênfase6 9 4 2" xfId="13826" xr:uid="{015DA758-80A5-4647-AEAA-8F8F99BBBBF7}"/>
    <cellStyle name="40% - Ênfase6 9 5" xfId="9866" xr:uid="{9D7B238F-E091-4E6E-89A1-CAF04E6377D5}"/>
    <cellStyle name="60% - Accent1" xfId="3069" xr:uid="{00000000-0005-0000-0000-0000E3010000}"/>
    <cellStyle name="60% - Accent2" xfId="3073" xr:uid="{00000000-0005-0000-0000-0000E4010000}"/>
    <cellStyle name="60% - Accent3" xfId="3077" xr:uid="{00000000-0005-0000-0000-0000E5010000}"/>
    <cellStyle name="60% - Accent4" xfId="3081" xr:uid="{00000000-0005-0000-0000-0000E6010000}"/>
    <cellStyle name="60% - Accent5" xfId="3085" xr:uid="{00000000-0005-0000-0000-0000E7010000}"/>
    <cellStyle name="60% - Accent6" xfId="3089" xr:uid="{00000000-0005-0000-0000-0000E8010000}"/>
    <cellStyle name="60% - Ênfase1 10" xfId="5056" xr:uid="{E019DEEE-854A-496C-978C-8120E5B24055}"/>
    <cellStyle name="60% - Ênfase1 10 2" xfId="9016" xr:uid="{68E544B4-5085-4F8A-A0A7-EEC742371E8C}"/>
    <cellStyle name="60% - Ênfase1 10 2 2" xfId="16936" xr:uid="{DCDF6D10-F607-49FA-B67A-5ADF6A9CD9E0}"/>
    <cellStyle name="60% - Ênfase1 10 3" xfId="12976" xr:uid="{F76C2388-F259-4865-94C0-7F06D3AE8F5D}"/>
    <cellStyle name="60% - Ênfase1 11" xfId="7036" xr:uid="{38E082F3-3039-407A-BD3A-62FD490C5F84}"/>
    <cellStyle name="60% - Ênfase1 11 2" xfId="14956" xr:uid="{E71E25B5-80B9-411A-AB9A-B61327F723DB}"/>
    <cellStyle name="60% - Ênfase1 12" xfId="10996" xr:uid="{0D7AA94D-D35A-47F2-9D33-F091783DFD48}"/>
    <cellStyle name="60% - Ênfase1 2" xfId="21" xr:uid="{00000000-0005-0000-0000-0000EA010000}"/>
    <cellStyle name="60% - Ênfase1 2 2" xfId="22" xr:uid="{00000000-0005-0000-0000-0000EB010000}"/>
    <cellStyle name="60% - Ênfase1 2 2 2" xfId="1175" xr:uid="{00000000-0005-0000-0000-0000EC010000}"/>
    <cellStyle name="60% - Ênfase1 2 2 3" xfId="1176" xr:uid="{00000000-0005-0000-0000-0000ED010000}"/>
    <cellStyle name="60% - Ênfase1 2 3" xfId="1177" xr:uid="{00000000-0005-0000-0000-0000EE010000}"/>
    <cellStyle name="60% - Ênfase1 2 4" xfId="1178" xr:uid="{00000000-0005-0000-0000-0000EF010000}"/>
    <cellStyle name="60% - Ênfase1 2 5" xfId="1179" xr:uid="{00000000-0005-0000-0000-0000F0010000}"/>
    <cellStyle name="60% - Ênfase1 2 6" xfId="1180" xr:uid="{00000000-0005-0000-0000-0000F1010000}"/>
    <cellStyle name="60% - Ênfase1 2 7" xfId="1181" xr:uid="{00000000-0005-0000-0000-0000F2010000}"/>
    <cellStyle name="60% - Ênfase1 2 8" xfId="1182" xr:uid="{00000000-0005-0000-0000-0000F3010000}"/>
    <cellStyle name="60% - Ênfase1 2 9" xfId="1174" xr:uid="{00000000-0005-0000-0000-0000F4010000}"/>
    <cellStyle name="60% - Ênfase1 3" xfId="102" xr:uid="{00000000-0005-0000-0000-0000F5010000}"/>
    <cellStyle name="60% - Ênfase1 3 2" xfId="525" xr:uid="{00000000-0005-0000-0000-0000F6010000}"/>
    <cellStyle name="60% - Ênfase1 3 3" xfId="1183" xr:uid="{00000000-0005-0000-0000-0000F7010000}"/>
    <cellStyle name="60% - Ênfase1 4" xfId="250" xr:uid="{00000000-0005-0000-0000-0000F8010000}"/>
    <cellStyle name="60% - Ênfase1 4 2" xfId="1184" xr:uid="{00000000-0005-0000-0000-0000F9010000}"/>
    <cellStyle name="60% - Ênfase1 4 3" xfId="1185" xr:uid="{00000000-0005-0000-0000-0000FA010000}"/>
    <cellStyle name="60% - Ênfase1 5" xfId="1186" xr:uid="{00000000-0005-0000-0000-0000FB010000}"/>
    <cellStyle name="60% - Ênfase1 6" xfId="1187" xr:uid="{00000000-0005-0000-0000-0000FC010000}"/>
    <cellStyle name="60% - Ênfase1 7" xfId="1188" xr:uid="{00000000-0005-0000-0000-0000FD010000}"/>
    <cellStyle name="60% - Ênfase1 8" xfId="1189" xr:uid="{00000000-0005-0000-0000-0000FE010000}"/>
    <cellStyle name="60% - Ênfase1 9" xfId="1190" xr:uid="{00000000-0005-0000-0000-0000FF010000}"/>
    <cellStyle name="60% - Ênfase2 10" xfId="5059" xr:uid="{161811A1-7E61-469A-AEFA-F6FC6E75DA6F}"/>
    <cellStyle name="60% - Ênfase2 10 2" xfId="9019" xr:uid="{CA438006-D4A8-49D9-881A-8CC661A4FB63}"/>
    <cellStyle name="60% - Ênfase2 10 2 2" xfId="16939" xr:uid="{48054256-925A-4F3E-B868-242058B53238}"/>
    <cellStyle name="60% - Ênfase2 10 3" xfId="12979" xr:uid="{0F43C66A-DD76-46EC-9489-4C1850514998}"/>
    <cellStyle name="60% - Ênfase2 11" xfId="7039" xr:uid="{AAFE3ACA-1BEB-4879-9337-E43C47F4A0A5}"/>
    <cellStyle name="60% - Ênfase2 11 2" xfId="14959" xr:uid="{155F8848-DE0F-4BC8-8ADB-EC3B4057A569}"/>
    <cellStyle name="60% - Ênfase2 12" xfId="10999" xr:uid="{005FA2FF-CD5D-4AB8-8E87-073CEA96C450}"/>
    <cellStyle name="60% - Ênfase2 2" xfId="23" xr:uid="{00000000-0005-0000-0000-000001020000}"/>
    <cellStyle name="60% - Ênfase2 2 2" xfId="1192" xr:uid="{00000000-0005-0000-0000-000002020000}"/>
    <cellStyle name="60% - Ênfase2 2 2 2" xfId="1193" xr:uid="{00000000-0005-0000-0000-000003020000}"/>
    <cellStyle name="60% - Ênfase2 2 2 3" xfId="1194" xr:uid="{00000000-0005-0000-0000-000004020000}"/>
    <cellStyle name="60% - Ênfase2 2 3" xfId="1195" xr:uid="{00000000-0005-0000-0000-000005020000}"/>
    <cellStyle name="60% - Ênfase2 2 4" xfId="1196" xr:uid="{00000000-0005-0000-0000-000006020000}"/>
    <cellStyle name="60% - Ênfase2 2 5" xfId="1197" xr:uid="{00000000-0005-0000-0000-000007020000}"/>
    <cellStyle name="60% - Ênfase2 2 6" xfId="1198" xr:uid="{00000000-0005-0000-0000-000008020000}"/>
    <cellStyle name="60% - Ênfase2 2 7" xfId="1199" xr:uid="{00000000-0005-0000-0000-000009020000}"/>
    <cellStyle name="60% - Ênfase2 2 8" xfId="1200" xr:uid="{00000000-0005-0000-0000-00000A020000}"/>
    <cellStyle name="60% - Ênfase2 2 9" xfId="1191" xr:uid="{00000000-0005-0000-0000-00000B020000}"/>
    <cellStyle name="60% - Ênfase2 3" xfId="103" xr:uid="{00000000-0005-0000-0000-00000C020000}"/>
    <cellStyle name="60% - Ênfase2 3 2" xfId="529" xr:uid="{00000000-0005-0000-0000-00000D020000}"/>
    <cellStyle name="60% - Ênfase2 3 3" xfId="1201" xr:uid="{00000000-0005-0000-0000-00000E020000}"/>
    <cellStyle name="60% - Ênfase2 4" xfId="254" xr:uid="{00000000-0005-0000-0000-00000F020000}"/>
    <cellStyle name="60% - Ênfase2 4 2" xfId="1202" xr:uid="{00000000-0005-0000-0000-000010020000}"/>
    <cellStyle name="60% - Ênfase2 4 3" xfId="1203" xr:uid="{00000000-0005-0000-0000-000011020000}"/>
    <cellStyle name="60% - Ênfase2 5" xfId="1204" xr:uid="{00000000-0005-0000-0000-000012020000}"/>
    <cellStyle name="60% - Ênfase2 6" xfId="1205" xr:uid="{00000000-0005-0000-0000-000013020000}"/>
    <cellStyle name="60% - Ênfase2 7" xfId="1206" xr:uid="{00000000-0005-0000-0000-000014020000}"/>
    <cellStyle name="60% - Ênfase2 8" xfId="1207" xr:uid="{00000000-0005-0000-0000-000015020000}"/>
    <cellStyle name="60% - Ênfase2 9" xfId="1208" xr:uid="{00000000-0005-0000-0000-000016020000}"/>
    <cellStyle name="60% - Ênfase3 10" xfId="5062" xr:uid="{D85A4B56-70D8-4090-97C5-ED3B037E01DA}"/>
    <cellStyle name="60% - Ênfase3 10 2" xfId="9022" xr:uid="{7E2FF9DF-51E8-4045-B77B-29A8D572177E}"/>
    <cellStyle name="60% - Ênfase3 10 2 2" xfId="16942" xr:uid="{CDA7D76B-EEF9-4048-A34F-17EDC9448AD3}"/>
    <cellStyle name="60% - Ênfase3 10 3" xfId="12982" xr:uid="{B0303260-19EB-4CBE-A930-377D5D1F38C4}"/>
    <cellStyle name="60% - Ênfase3 11" xfId="7042" xr:uid="{5CF34E82-B895-4BAF-83DD-05E037F88159}"/>
    <cellStyle name="60% - Ênfase3 11 2" xfId="14962" xr:uid="{A039382A-C7E4-4CA7-A7D1-B6CF495370FC}"/>
    <cellStyle name="60% - Ênfase3 12" xfId="11002" xr:uid="{5E2D3853-B5AC-492B-B00C-858D2F7287A9}"/>
    <cellStyle name="60% - Ênfase3 2" xfId="24" xr:uid="{00000000-0005-0000-0000-000018020000}"/>
    <cellStyle name="60% - Ênfase3 2 2" xfId="25" xr:uid="{00000000-0005-0000-0000-000019020000}"/>
    <cellStyle name="60% - Ênfase3 2 2 2" xfId="1210" xr:uid="{00000000-0005-0000-0000-00001A020000}"/>
    <cellStyle name="60% - Ênfase3 2 2 3" xfId="1211" xr:uid="{00000000-0005-0000-0000-00001B020000}"/>
    <cellStyle name="60% - Ênfase3 2 3" xfId="1212" xr:uid="{00000000-0005-0000-0000-00001C020000}"/>
    <cellStyle name="60% - Ênfase3 2 4" xfId="1213" xr:uid="{00000000-0005-0000-0000-00001D020000}"/>
    <cellStyle name="60% - Ênfase3 2 5" xfId="1214" xr:uid="{00000000-0005-0000-0000-00001E020000}"/>
    <cellStyle name="60% - Ênfase3 2 6" xfId="1215" xr:uid="{00000000-0005-0000-0000-00001F020000}"/>
    <cellStyle name="60% - Ênfase3 2 7" xfId="1216" xr:uid="{00000000-0005-0000-0000-000020020000}"/>
    <cellStyle name="60% - Ênfase3 2 8" xfId="1217" xr:uid="{00000000-0005-0000-0000-000021020000}"/>
    <cellStyle name="60% - Ênfase3 2 9" xfId="1209" xr:uid="{00000000-0005-0000-0000-000022020000}"/>
    <cellStyle name="60% - Ênfase3 3" xfId="104" xr:uid="{00000000-0005-0000-0000-000023020000}"/>
    <cellStyle name="60% - Ênfase3 3 2" xfId="533" xr:uid="{00000000-0005-0000-0000-000024020000}"/>
    <cellStyle name="60% - Ênfase3 3 3" xfId="1218" xr:uid="{00000000-0005-0000-0000-000025020000}"/>
    <cellStyle name="60% - Ênfase3 4" xfId="258" xr:uid="{00000000-0005-0000-0000-000026020000}"/>
    <cellStyle name="60% - Ênfase3 4 2" xfId="1219" xr:uid="{00000000-0005-0000-0000-000027020000}"/>
    <cellStyle name="60% - Ênfase3 4 3" xfId="1220" xr:uid="{00000000-0005-0000-0000-000028020000}"/>
    <cellStyle name="60% - Ênfase3 5" xfId="1221" xr:uid="{00000000-0005-0000-0000-000029020000}"/>
    <cellStyle name="60% - Ênfase3 6" xfId="1222" xr:uid="{00000000-0005-0000-0000-00002A020000}"/>
    <cellStyle name="60% - Ênfase3 7" xfId="1223" xr:uid="{00000000-0005-0000-0000-00002B020000}"/>
    <cellStyle name="60% - Ênfase3 8" xfId="1224" xr:uid="{00000000-0005-0000-0000-00002C020000}"/>
    <cellStyle name="60% - Ênfase3 9" xfId="1225" xr:uid="{00000000-0005-0000-0000-00002D020000}"/>
    <cellStyle name="60% - Ênfase4 10" xfId="5065" xr:uid="{3D9F3A4C-E52F-430B-8BC0-13779437DDF4}"/>
    <cellStyle name="60% - Ênfase4 10 2" xfId="9025" xr:uid="{DE2F8D3F-7557-427D-AE73-864BA5681DF5}"/>
    <cellStyle name="60% - Ênfase4 10 2 2" xfId="16945" xr:uid="{335927E7-DA1D-4A6D-B46B-6D9922CDA2B8}"/>
    <cellStyle name="60% - Ênfase4 10 3" xfId="12985" xr:uid="{35A5D0D8-2560-4BDC-AB13-D6AC53E27E03}"/>
    <cellStyle name="60% - Ênfase4 11" xfId="7045" xr:uid="{B90BA9C8-C101-46AB-80C0-79E832A68798}"/>
    <cellStyle name="60% - Ênfase4 11 2" xfId="14965" xr:uid="{08123D2C-0FEB-43E9-A287-CC9345BC47C2}"/>
    <cellStyle name="60% - Ênfase4 12" xfId="11005" xr:uid="{80AE8BF4-BC5C-402F-96F3-6C0E756A3CF7}"/>
    <cellStyle name="60% - Ênfase4 2" xfId="26" xr:uid="{00000000-0005-0000-0000-00002F020000}"/>
    <cellStyle name="60% - Ênfase4 2 2" xfId="27" xr:uid="{00000000-0005-0000-0000-000030020000}"/>
    <cellStyle name="60% - Ênfase4 2 2 2" xfId="1227" xr:uid="{00000000-0005-0000-0000-000031020000}"/>
    <cellStyle name="60% - Ênfase4 2 2 3" xfId="1228" xr:uid="{00000000-0005-0000-0000-000032020000}"/>
    <cellStyle name="60% - Ênfase4 2 3" xfId="1229" xr:uid="{00000000-0005-0000-0000-000033020000}"/>
    <cellStyle name="60% - Ênfase4 2 4" xfId="1230" xr:uid="{00000000-0005-0000-0000-000034020000}"/>
    <cellStyle name="60% - Ênfase4 2 5" xfId="1231" xr:uid="{00000000-0005-0000-0000-000035020000}"/>
    <cellStyle name="60% - Ênfase4 2 6" xfId="1232" xr:uid="{00000000-0005-0000-0000-000036020000}"/>
    <cellStyle name="60% - Ênfase4 2 7" xfId="1233" xr:uid="{00000000-0005-0000-0000-000037020000}"/>
    <cellStyle name="60% - Ênfase4 2 8" xfId="1234" xr:uid="{00000000-0005-0000-0000-000038020000}"/>
    <cellStyle name="60% - Ênfase4 2 9" xfId="1226" xr:uid="{00000000-0005-0000-0000-000039020000}"/>
    <cellStyle name="60% - Ênfase4 3" xfId="105" xr:uid="{00000000-0005-0000-0000-00003A020000}"/>
    <cellStyle name="60% - Ênfase4 3 2" xfId="537" xr:uid="{00000000-0005-0000-0000-00003B020000}"/>
    <cellStyle name="60% - Ênfase4 3 3" xfId="1235" xr:uid="{00000000-0005-0000-0000-00003C020000}"/>
    <cellStyle name="60% - Ênfase4 4" xfId="262" xr:uid="{00000000-0005-0000-0000-00003D020000}"/>
    <cellStyle name="60% - Ênfase4 4 2" xfId="1236" xr:uid="{00000000-0005-0000-0000-00003E020000}"/>
    <cellStyle name="60% - Ênfase4 4 3" xfId="1237" xr:uid="{00000000-0005-0000-0000-00003F020000}"/>
    <cellStyle name="60% - Ênfase4 5" xfId="1238" xr:uid="{00000000-0005-0000-0000-000040020000}"/>
    <cellStyle name="60% - Ênfase4 6" xfId="1239" xr:uid="{00000000-0005-0000-0000-000041020000}"/>
    <cellStyle name="60% - Ênfase4 7" xfId="1240" xr:uid="{00000000-0005-0000-0000-000042020000}"/>
    <cellStyle name="60% - Ênfase4 8" xfId="1241" xr:uid="{00000000-0005-0000-0000-000043020000}"/>
    <cellStyle name="60% - Ênfase4 9" xfId="1242" xr:uid="{00000000-0005-0000-0000-000044020000}"/>
    <cellStyle name="60% - Ênfase5 10" xfId="5068" xr:uid="{7349BD8E-B033-408F-8A9A-BB6C4537E177}"/>
    <cellStyle name="60% - Ênfase5 10 2" xfId="9028" xr:uid="{E2E5EABD-E217-4FAC-8C90-424D92C631D0}"/>
    <cellStyle name="60% - Ênfase5 10 2 2" xfId="16948" xr:uid="{E31CCFF9-DA9E-4E81-925D-32A680082996}"/>
    <cellStyle name="60% - Ênfase5 10 3" xfId="12988" xr:uid="{4A084D0C-1FA0-46EC-A55D-95F9644CD8D2}"/>
    <cellStyle name="60% - Ênfase5 11" xfId="7048" xr:uid="{65287570-D0DD-49AE-BDC8-F6578BCAD3B0}"/>
    <cellStyle name="60% - Ênfase5 11 2" xfId="14968" xr:uid="{4206A297-3036-408E-BC18-D1A0166C5B9C}"/>
    <cellStyle name="60% - Ênfase5 12" xfId="11008" xr:uid="{C3F3EA9F-ABA3-4C44-B7B8-B9EF0496D9A1}"/>
    <cellStyle name="60% - Ênfase5 2" xfId="28" xr:uid="{00000000-0005-0000-0000-000046020000}"/>
    <cellStyle name="60% - Ênfase5 2 2" xfId="1244" xr:uid="{00000000-0005-0000-0000-000047020000}"/>
    <cellStyle name="60% - Ênfase5 2 2 2" xfId="1245" xr:uid="{00000000-0005-0000-0000-000048020000}"/>
    <cellStyle name="60% - Ênfase5 2 2 3" xfId="1246" xr:uid="{00000000-0005-0000-0000-000049020000}"/>
    <cellStyle name="60% - Ênfase5 2 3" xfId="1247" xr:uid="{00000000-0005-0000-0000-00004A020000}"/>
    <cellStyle name="60% - Ênfase5 2 4" xfId="1248" xr:uid="{00000000-0005-0000-0000-00004B020000}"/>
    <cellStyle name="60% - Ênfase5 2 5" xfId="1249" xr:uid="{00000000-0005-0000-0000-00004C020000}"/>
    <cellStyle name="60% - Ênfase5 2 6" xfId="1250" xr:uid="{00000000-0005-0000-0000-00004D020000}"/>
    <cellStyle name="60% - Ênfase5 2 7" xfId="1251" xr:uid="{00000000-0005-0000-0000-00004E020000}"/>
    <cellStyle name="60% - Ênfase5 2 8" xfId="1252" xr:uid="{00000000-0005-0000-0000-00004F020000}"/>
    <cellStyle name="60% - Ênfase5 2 9" xfId="1243" xr:uid="{00000000-0005-0000-0000-000050020000}"/>
    <cellStyle name="60% - Ênfase5 3" xfId="106" xr:uid="{00000000-0005-0000-0000-000051020000}"/>
    <cellStyle name="60% - Ênfase5 3 2" xfId="541" xr:uid="{00000000-0005-0000-0000-000052020000}"/>
    <cellStyle name="60% - Ênfase5 3 3" xfId="1253" xr:uid="{00000000-0005-0000-0000-000053020000}"/>
    <cellStyle name="60% - Ênfase5 4" xfId="266" xr:uid="{00000000-0005-0000-0000-000054020000}"/>
    <cellStyle name="60% - Ênfase5 4 2" xfId="1254" xr:uid="{00000000-0005-0000-0000-000055020000}"/>
    <cellStyle name="60% - Ênfase5 4 3" xfId="1255" xr:uid="{00000000-0005-0000-0000-000056020000}"/>
    <cellStyle name="60% - Ênfase5 5" xfId="1256" xr:uid="{00000000-0005-0000-0000-000057020000}"/>
    <cellStyle name="60% - Ênfase5 6" xfId="1257" xr:uid="{00000000-0005-0000-0000-000058020000}"/>
    <cellStyle name="60% - Ênfase5 7" xfId="1258" xr:uid="{00000000-0005-0000-0000-000059020000}"/>
    <cellStyle name="60% - Ênfase5 8" xfId="1259" xr:uid="{00000000-0005-0000-0000-00005A020000}"/>
    <cellStyle name="60% - Ênfase5 9" xfId="1260" xr:uid="{00000000-0005-0000-0000-00005B020000}"/>
    <cellStyle name="60% - Ênfase6 10" xfId="5071" xr:uid="{9B8A7A86-4437-4155-ABB6-64E6C9855C34}"/>
    <cellStyle name="60% - Ênfase6 10 2" xfId="9031" xr:uid="{EC9E028F-9168-4FE7-9B9D-FBD7BDA1CD86}"/>
    <cellStyle name="60% - Ênfase6 10 2 2" xfId="16951" xr:uid="{15CDA2BB-916C-4EA6-B052-A9AC2CF328B2}"/>
    <cellStyle name="60% - Ênfase6 10 3" xfId="12991" xr:uid="{664E4DC3-0C42-4BBA-BAAD-0D103E697E15}"/>
    <cellStyle name="60% - Ênfase6 11" xfId="7051" xr:uid="{7E98DF2C-0CBE-43D1-96E8-CCD26862F06F}"/>
    <cellStyle name="60% - Ênfase6 11 2" xfId="14971" xr:uid="{5DFBDA6B-9B46-4343-8A7B-4CAB99A8AE60}"/>
    <cellStyle name="60% - Ênfase6 12" xfId="11011" xr:uid="{E61250A7-003C-4388-B9F0-336C8A64DF16}"/>
    <cellStyle name="60% - Ênfase6 2" xfId="29" xr:uid="{00000000-0005-0000-0000-00005D020000}"/>
    <cellStyle name="60% - Ênfase6 2 2" xfId="30" xr:uid="{00000000-0005-0000-0000-00005E020000}"/>
    <cellStyle name="60% - Ênfase6 2 2 2" xfId="1262" xr:uid="{00000000-0005-0000-0000-00005F020000}"/>
    <cellStyle name="60% - Ênfase6 2 2 3" xfId="1263" xr:uid="{00000000-0005-0000-0000-000060020000}"/>
    <cellStyle name="60% - Ênfase6 2 3" xfId="1264" xr:uid="{00000000-0005-0000-0000-000061020000}"/>
    <cellStyle name="60% - Ênfase6 2 4" xfId="1265" xr:uid="{00000000-0005-0000-0000-000062020000}"/>
    <cellStyle name="60% - Ênfase6 2 5" xfId="1266" xr:uid="{00000000-0005-0000-0000-000063020000}"/>
    <cellStyle name="60% - Ênfase6 2 6" xfId="1267" xr:uid="{00000000-0005-0000-0000-000064020000}"/>
    <cellStyle name="60% - Ênfase6 2 7" xfId="1268" xr:uid="{00000000-0005-0000-0000-000065020000}"/>
    <cellStyle name="60% - Ênfase6 2 8" xfId="1269" xr:uid="{00000000-0005-0000-0000-000066020000}"/>
    <cellStyle name="60% - Ênfase6 2 9" xfId="1261" xr:uid="{00000000-0005-0000-0000-000067020000}"/>
    <cellStyle name="60% - Ênfase6 3" xfId="107" xr:uid="{00000000-0005-0000-0000-000068020000}"/>
    <cellStyle name="60% - Ênfase6 3 2" xfId="545" xr:uid="{00000000-0005-0000-0000-000069020000}"/>
    <cellStyle name="60% - Ênfase6 3 3" xfId="1270" xr:uid="{00000000-0005-0000-0000-00006A020000}"/>
    <cellStyle name="60% - Ênfase6 4" xfId="270" xr:uid="{00000000-0005-0000-0000-00006B020000}"/>
    <cellStyle name="60% - Ênfase6 4 2" xfId="1271" xr:uid="{00000000-0005-0000-0000-00006C020000}"/>
    <cellStyle name="60% - Ênfase6 4 3" xfId="1272" xr:uid="{00000000-0005-0000-0000-00006D020000}"/>
    <cellStyle name="60% - Ênfase6 5" xfId="1273" xr:uid="{00000000-0005-0000-0000-00006E020000}"/>
    <cellStyle name="60% - Ênfase6 6" xfId="1274" xr:uid="{00000000-0005-0000-0000-00006F020000}"/>
    <cellStyle name="60% - Ênfase6 7" xfId="1275" xr:uid="{00000000-0005-0000-0000-000070020000}"/>
    <cellStyle name="60% - Ênfase6 8" xfId="1276" xr:uid="{00000000-0005-0000-0000-000071020000}"/>
    <cellStyle name="60% - Ênfase6 9" xfId="1277" xr:uid="{00000000-0005-0000-0000-000072020000}"/>
    <cellStyle name="Accent1" xfId="3066" xr:uid="{00000000-0005-0000-0000-000073020000}"/>
    <cellStyle name="Accent2" xfId="3070" xr:uid="{00000000-0005-0000-0000-000074020000}"/>
    <cellStyle name="Accent3" xfId="3074" xr:uid="{00000000-0005-0000-0000-000075020000}"/>
    <cellStyle name="Accent4" xfId="3078" xr:uid="{00000000-0005-0000-0000-000076020000}"/>
    <cellStyle name="Accent5" xfId="3082" xr:uid="{00000000-0005-0000-0000-000077020000}"/>
    <cellStyle name="Accent6" xfId="3086" xr:uid="{00000000-0005-0000-0000-000078020000}"/>
    <cellStyle name="Actual Date" xfId="1278" xr:uid="{00000000-0005-0000-0000-000079020000}"/>
    <cellStyle name="Bad" xfId="3061" xr:uid="{00000000-0005-0000-0000-00007A020000}"/>
    <cellStyle name="Bol-Data" xfId="1279" xr:uid="{00000000-0005-0000-0000-00007B020000}"/>
    <cellStyle name="bolet" xfId="1280" xr:uid="{00000000-0005-0000-0000-00007C020000}"/>
    <cellStyle name="Bom" xfId="1506" builtinId="26" customBuiltin="1"/>
    <cellStyle name="Bom 2" xfId="31" xr:uid="{00000000-0005-0000-0000-00007E020000}"/>
    <cellStyle name="Bom 2 2" xfId="1282" xr:uid="{00000000-0005-0000-0000-00007F020000}"/>
    <cellStyle name="Bom 2 2 2" xfId="1283" xr:uid="{00000000-0005-0000-0000-000080020000}"/>
    <cellStyle name="Bom 2 2 3" xfId="1284" xr:uid="{00000000-0005-0000-0000-000081020000}"/>
    <cellStyle name="Bom 2 3" xfId="1285" xr:uid="{00000000-0005-0000-0000-000082020000}"/>
    <cellStyle name="Bom 2 4" xfId="1286" xr:uid="{00000000-0005-0000-0000-000083020000}"/>
    <cellStyle name="Bom 2 5" xfId="1287" xr:uid="{00000000-0005-0000-0000-000084020000}"/>
    <cellStyle name="Bom 2 6" xfId="1288" xr:uid="{00000000-0005-0000-0000-000085020000}"/>
    <cellStyle name="Bom 2 7" xfId="1289" xr:uid="{00000000-0005-0000-0000-000086020000}"/>
    <cellStyle name="Bom 2 8" xfId="1290" xr:uid="{00000000-0005-0000-0000-000087020000}"/>
    <cellStyle name="Bom 2 9" xfId="1281" xr:uid="{00000000-0005-0000-0000-000088020000}"/>
    <cellStyle name="Bom 3" xfId="108" xr:uid="{00000000-0005-0000-0000-000089020000}"/>
    <cellStyle name="Bom 3 2" xfId="514" xr:uid="{00000000-0005-0000-0000-00008A020000}"/>
    <cellStyle name="Bom 3 3" xfId="1291" xr:uid="{00000000-0005-0000-0000-00008B020000}"/>
    <cellStyle name="Bom 4" xfId="236" xr:uid="{00000000-0005-0000-0000-00008C020000}"/>
    <cellStyle name="Bom 4 2" xfId="1292" xr:uid="{00000000-0005-0000-0000-00008D020000}"/>
    <cellStyle name="Bom 4 3" xfId="1293" xr:uid="{00000000-0005-0000-0000-00008E020000}"/>
    <cellStyle name="Bom 5" xfId="1294" xr:uid="{00000000-0005-0000-0000-00008F020000}"/>
    <cellStyle name="Bom 6" xfId="1295" xr:uid="{00000000-0005-0000-0000-000090020000}"/>
    <cellStyle name="Bom 7" xfId="1296" xr:uid="{00000000-0005-0000-0000-000091020000}"/>
    <cellStyle name="Bom 8" xfId="1297" xr:uid="{00000000-0005-0000-0000-000092020000}"/>
    <cellStyle name="Bom 9" xfId="1298" xr:uid="{00000000-0005-0000-0000-000093020000}"/>
    <cellStyle name="Calculation" xfId="3064" xr:uid="{00000000-0005-0000-0000-000094020000}"/>
    <cellStyle name="Calculation 2" xfId="2402" xr:uid="{C8EA1223-29C4-4E91-97E5-7493B34EF780}"/>
    <cellStyle name="Cálculo 2" xfId="32" xr:uid="{00000000-0005-0000-0000-000096020000}"/>
    <cellStyle name="Cálculo 2 2" xfId="561" xr:uid="{00000000-0005-0000-0000-000097020000}"/>
    <cellStyle name="Cálculo 2 2 2" xfId="1300" xr:uid="{00000000-0005-0000-0000-000098020000}"/>
    <cellStyle name="Cálculo 2 2 3" xfId="1301" xr:uid="{00000000-0005-0000-0000-000099020000}"/>
    <cellStyle name="Cálculo 2 2 4" xfId="1941" xr:uid="{00000000-0005-0000-0000-00009A020000}"/>
    <cellStyle name="Cálculo 2 3" xfId="564" xr:uid="{00000000-0005-0000-0000-00009B020000}"/>
    <cellStyle name="Cálculo 2 3 2" xfId="1302" xr:uid="{00000000-0005-0000-0000-00009C020000}"/>
    <cellStyle name="Cálculo 2 3 3" xfId="1945" xr:uid="{00000000-0005-0000-0000-00009D020000}"/>
    <cellStyle name="Cálculo 2 4" xfId="1303" xr:uid="{00000000-0005-0000-0000-00009E020000}"/>
    <cellStyle name="Cálculo 2 5" xfId="1304" xr:uid="{00000000-0005-0000-0000-00009F020000}"/>
    <cellStyle name="Cálculo 2 6" xfId="1305" xr:uid="{00000000-0005-0000-0000-0000A0020000}"/>
    <cellStyle name="Cálculo 2 7" xfId="1306" xr:uid="{00000000-0005-0000-0000-0000A1020000}"/>
    <cellStyle name="Cálculo 2 8" xfId="1307" xr:uid="{00000000-0005-0000-0000-0000A2020000}"/>
    <cellStyle name="Cálculo 2 8 2" xfId="2403" xr:uid="{2B42E58A-7411-460C-8A2F-51A35D883F57}"/>
    <cellStyle name="Cálculo 2 9" xfId="1299" xr:uid="{00000000-0005-0000-0000-0000A3020000}"/>
    <cellStyle name="Cálculo 3" xfId="109" xr:uid="{00000000-0005-0000-0000-0000A4020000}"/>
    <cellStyle name="Cálculo 3 2" xfId="565" xr:uid="{00000000-0005-0000-0000-0000A5020000}"/>
    <cellStyle name="Cálculo 3 2 2" xfId="1309" xr:uid="{00000000-0005-0000-0000-0000A6020000}"/>
    <cellStyle name="Cálculo 3 2 3" xfId="1947" xr:uid="{00000000-0005-0000-0000-0000A7020000}"/>
    <cellStyle name="Cálculo 3 3" xfId="570" xr:uid="{00000000-0005-0000-0000-0000A8020000}"/>
    <cellStyle name="Cálculo 3 3 2" xfId="1310" xr:uid="{00000000-0005-0000-0000-0000A9020000}"/>
    <cellStyle name="Cálculo 3 3 3" xfId="1952" xr:uid="{00000000-0005-0000-0000-0000AA020000}"/>
    <cellStyle name="Cálculo 3 4" xfId="1308" xr:uid="{00000000-0005-0000-0000-0000AB020000}"/>
    <cellStyle name="Cálculo 4" xfId="241" xr:uid="{00000000-0005-0000-0000-0000AC020000}"/>
    <cellStyle name="Cálculo 4 2" xfId="1311" xr:uid="{00000000-0005-0000-0000-0000AD020000}"/>
    <cellStyle name="Cálculo 4 2 2" xfId="2404" xr:uid="{0A91D6D1-1A3B-4CF8-ABA4-1DF9AC487374}"/>
    <cellStyle name="Cálculo 4 3" xfId="1312" xr:uid="{00000000-0005-0000-0000-0000AE020000}"/>
    <cellStyle name="Cálculo 4 3 2" xfId="2405" xr:uid="{F668A39C-CC88-4663-BCE8-C5963871BF04}"/>
    <cellStyle name="Cálculo 5" xfId="1313" xr:uid="{00000000-0005-0000-0000-0000AF020000}"/>
    <cellStyle name="Cálculo 5 2" xfId="2406" xr:uid="{EC368962-E174-4D79-8AF3-F282F6CABC02}"/>
    <cellStyle name="Cálculo 6" xfId="1314" xr:uid="{00000000-0005-0000-0000-0000B0020000}"/>
    <cellStyle name="Cálculo 6 2" xfId="2407" xr:uid="{D7DE18B3-8C9C-4182-BDB0-CC36173B911E}"/>
    <cellStyle name="Cálculo 7" xfId="1315" xr:uid="{00000000-0005-0000-0000-0000B1020000}"/>
    <cellStyle name="Cálculo 7 2" xfId="2408" xr:uid="{C9BD30ED-C9A5-437A-B638-3AD98A869753}"/>
    <cellStyle name="Cálculo 8" xfId="1316" xr:uid="{00000000-0005-0000-0000-0000B2020000}"/>
    <cellStyle name="Cálculo 8 2" xfId="2409" xr:uid="{D3079FED-988B-4BFB-8BED-9717B2F3E76C}"/>
    <cellStyle name="Cálculo 9" xfId="1317" xr:uid="{00000000-0005-0000-0000-0000B3020000}"/>
    <cellStyle name="Célula de Verificação" xfId="1354" builtinId="23" customBuiltin="1"/>
    <cellStyle name="Célula de Verificação 2" xfId="33" xr:uid="{00000000-0005-0000-0000-0000B5020000}"/>
    <cellStyle name="Célula de Verificação 2 2" xfId="1319" xr:uid="{00000000-0005-0000-0000-0000B6020000}"/>
    <cellStyle name="Célula de Verificação 2 2 2" xfId="1320" xr:uid="{00000000-0005-0000-0000-0000B7020000}"/>
    <cellStyle name="Célula de Verificação 2 2 3" xfId="1321" xr:uid="{00000000-0005-0000-0000-0000B8020000}"/>
    <cellStyle name="Célula de Verificação 2 3" xfId="1322" xr:uid="{00000000-0005-0000-0000-0000B9020000}"/>
    <cellStyle name="Célula de Verificação 2 4" xfId="1323" xr:uid="{00000000-0005-0000-0000-0000BA020000}"/>
    <cellStyle name="Célula de Verificação 2 5" xfId="1324" xr:uid="{00000000-0005-0000-0000-0000BB020000}"/>
    <cellStyle name="Célula de Verificação 2 6" xfId="1325" xr:uid="{00000000-0005-0000-0000-0000BC020000}"/>
    <cellStyle name="Célula de Verificação 2 7" xfId="1326" xr:uid="{00000000-0005-0000-0000-0000BD020000}"/>
    <cellStyle name="Célula de Verificação 2 8" xfId="1327" xr:uid="{00000000-0005-0000-0000-0000BE020000}"/>
    <cellStyle name="Célula de Verificação 2 9" xfId="1318" xr:uid="{00000000-0005-0000-0000-0000BF020000}"/>
    <cellStyle name="Célula de Verificação 3" xfId="110" xr:uid="{00000000-0005-0000-0000-0000C0020000}"/>
    <cellStyle name="Célula de Verificação 3 2" xfId="518" xr:uid="{00000000-0005-0000-0000-0000C1020000}"/>
    <cellStyle name="Célula de Verificação 3 3" xfId="1328" xr:uid="{00000000-0005-0000-0000-0000C2020000}"/>
    <cellStyle name="Célula de Verificação 4" xfId="243" xr:uid="{00000000-0005-0000-0000-0000C3020000}"/>
    <cellStyle name="Célula de Verificação 4 2" xfId="1329" xr:uid="{00000000-0005-0000-0000-0000C4020000}"/>
    <cellStyle name="Célula de Verificação 4 3" xfId="1330" xr:uid="{00000000-0005-0000-0000-0000C5020000}"/>
    <cellStyle name="Célula de Verificação 5" xfId="1331" xr:uid="{00000000-0005-0000-0000-0000C6020000}"/>
    <cellStyle name="Célula de Verificação 6" xfId="1332" xr:uid="{00000000-0005-0000-0000-0000C7020000}"/>
    <cellStyle name="Célula de Verificação 7" xfId="1333" xr:uid="{00000000-0005-0000-0000-0000C8020000}"/>
    <cellStyle name="Célula de Verificação 8" xfId="1334" xr:uid="{00000000-0005-0000-0000-0000C9020000}"/>
    <cellStyle name="Célula de Verificação 9" xfId="1335" xr:uid="{00000000-0005-0000-0000-0000CA020000}"/>
    <cellStyle name="Célula Vinculada" xfId="1540" builtinId="24" customBuiltin="1"/>
    <cellStyle name="Célula Vinculada 2" xfId="34" xr:uid="{00000000-0005-0000-0000-0000CC020000}"/>
    <cellStyle name="Célula Vinculada 2 2" xfId="1337" xr:uid="{00000000-0005-0000-0000-0000CD020000}"/>
    <cellStyle name="Célula Vinculada 2 2 2" xfId="1338" xr:uid="{00000000-0005-0000-0000-0000CE020000}"/>
    <cellStyle name="Célula Vinculada 2 2 3" xfId="1339" xr:uid="{00000000-0005-0000-0000-0000CF020000}"/>
    <cellStyle name="Célula Vinculada 2 3" xfId="1340" xr:uid="{00000000-0005-0000-0000-0000D0020000}"/>
    <cellStyle name="Célula Vinculada 2 4" xfId="1341" xr:uid="{00000000-0005-0000-0000-0000D1020000}"/>
    <cellStyle name="Célula Vinculada 2 5" xfId="1342" xr:uid="{00000000-0005-0000-0000-0000D2020000}"/>
    <cellStyle name="Célula Vinculada 2 6" xfId="1343" xr:uid="{00000000-0005-0000-0000-0000D3020000}"/>
    <cellStyle name="Célula Vinculada 2 7" xfId="1344" xr:uid="{00000000-0005-0000-0000-0000D4020000}"/>
    <cellStyle name="Célula Vinculada 2 8" xfId="1345" xr:uid="{00000000-0005-0000-0000-0000D5020000}"/>
    <cellStyle name="Célula Vinculada 2 9" xfId="1336" xr:uid="{00000000-0005-0000-0000-0000D6020000}"/>
    <cellStyle name="Célula Vinculada 3" xfId="111" xr:uid="{00000000-0005-0000-0000-0000D7020000}"/>
    <cellStyle name="Célula Vinculada 3 2" xfId="517" xr:uid="{00000000-0005-0000-0000-0000D8020000}"/>
    <cellStyle name="Célula Vinculada 3 3" xfId="1346" xr:uid="{00000000-0005-0000-0000-0000D9020000}"/>
    <cellStyle name="Célula Vinculada 4" xfId="242" xr:uid="{00000000-0005-0000-0000-0000DA020000}"/>
    <cellStyle name="Célula Vinculada 4 2" xfId="1347" xr:uid="{00000000-0005-0000-0000-0000DB020000}"/>
    <cellStyle name="Célula Vinculada 4 3" xfId="1348" xr:uid="{00000000-0005-0000-0000-0000DC020000}"/>
    <cellStyle name="Célula Vinculada 5" xfId="1349" xr:uid="{00000000-0005-0000-0000-0000DD020000}"/>
    <cellStyle name="Célula Vinculada 6" xfId="1350" xr:uid="{00000000-0005-0000-0000-0000DE020000}"/>
    <cellStyle name="Célula Vinculada 7" xfId="1351" xr:uid="{00000000-0005-0000-0000-0000DF020000}"/>
    <cellStyle name="Célula Vinculada 8" xfId="1352" xr:uid="{00000000-0005-0000-0000-0000E0020000}"/>
    <cellStyle name="Célula Vinculada 9" xfId="1353" xr:uid="{00000000-0005-0000-0000-0000E1020000}"/>
    <cellStyle name="Comma  - Style1" xfId="1355" xr:uid="{00000000-0005-0000-0000-0000E3020000}"/>
    <cellStyle name="Comma  - Style2" xfId="1356" xr:uid="{00000000-0005-0000-0000-0000E4020000}"/>
    <cellStyle name="Comma  - Style3" xfId="1357" xr:uid="{00000000-0005-0000-0000-0000E5020000}"/>
    <cellStyle name="Comma  - Style4" xfId="1358" xr:uid="{00000000-0005-0000-0000-0000E6020000}"/>
    <cellStyle name="Comma  - Style5" xfId="1359" xr:uid="{00000000-0005-0000-0000-0000E7020000}"/>
    <cellStyle name="Comma  - Style6" xfId="1360" xr:uid="{00000000-0005-0000-0000-0000E8020000}"/>
    <cellStyle name="Comma  - Style7" xfId="1361" xr:uid="{00000000-0005-0000-0000-0000E9020000}"/>
    <cellStyle name="Comma  - Style8" xfId="1362" xr:uid="{00000000-0005-0000-0000-0000EA020000}"/>
    <cellStyle name="Comma [2]" xfId="1363" xr:uid="{00000000-0005-0000-0000-0000EC020000}"/>
    <cellStyle name="Comma 2" xfId="1364" xr:uid="{00000000-0005-0000-0000-0000ED020000}"/>
    <cellStyle name="Comma 2 2" xfId="2410" xr:uid="{E4657331-8A9C-4A4E-8D43-164BB6632425}"/>
    <cellStyle name="Comma 2 2 2" xfId="4467" xr:uid="{730A3923-89FE-4A8B-AA7B-2AFB44ED76F2}"/>
    <cellStyle name="Comma 2 2 2 2" xfId="8427" xr:uid="{D44E0717-C9ED-4507-AF21-E2DA8478B804}"/>
    <cellStyle name="Comma 2 2 2 2 2" xfId="16347" xr:uid="{C66508B7-4E74-4563-9C94-2BE75FD621A9}"/>
    <cellStyle name="Comma 2 2 2 3" xfId="12387" xr:uid="{4330A131-570A-4AEB-9109-BC49E087FFBF}"/>
    <cellStyle name="Comma 2 2 3" xfId="6447" xr:uid="{E3DC4605-832A-41AF-A355-245C46AD1552}"/>
    <cellStyle name="Comma 2 2 3 2" xfId="14367" xr:uid="{490A88C7-9146-490C-874E-F338C8D6F761}"/>
    <cellStyle name="Comma 2 2 4" xfId="10407" xr:uid="{E6DD255A-A0F7-44C2-8B2F-AE87DE05B064}"/>
    <cellStyle name="Comma 2 3" xfId="3925" xr:uid="{6FEE1D0A-51E1-4F7E-8F82-8CB35CED153A}"/>
    <cellStyle name="Comma 2 3 2" xfId="7887" xr:uid="{2E032B51-601C-4B25-A8BA-47DCD45A64E4}"/>
    <cellStyle name="Comma 2 3 2 2" xfId="15807" xr:uid="{3BF6ED2F-103B-4593-B85E-B56152A00642}"/>
    <cellStyle name="Comma 2 3 3" xfId="11847" xr:uid="{BEF590D2-4E4D-4EAF-86C1-AB062417A0D2}"/>
    <cellStyle name="Comma 2 4" xfId="5907" xr:uid="{52EA72D4-3AC2-4A6B-A9B7-48CF060E3C56}"/>
    <cellStyle name="Comma 2 4 2" xfId="13827" xr:uid="{068FE36C-6641-4FD0-B034-F72EE1334523}"/>
    <cellStyle name="Comma 2 5" xfId="9867" xr:uid="{B2F8AE0E-E8CE-43D2-80F2-5B0904D56906}"/>
    <cellStyle name="Comma 3" xfId="1365" xr:uid="{00000000-0005-0000-0000-0000EE020000}"/>
    <cellStyle name="Comma 3 2" xfId="2411" xr:uid="{96F6ECE3-5D78-4E53-82E1-5C5BF2AF3408}"/>
    <cellStyle name="Comma 3 2 2" xfId="4468" xr:uid="{8D0CB833-5B44-4839-B27A-7E71FE9A4908}"/>
    <cellStyle name="Comma 3 2 2 2" xfId="8428" xr:uid="{355945D4-5B31-4E3C-9175-669316418583}"/>
    <cellStyle name="Comma 3 2 2 2 2" xfId="16348" xr:uid="{F50398ED-7213-4CBE-8BF5-4EB017C5C8E5}"/>
    <cellStyle name="Comma 3 2 2 3" xfId="12388" xr:uid="{76CAF684-2F19-4242-9CBB-242E5A8F4ACA}"/>
    <cellStyle name="Comma 3 2 3" xfId="6448" xr:uid="{F6C7E3EB-32F7-4492-8F11-6530EE0C1A7E}"/>
    <cellStyle name="Comma 3 2 3 2" xfId="14368" xr:uid="{781C782D-DBFE-4DBA-915D-53D7E8C8E965}"/>
    <cellStyle name="Comma 3 2 4" xfId="10408" xr:uid="{13794C05-974D-469A-9E1A-69145F296615}"/>
    <cellStyle name="Comma 3 3" xfId="3926" xr:uid="{BDBF417C-8E0E-430E-A6E3-998D7E2ECA77}"/>
    <cellStyle name="Comma 3 3 2" xfId="7888" xr:uid="{E6CFED82-B38D-472F-BBFA-C993EE400831}"/>
    <cellStyle name="Comma 3 3 2 2" xfId="15808" xr:uid="{96DE18EF-EF9B-4CA8-9F04-B6F63F3F8B4D}"/>
    <cellStyle name="Comma 3 3 3" xfId="11848" xr:uid="{465D8E16-4A0D-4C30-9919-6C6F13060863}"/>
    <cellStyle name="Comma 3 4" xfId="5908" xr:uid="{647E8F83-A712-4667-90A0-EC94BD510523}"/>
    <cellStyle name="Comma 3 4 2" xfId="13828" xr:uid="{0F5772BB-7D30-499A-993D-EADAA87C6374}"/>
    <cellStyle name="Comma 3 5" xfId="9868" xr:uid="{8F927D50-B2ED-478E-8502-ECE18AAC0B10}"/>
    <cellStyle name="Currency [2]" xfId="1366" xr:uid="{00000000-0005-0000-0000-0000F1020000}"/>
    <cellStyle name="Dan" xfId="1367" xr:uid="{00000000-0005-0000-0000-0000F3020000}"/>
    <cellStyle name="Data" xfId="1368" xr:uid="{00000000-0005-0000-0000-0000F4020000}"/>
    <cellStyle name="Date" xfId="1369" xr:uid="{00000000-0005-0000-0000-0000F5020000}"/>
    <cellStyle name="Dezimal [0]_44" xfId="1370" xr:uid="{00000000-0005-0000-0000-0000F6020000}"/>
    <cellStyle name="Dezimal_44" xfId="1371" xr:uid="{00000000-0005-0000-0000-0000F7020000}"/>
    <cellStyle name="Dia" xfId="1372" xr:uid="{00000000-0005-0000-0000-0000F8020000}"/>
    <cellStyle name="Encabez1" xfId="1373" xr:uid="{00000000-0005-0000-0000-0000F9020000}"/>
    <cellStyle name="Encabez2" xfId="1374" xr:uid="{00000000-0005-0000-0000-0000FA020000}"/>
    <cellStyle name="Ênfase1 2" xfId="35" xr:uid="{00000000-0005-0000-0000-0000FC020000}"/>
    <cellStyle name="Ênfase1 2 2" xfId="36" xr:uid="{00000000-0005-0000-0000-0000FD020000}"/>
    <cellStyle name="Ênfase1 2 2 2" xfId="1376" xr:uid="{00000000-0005-0000-0000-0000FE020000}"/>
    <cellStyle name="Ênfase1 2 2 3" xfId="1377" xr:uid="{00000000-0005-0000-0000-0000FF020000}"/>
    <cellStyle name="Ênfase1 2 3" xfId="1378" xr:uid="{00000000-0005-0000-0000-000000030000}"/>
    <cellStyle name="Ênfase1 2 4" xfId="1379" xr:uid="{00000000-0005-0000-0000-000001030000}"/>
    <cellStyle name="Ênfase1 2 5" xfId="1380" xr:uid="{00000000-0005-0000-0000-000002030000}"/>
    <cellStyle name="Ênfase1 2 6" xfId="1381" xr:uid="{00000000-0005-0000-0000-000003030000}"/>
    <cellStyle name="Ênfase1 2 7" xfId="1382" xr:uid="{00000000-0005-0000-0000-000004030000}"/>
    <cellStyle name="Ênfase1 2 8" xfId="1383" xr:uid="{00000000-0005-0000-0000-000005030000}"/>
    <cellStyle name="Ênfase1 2 9" xfId="1375" xr:uid="{00000000-0005-0000-0000-000006030000}"/>
    <cellStyle name="Ênfase1 3" xfId="112" xr:uid="{00000000-0005-0000-0000-000007030000}"/>
    <cellStyle name="Ênfase1 3 2" xfId="522" xr:uid="{00000000-0005-0000-0000-000008030000}"/>
    <cellStyle name="Ênfase1 3 3" xfId="1384" xr:uid="{00000000-0005-0000-0000-000009030000}"/>
    <cellStyle name="Ênfase1 4" xfId="247" xr:uid="{00000000-0005-0000-0000-00000A030000}"/>
    <cellStyle name="Ênfase1 4 2" xfId="1385" xr:uid="{00000000-0005-0000-0000-00000B030000}"/>
    <cellStyle name="Ênfase1 4 3" xfId="1386" xr:uid="{00000000-0005-0000-0000-00000C030000}"/>
    <cellStyle name="Ênfase1 5" xfId="1387" xr:uid="{00000000-0005-0000-0000-00000D030000}"/>
    <cellStyle name="Ênfase1 6" xfId="1388" xr:uid="{00000000-0005-0000-0000-00000E030000}"/>
    <cellStyle name="Ênfase1 7" xfId="1389" xr:uid="{00000000-0005-0000-0000-00000F030000}"/>
    <cellStyle name="Ênfase1 8" xfId="1390" xr:uid="{00000000-0005-0000-0000-000010030000}"/>
    <cellStyle name="Ênfase1 9" xfId="1391" xr:uid="{00000000-0005-0000-0000-000011030000}"/>
    <cellStyle name="Ênfase2 2" xfId="37" xr:uid="{00000000-0005-0000-0000-000013030000}"/>
    <cellStyle name="Ênfase2 2 2" xfId="1393" xr:uid="{00000000-0005-0000-0000-000014030000}"/>
    <cellStyle name="Ênfase2 2 2 2" xfId="1394" xr:uid="{00000000-0005-0000-0000-000015030000}"/>
    <cellStyle name="Ênfase2 2 2 3" xfId="1395" xr:uid="{00000000-0005-0000-0000-000016030000}"/>
    <cellStyle name="Ênfase2 2 3" xfId="1396" xr:uid="{00000000-0005-0000-0000-000017030000}"/>
    <cellStyle name="Ênfase2 2 4" xfId="1397" xr:uid="{00000000-0005-0000-0000-000018030000}"/>
    <cellStyle name="Ênfase2 2 5" xfId="1398" xr:uid="{00000000-0005-0000-0000-000019030000}"/>
    <cellStyle name="Ênfase2 2 6" xfId="1399" xr:uid="{00000000-0005-0000-0000-00001A030000}"/>
    <cellStyle name="Ênfase2 2 7" xfId="1400" xr:uid="{00000000-0005-0000-0000-00001B030000}"/>
    <cellStyle name="Ênfase2 2 8" xfId="1401" xr:uid="{00000000-0005-0000-0000-00001C030000}"/>
    <cellStyle name="Ênfase2 2 9" xfId="1392" xr:uid="{00000000-0005-0000-0000-00001D030000}"/>
    <cellStyle name="Ênfase2 3" xfId="113" xr:uid="{00000000-0005-0000-0000-00001E030000}"/>
    <cellStyle name="Ênfase2 3 2" xfId="526" xr:uid="{00000000-0005-0000-0000-00001F030000}"/>
    <cellStyle name="Ênfase2 3 3" xfId="1402" xr:uid="{00000000-0005-0000-0000-000020030000}"/>
    <cellStyle name="Ênfase2 4" xfId="251" xr:uid="{00000000-0005-0000-0000-000021030000}"/>
    <cellStyle name="Ênfase2 4 2" xfId="1403" xr:uid="{00000000-0005-0000-0000-000022030000}"/>
    <cellStyle name="Ênfase2 4 3" xfId="1404" xr:uid="{00000000-0005-0000-0000-000023030000}"/>
    <cellStyle name="Ênfase2 5" xfId="1405" xr:uid="{00000000-0005-0000-0000-000024030000}"/>
    <cellStyle name="Ênfase2 6" xfId="1406" xr:uid="{00000000-0005-0000-0000-000025030000}"/>
    <cellStyle name="Ênfase2 7" xfId="1407" xr:uid="{00000000-0005-0000-0000-000026030000}"/>
    <cellStyle name="Ênfase2 8" xfId="1408" xr:uid="{00000000-0005-0000-0000-000027030000}"/>
    <cellStyle name="Ênfase2 9" xfId="1409" xr:uid="{00000000-0005-0000-0000-000028030000}"/>
    <cellStyle name="Ênfase3 2" xfId="38" xr:uid="{00000000-0005-0000-0000-00002A030000}"/>
    <cellStyle name="Ênfase3 2 2" xfId="1411" xr:uid="{00000000-0005-0000-0000-00002B030000}"/>
    <cellStyle name="Ênfase3 2 2 2" xfId="1412" xr:uid="{00000000-0005-0000-0000-00002C030000}"/>
    <cellStyle name="Ênfase3 2 2 3" xfId="1413" xr:uid="{00000000-0005-0000-0000-00002D030000}"/>
    <cellStyle name="Ênfase3 2 3" xfId="1414" xr:uid="{00000000-0005-0000-0000-00002E030000}"/>
    <cellStyle name="Ênfase3 2 4" xfId="1415" xr:uid="{00000000-0005-0000-0000-00002F030000}"/>
    <cellStyle name="Ênfase3 2 5" xfId="1416" xr:uid="{00000000-0005-0000-0000-000030030000}"/>
    <cellStyle name="Ênfase3 2 6" xfId="1417" xr:uid="{00000000-0005-0000-0000-000031030000}"/>
    <cellStyle name="Ênfase3 2 7" xfId="1418" xr:uid="{00000000-0005-0000-0000-000032030000}"/>
    <cellStyle name="Ênfase3 2 8" xfId="1419" xr:uid="{00000000-0005-0000-0000-000033030000}"/>
    <cellStyle name="Ênfase3 2 9" xfId="1410" xr:uid="{00000000-0005-0000-0000-000034030000}"/>
    <cellStyle name="Ênfase3 3" xfId="114" xr:uid="{00000000-0005-0000-0000-000035030000}"/>
    <cellStyle name="Ênfase3 3 2" xfId="530" xr:uid="{00000000-0005-0000-0000-000036030000}"/>
    <cellStyle name="Ênfase3 3 3" xfId="1420" xr:uid="{00000000-0005-0000-0000-000037030000}"/>
    <cellStyle name="Ênfase3 4" xfId="255" xr:uid="{00000000-0005-0000-0000-000038030000}"/>
    <cellStyle name="Ênfase3 4 2" xfId="1421" xr:uid="{00000000-0005-0000-0000-000039030000}"/>
    <cellStyle name="Ênfase3 4 3" xfId="1422" xr:uid="{00000000-0005-0000-0000-00003A030000}"/>
    <cellStyle name="Ênfase3 5" xfId="1423" xr:uid="{00000000-0005-0000-0000-00003B030000}"/>
    <cellStyle name="Ênfase3 6" xfId="1424" xr:uid="{00000000-0005-0000-0000-00003C030000}"/>
    <cellStyle name="Ênfase3 7" xfId="1425" xr:uid="{00000000-0005-0000-0000-00003D030000}"/>
    <cellStyle name="Ênfase3 8" xfId="1426" xr:uid="{00000000-0005-0000-0000-00003E030000}"/>
    <cellStyle name="Ênfase3 9" xfId="1427" xr:uid="{00000000-0005-0000-0000-00003F030000}"/>
    <cellStyle name="Ênfase4 2" xfId="39" xr:uid="{00000000-0005-0000-0000-000041030000}"/>
    <cellStyle name="Ênfase4 2 2" xfId="40" xr:uid="{00000000-0005-0000-0000-000042030000}"/>
    <cellStyle name="Ênfase4 2 2 2" xfId="1429" xr:uid="{00000000-0005-0000-0000-000043030000}"/>
    <cellStyle name="Ênfase4 2 2 3" xfId="1430" xr:uid="{00000000-0005-0000-0000-000044030000}"/>
    <cellStyle name="Ênfase4 2 3" xfId="1431" xr:uid="{00000000-0005-0000-0000-000045030000}"/>
    <cellStyle name="Ênfase4 2 4" xfId="1432" xr:uid="{00000000-0005-0000-0000-000046030000}"/>
    <cellStyle name="Ênfase4 2 5" xfId="1433" xr:uid="{00000000-0005-0000-0000-000047030000}"/>
    <cellStyle name="Ênfase4 2 6" xfId="1434" xr:uid="{00000000-0005-0000-0000-000048030000}"/>
    <cellStyle name="Ênfase4 2 7" xfId="1435" xr:uid="{00000000-0005-0000-0000-000049030000}"/>
    <cellStyle name="Ênfase4 2 8" xfId="1436" xr:uid="{00000000-0005-0000-0000-00004A030000}"/>
    <cellStyle name="Ênfase4 2 9" xfId="1428" xr:uid="{00000000-0005-0000-0000-00004B030000}"/>
    <cellStyle name="Ênfase4 3" xfId="115" xr:uid="{00000000-0005-0000-0000-00004C030000}"/>
    <cellStyle name="Ênfase4 3 2" xfId="534" xr:uid="{00000000-0005-0000-0000-00004D030000}"/>
    <cellStyle name="Ênfase4 3 3" xfId="1437" xr:uid="{00000000-0005-0000-0000-00004E030000}"/>
    <cellStyle name="Ênfase4 4" xfId="259" xr:uid="{00000000-0005-0000-0000-00004F030000}"/>
    <cellStyle name="Ênfase4 4 2" xfId="1438" xr:uid="{00000000-0005-0000-0000-000050030000}"/>
    <cellStyle name="Ênfase4 4 3" xfId="1439" xr:uid="{00000000-0005-0000-0000-000051030000}"/>
    <cellStyle name="Ênfase4 5" xfId="1440" xr:uid="{00000000-0005-0000-0000-000052030000}"/>
    <cellStyle name="Ênfase4 6" xfId="1441" xr:uid="{00000000-0005-0000-0000-000053030000}"/>
    <cellStyle name="Ênfase4 7" xfId="1442" xr:uid="{00000000-0005-0000-0000-000054030000}"/>
    <cellStyle name="Ênfase4 8" xfId="1443" xr:uid="{00000000-0005-0000-0000-000055030000}"/>
    <cellStyle name="Ênfase4 9" xfId="1444" xr:uid="{00000000-0005-0000-0000-000056030000}"/>
    <cellStyle name="Ênfase5 2" xfId="41" xr:uid="{00000000-0005-0000-0000-000058030000}"/>
    <cellStyle name="Ênfase5 2 2" xfId="1446" xr:uid="{00000000-0005-0000-0000-000059030000}"/>
    <cellStyle name="Ênfase5 2 2 2" xfId="1447" xr:uid="{00000000-0005-0000-0000-00005A030000}"/>
    <cellStyle name="Ênfase5 2 2 3" xfId="1448" xr:uid="{00000000-0005-0000-0000-00005B030000}"/>
    <cellStyle name="Ênfase5 2 3" xfId="1449" xr:uid="{00000000-0005-0000-0000-00005C030000}"/>
    <cellStyle name="Ênfase5 2 4" xfId="1450" xr:uid="{00000000-0005-0000-0000-00005D030000}"/>
    <cellStyle name="Ênfase5 2 5" xfId="1451" xr:uid="{00000000-0005-0000-0000-00005E030000}"/>
    <cellStyle name="Ênfase5 2 6" xfId="1452" xr:uid="{00000000-0005-0000-0000-00005F030000}"/>
    <cellStyle name="Ênfase5 2 7" xfId="1453" xr:uid="{00000000-0005-0000-0000-000060030000}"/>
    <cellStyle name="Ênfase5 2 8" xfId="1454" xr:uid="{00000000-0005-0000-0000-000061030000}"/>
    <cellStyle name="Ênfase5 2 9" xfId="1445" xr:uid="{00000000-0005-0000-0000-000062030000}"/>
    <cellStyle name="Ênfase5 3" xfId="116" xr:uid="{00000000-0005-0000-0000-000063030000}"/>
    <cellStyle name="Ênfase5 3 2" xfId="538" xr:uid="{00000000-0005-0000-0000-000064030000}"/>
    <cellStyle name="Ênfase5 3 3" xfId="1455" xr:uid="{00000000-0005-0000-0000-000065030000}"/>
    <cellStyle name="Ênfase5 4" xfId="263" xr:uid="{00000000-0005-0000-0000-000066030000}"/>
    <cellStyle name="Ênfase5 4 2" xfId="1456" xr:uid="{00000000-0005-0000-0000-000067030000}"/>
    <cellStyle name="Ênfase5 4 3" xfId="1457" xr:uid="{00000000-0005-0000-0000-000068030000}"/>
    <cellStyle name="Ênfase5 5" xfId="1458" xr:uid="{00000000-0005-0000-0000-000069030000}"/>
    <cellStyle name="Ênfase5 6" xfId="1459" xr:uid="{00000000-0005-0000-0000-00006A030000}"/>
    <cellStyle name="Ênfase5 7" xfId="1460" xr:uid="{00000000-0005-0000-0000-00006B030000}"/>
    <cellStyle name="Ênfase5 8" xfId="1461" xr:uid="{00000000-0005-0000-0000-00006C030000}"/>
    <cellStyle name="Ênfase5 9" xfId="1462" xr:uid="{00000000-0005-0000-0000-00006D030000}"/>
    <cellStyle name="Ênfase6 2" xfId="42" xr:uid="{00000000-0005-0000-0000-00006F030000}"/>
    <cellStyle name="Ênfase6 2 2" xfId="1464" xr:uid="{00000000-0005-0000-0000-000070030000}"/>
    <cellStyle name="Ênfase6 2 2 2" xfId="1465" xr:uid="{00000000-0005-0000-0000-000071030000}"/>
    <cellStyle name="Ênfase6 2 2 3" xfId="1466" xr:uid="{00000000-0005-0000-0000-000072030000}"/>
    <cellStyle name="Ênfase6 2 3" xfId="1467" xr:uid="{00000000-0005-0000-0000-000073030000}"/>
    <cellStyle name="Ênfase6 2 4" xfId="1468" xr:uid="{00000000-0005-0000-0000-000074030000}"/>
    <cellStyle name="Ênfase6 2 5" xfId="1469" xr:uid="{00000000-0005-0000-0000-000075030000}"/>
    <cellStyle name="Ênfase6 2 6" xfId="1470" xr:uid="{00000000-0005-0000-0000-000076030000}"/>
    <cellStyle name="Ênfase6 2 7" xfId="1471" xr:uid="{00000000-0005-0000-0000-000077030000}"/>
    <cellStyle name="Ênfase6 2 8" xfId="1472" xr:uid="{00000000-0005-0000-0000-000078030000}"/>
    <cellStyle name="Ênfase6 2 9" xfId="1463" xr:uid="{00000000-0005-0000-0000-000079030000}"/>
    <cellStyle name="Ênfase6 3" xfId="117" xr:uid="{00000000-0005-0000-0000-00007A030000}"/>
    <cellStyle name="Ênfase6 3 2" xfId="542" xr:uid="{00000000-0005-0000-0000-00007B030000}"/>
    <cellStyle name="Ênfase6 3 3" xfId="1473" xr:uid="{00000000-0005-0000-0000-00007C030000}"/>
    <cellStyle name="Ênfase6 4" xfId="267" xr:uid="{00000000-0005-0000-0000-00007D030000}"/>
    <cellStyle name="Ênfase6 4 2" xfId="1474" xr:uid="{00000000-0005-0000-0000-00007E030000}"/>
    <cellStyle name="Ênfase6 4 3" xfId="1475" xr:uid="{00000000-0005-0000-0000-00007F030000}"/>
    <cellStyle name="Ênfase6 5" xfId="1476" xr:uid="{00000000-0005-0000-0000-000080030000}"/>
    <cellStyle name="Ênfase6 6" xfId="1477" xr:uid="{00000000-0005-0000-0000-000081030000}"/>
    <cellStyle name="Ênfase6 7" xfId="1478" xr:uid="{00000000-0005-0000-0000-000082030000}"/>
    <cellStyle name="Ênfase6 8" xfId="1479" xr:uid="{00000000-0005-0000-0000-000083030000}"/>
    <cellStyle name="Ênfase6 9" xfId="1480" xr:uid="{00000000-0005-0000-0000-000084030000}"/>
    <cellStyle name="Entrada" xfId="1538" builtinId="20" customBuiltin="1"/>
    <cellStyle name="Entrada 2" xfId="43" xr:uid="{00000000-0005-0000-0000-000086030000}"/>
    <cellStyle name="Entrada 2 2" xfId="563" xr:uid="{00000000-0005-0000-0000-000087030000}"/>
    <cellStyle name="Entrada 2 2 2" xfId="1482" xr:uid="{00000000-0005-0000-0000-000088030000}"/>
    <cellStyle name="Entrada 2 2 3" xfId="1483" xr:uid="{00000000-0005-0000-0000-000089030000}"/>
    <cellStyle name="Entrada 2 2 4" xfId="1943" xr:uid="{00000000-0005-0000-0000-00008A030000}"/>
    <cellStyle name="Entrada 2 3" xfId="557" xr:uid="{00000000-0005-0000-0000-00008B030000}"/>
    <cellStyle name="Entrada 2 3 2" xfId="1484" xr:uid="{00000000-0005-0000-0000-00008C030000}"/>
    <cellStyle name="Entrada 2 3 3" xfId="1937" xr:uid="{00000000-0005-0000-0000-00008D030000}"/>
    <cellStyle name="Entrada 2 4" xfId="1485" xr:uid="{00000000-0005-0000-0000-00008E030000}"/>
    <cellStyle name="Entrada 2 5" xfId="1486" xr:uid="{00000000-0005-0000-0000-00008F030000}"/>
    <cellStyle name="Entrada 2 6" xfId="1487" xr:uid="{00000000-0005-0000-0000-000090030000}"/>
    <cellStyle name="Entrada 2 7" xfId="1488" xr:uid="{00000000-0005-0000-0000-000091030000}"/>
    <cellStyle name="Entrada 2 8" xfId="1489" xr:uid="{00000000-0005-0000-0000-000092030000}"/>
    <cellStyle name="Entrada 2 8 2" xfId="2412" xr:uid="{A0306D6D-EBFF-4FB4-9BDF-D95CD675C337}"/>
    <cellStyle name="Entrada 2 9" xfId="1481" xr:uid="{00000000-0005-0000-0000-000093030000}"/>
    <cellStyle name="Entrada 3" xfId="118" xr:uid="{00000000-0005-0000-0000-000094030000}"/>
    <cellStyle name="Entrada 3 2" xfId="566" xr:uid="{00000000-0005-0000-0000-000095030000}"/>
    <cellStyle name="Entrada 3 2 2" xfId="1491" xr:uid="{00000000-0005-0000-0000-000096030000}"/>
    <cellStyle name="Entrada 3 2 3" xfId="1948" xr:uid="{00000000-0005-0000-0000-000097030000}"/>
    <cellStyle name="Entrada 3 3" xfId="571" xr:uid="{00000000-0005-0000-0000-000098030000}"/>
    <cellStyle name="Entrada 3 3 2" xfId="1492" xr:uid="{00000000-0005-0000-0000-000099030000}"/>
    <cellStyle name="Entrada 3 3 3" xfId="1953" xr:uid="{00000000-0005-0000-0000-00009A030000}"/>
    <cellStyle name="Entrada 3 4" xfId="1490" xr:uid="{00000000-0005-0000-0000-00009B030000}"/>
    <cellStyle name="Entrada 4" xfId="239" xr:uid="{00000000-0005-0000-0000-00009C030000}"/>
    <cellStyle name="Entrada 4 2" xfId="1493" xr:uid="{00000000-0005-0000-0000-00009D030000}"/>
    <cellStyle name="Entrada 4 2 2" xfId="2413" xr:uid="{2381AC67-CAC6-4C81-AA34-C0C201876DB7}"/>
    <cellStyle name="Entrada 4 3" xfId="1494" xr:uid="{00000000-0005-0000-0000-00009E030000}"/>
    <cellStyle name="Entrada 4 3 2" xfId="2414" xr:uid="{E9EF04A8-89D3-4F72-9FB6-AD380FE0C51B}"/>
    <cellStyle name="Entrada 5" xfId="1495" xr:uid="{00000000-0005-0000-0000-00009F030000}"/>
    <cellStyle name="Entrada 5 2" xfId="2415" xr:uid="{610B8700-2D3C-46D5-BE23-65A54179ABCE}"/>
    <cellStyle name="Entrada 6" xfId="1496" xr:uid="{00000000-0005-0000-0000-0000A0030000}"/>
    <cellStyle name="Entrada 6 2" xfId="2416" xr:uid="{10D049A9-D161-4054-BE51-A9CA8164DCC2}"/>
    <cellStyle name="Entrada 7" xfId="1497" xr:uid="{00000000-0005-0000-0000-0000A1030000}"/>
    <cellStyle name="Entrada 7 2" xfId="2417" xr:uid="{2640DE59-AE16-46A5-A4CB-899ECEB43E7F}"/>
    <cellStyle name="Entrada 8" xfId="1498" xr:uid="{00000000-0005-0000-0000-0000A2030000}"/>
    <cellStyle name="Entrada 8 2" xfId="2418" xr:uid="{41A43838-B732-432B-9FFC-037BE3B86E39}"/>
    <cellStyle name="Entrada 9" xfId="1499" xr:uid="{00000000-0005-0000-0000-0000A3030000}"/>
    <cellStyle name="Estilo 1" xfId="1500" xr:uid="{00000000-0005-0000-0000-0000A4030000}"/>
    <cellStyle name="Euro" xfId="206" xr:uid="{00000000-0005-0000-0000-0000A5030000}"/>
    <cellStyle name="Euro 2" xfId="470" xr:uid="{00000000-0005-0000-0000-0000A6030000}"/>
    <cellStyle name="Euro 3" xfId="1501" xr:uid="{00000000-0005-0000-0000-0000A7030000}"/>
    <cellStyle name="Explanatory Text" xfId="3065" xr:uid="{00000000-0005-0000-0000-0000A8030000}"/>
    <cellStyle name="Fijo" xfId="1502" xr:uid="{00000000-0005-0000-0000-0000A9030000}"/>
    <cellStyle name="Financiero" xfId="1503" xr:uid="{00000000-0005-0000-0000-0000AA030000}"/>
    <cellStyle name="Fixed" xfId="1504" xr:uid="{00000000-0005-0000-0000-0000AB030000}"/>
    <cellStyle name="Fixo" xfId="1505" xr:uid="{00000000-0005-0000-0000-0000AC030000}"/>
    <cellStyle name="Grey" xfId="1507" xr:uid="{00000000-0005-0000-0000-0000AE030000}"/>
    <cellStyle name="HEADER" xfId="1508" xr:uid="{00000000-0005-0000-0000-0000AF030000}"/>
    <cellStyle name="Header1" xfId="1509" xr:uid="{00000000-0005-0000-0000-0000B0030000}"/>
    <cellStyle name="Header2" xfId="1510" xr:uid="{00000000-0005-0000-0000-0000B1030000}"/>
    <cellStyle name="Heading" xfId="1511" xr:uid="{00000000-0005-0000-0000-0000B2030000}"/>
    <cellStyle name="Heading 1" xfId="3057" xr:uid="{00000000-0005-0000-0000-0000B3030000}"/>
    <cellStyle name="Heading 2" xfId="3058" xr:uid="{00000000-0005-0000-0000-0000B4030000}"/>
    <cellStyle name="Heading 3" xfId="3059" xr:uid="{00000000-0005-0000-0000-0000B5030000}"/>
    <cellStyle name="Heading 4" xfId="3060" xr:uid="{00000000-0005-0000-0000-0000B6030000}"/>
    <cellStyle name="Heading1" xfId="1512" xr:uid="{00000000-0005-0000-0000-0000B7030000}"/>
    <cellStyle name="Heading2" xfId="1513" xr:uid="{00000000-0005-0000-0000-0000B8030000}"/>
    <cellStyle name="Helv" xfId="1514" xr:uid="{00000000-0005-0000-0000-0000B9030000}"/>
    <cellStyle name="Helv 2" xfId="2419" xr:uid="{2E758F33-F16B-4037-A6AA-B506296BC1F5}"/>
    <cellStyle name="Helv 2 2" xfId="4469" xr:uid="{70B199DA-0B1C-4555-BAA8-460884564118}"/>
    <cellStyle name="Helv 2 2 2" xfId="8429" xr:uid="{DD7E56F7-BE1F-40FC-83F6-946BFD87018E}"/>
    <cellStyle name="Helv 2 2 2 2" xfId="16349" xr:uid="{45A1D950-C2FE-4D90-B3C1-32D32C3E5705}"/>
    <cellStyle name="Helv 2 2 3" xfId="12389" xr:uid="{C2007F40-EFA4-4B91-9154-9DFD3C1DF108}"/>
    <cellStyle name="Helv 2 3" xfId="6449" xr:uid="{5D864B1D-11C2-47B4-AB8D-44D0071F173C}"/>
    <cellStyle name="Helv 2 3 2" xfId="14369" xr:uid="{A63F774D-777A-4E03-ABE9-046CF8A9AE9A}"/>
    <cellStyle name="Helv 2 4" xfId="10409" xr:uid="{9624265A-1A85-423B-8CCE-536416224658}"/>
    <cellStyle name="Helv 3" xfId="3927" xr:uid="{AFBE63E5-E86C-43DE-B90A-8CED7A2351E2}"/>
    <cellStyle name="Helv 3 2" xfId="7889" xr:uid="{269BD6EC-AD36-4F1A-A698-FC5B4D0281AE}"/>
    <cellStyle name="Helv 3 2 2" xfId="15809" xr:uid="{CFBDAC05-8ED0-4250-9099-269939EB8E1F}"/>
    <cellStyle name="Helv 3 3" xfId="11849" xr:uid="{D87F8758-1A45-4AD9-AF15-CA606ECE725C}"/>
    <cellStyle name="Helv 4" xfId="5909" xr:uid="{5C0C20E3-3721-48A7-A841-D89FB8612BAF}"/>
    <cellStyle name="Helv 4 2" xfId="13829" xr:uid="{5311D418-F0C3-4E16-8E49-A841F5832D18}"/>
    <cellStyle name="Helv 5" xfId="9869" xr:uid="{DFDDA02B-40CD-4320-A377-B563E66D4915}"/>
    <cellStyle name="HIGHLIGHT" xfId="1515" xr:uid="{00000000-0005-0000-0000-0000BA030000}"/>
    <cellStyle name="Hiperlink" xfId="44" builtinId="8"/>
    <cellStyle name="Hiperlink 2" xfId="139" xr:uid="{00000000-0005-0000-0000-0000BC030000}"/>
    <cellStyle name="Hiperlink 3" xfId="192" xr:uid="{00000000-0005-0000-0000-0000BD030000}"/>
    <cellStyle name="Hyperlink 2" xfId="119" xr:uid="{00000000-0005-0000-0000-0000BE030000}"/>
    <cellStyle name="Hyperlink 3" xfId="88" xr:uid="{00000000-0005-0000-0000-0000BF030000}"/>
    <cellStyle name="Incorreto 10" xfId="1516" xr:uid="{00000000-0005-0000-0000-0000C0030000}"/>
    <cellStyle name="Incorreto 2" xfId="45" xr:uid="{00000000-0005-0000-0000-0000C1030000}"/>
    <cellStyle name="Incorreto 2 2" xfId="1518" xr:uid="{00000000-0005-0000-0000-0000C2030000}"/>
    <cellStyle name="Incorreto 2 2 2" xfId="1519" xr:uid="{00000000-0005-0000-0000-0000C3030000}"/>
    <cellStyle name="Incorreto 2 2 3" xfId="1520" xr:uid="{00000000-0005-0000-0000-0000C4030000}"/>
    <cellStyle name="Incorreto 2 3" xfId="1521" xr:uid="{00000000-0005-0000-0000-0000C5030000}"/>
    <cellStyle name="Incorreto 2 4" xfId="1522" xr:uid="{00000000-0005-0000-0000-0000C6030000}"/>
    <cellStyle name="Incorreto 2 5" xfId="1523" xr:uid="{00000000-0005-0000-0000-0000C7030000}"/>
    <cellStyle name="Incorreto 2 6" xfId="1524" xr:uid="{00000000-0005-0000-0000-0000C8030000}"/>
    <cellStyle name="Incorreto 2 7" xfId="1525" xr:uid="{00000000-0005-0000-0000-0000C9030000}"/>
    <cellStyle name="Incorreto 2 8" xfId="1526" xr:uid="{00000000-0005-0000-0000-0000CA030000}"/>
    <cellStyle name="Incorreto 2 9" xfId="1517" xr:uid="{00000000-0005-0000-0000-0000CB030000}"/>
    <cellStyle name="Incorreto 3" xfId="120" xr:uid="{00000000-0005-0000-0000-0000CC030000}"/>
    <cellStyle name="Incorreto 3 2" xfId="515" xr:uid="{00000000-0005-0000-0000-0000CD030000}"/>
    <cellStyle name="Incorreto 3 3" xfId="1527" xr:uid="{00000000-0005-0000-0000-0000CE030000}"/>
    <cellStyle name="Incorreto 4" xfId="237" xr:uid="{00000000-0005-0000-0000-0000CF030000}"/>
    <cellStyle name="Incorreto 4 2" xfId="1528" xr:uid="{00000000-0005-0000-0000-0000D0030000}"/>
    <cellStyle name="Incorreto 4 3" xfId="1529" xr:uid="{00000000-0005-0000-0000-0000D1030000}"/>
    <cellStyle name="Incorreto 5" xfId="1530" xr:uid="{00000000-0005-0000-0000-0000D2030000}"/>
    <cellStyle name="Incorreto 5 2" xfId="1531" xr:uid="{00000000-0005-0000-0000-0000D3030000}"/>
    <cellStyle name="Incorreto 5 3" xfId="1532" xr:uid="{00000000-0005-0000-0000-0000D4030000}"/>
    <cellStyle name="Incorreto 6" xfId="1533" xr:uid="{00000000-0005-0000-0000-0000D5030000}"/>
    <cellStyle name="Incorreto 7" xfId="1534" xr:uid="{00000000-0005-0000-0000-0000D6030000}"/>
    <cellStyle name="Incorreto 8" xfId="1535" xr:uid="{00000000-0005-0000-0000-0000D7030000}"/>
    <cellStyle name="Incorreto 9" xfId="1536" xr:uid="{00000000-0005-0000-0000-0000D8030000}"/>
    <cellStyle name="Indent" xfId="1537" xr:uid="{00000000-0005-0000-0000-0000D9030000}"/>
    <cellStyle name="Input [yellow]" xfId="1539" xr:uid="{00000000-0005-0000-0000-0000DB030000}"/>
    <cellStyle name="Migliaia (0)_CDC_CCC(2)" xfId="1541" xr:uid="{00000000-0005-0000-0000-0000DD030000}"/>
    <cellStyle name="Migliaia_CDC_CCC(2)" xfId="1542" xr:uid="{00000000-0005-0000-0000-0000DE030000}"/>
    <cellStyle name="Millares [0]_liefaudi" xfId="1543" xr:uid="{00000000-0005-0000-0000-0000DF030000}"/>
    <cellStyle name="Millares_liefaudi" xfId="1544" xr:uid="{00000000-0005-0000-0000-0000E0030000}"/>
    <cellStyle name="Milliers [0]_AR1194" xfId="1545" xr:uid="{00000000-0005-0000-0000-0000E1030000}"/>
    <cellStyle name="Milliers_AR1194" xfId="1546" xr:uid="{00000000-0005-0000-0000-0000E2030000}"/>
    <cellStyle name="Moeda 2" xfId="141" xr:uid="{00000000-0005-0000-0000-0000E3030000}"/>
    <cellStyle name="Moeda 2 2" xfId="1547" xr:uid="{00000000-0005-0000-0000-0000E4030000}"/>
    <cellStyle name="Moeda 2 3" xfId="1548" xr:uid="{00000000-0005-0000-0000-0000E5030000}"/>
    <cellStyle name="Moeda 3" xfId="142" xr:uid="{00000000-0005-0000-0000-0000E6030000}"/>
    <cellStyle name="Moeda 3 2" xfId="1549" xr:uid="{00000000-0005-0000-0000-0000E7030000}"/>
    <cellStyle name="Moeda 3 2 2" xfId="2420" xr:uid="{B5A9C67B-1C15-4B9D-A6E9-46F6B9070C91}"/>
    <cellStyle name="Moeda 3 2 2 2" xfId="4470" xr:uid="{F6B6E0C2-66A6-43CD-A485-F304DB87CD52}"/>
    <cellStyle name="Moeda 3 2 2 2 2" xfId="8430" xr:uid="{27E026D2-FD37-4C94-9BFE-92CFBD85029F}"/>
    <cellStyle name="Moeda 3 2 2 2 2 2" xfId="16350" xr:uid="{3E1BA5DC-6287-41E6-B884-CAC0EA3E4CA2}"/>
    <cellStyle name="Moeda 3 2 2 2 3" xfId="12390" xr:uid="{8425A229-DAFC-4693-992B-6B9815AC6C20}"/>
    <cellStyle name="Moeda 3 2 2 3" xfId="6450" xr:uid="{F88ABD34-DDFF-4A6A-987E-942F4B3C12E7}"/>
    <cellStyle name="Moeda 3 2 2 3 2" xfId="14370" xr:uid="{1982A0D0-F2DA-4028-B580-CB2D5F985486}"/>
    <cellStyle name="Moeda 3 2 2 4" xfId="10410" xr:uid="{430F1758-B6EC-43FC-AEA8-A3BBECBFFC38}"/>
    <cellStyle name="Moeda 3 2 3" xfId="3928" xr:uid="{E1B4D52E-A5C7-4DC7-983E-7D1A2F074D3D}"/>
    <cellStyle name="Moeda 3 2 3 2" xfId="7890" xr:uid="{BCA0E4B8-30C9-4C55-B583-F962D53E88D1}"/>
    <cellStyle name="Moeda 3 2 3 2 2" xfId="15810" xr:uid="{E01EF218-86AD-474B-9914-3B9CC411B2FF}"/>
    <cellStyle name="Moeda 3 2 3 3" xfId="11850" xr:uid="{DFCD9D74-2795-4490-97F4-7E698EFFC541}"/>
    <cellStyle name="Moeda 3 2 4" xfId="5910" xr:uid="{706CD46B-AC95-48DA-BAB7-AC2ACE579EF8}"/>
    <cellStyle name="Moeda 3 2 4 2" xfId="13830" xr:uid="{36BB96EE-A24D-4322-9DBC-B90013FF6B0B}"/>
    <cellStyle name="Moeda 3 2 5" xfId="9870" xr:uid="{CB6B070F-7AFD-4B68-9792-4FEA14747181}"/>
    <cellStyle name="Moeda 4" xfId="143" xr:uid="{00000000-0005-0000-0000-0000E8030000}"/>
    <cellStyle name="Moeda 4 2" xfId="1550" xr:uid="{00000000-0005-0000-0000-0000E9030000}"/>
    <cellStyle name="Moeda 4 2 2" xfId="2421" xr:uid="{2B62D7FA-50FD-4BDC-B5CE-B07C8DBA6DFE}"/>
    <cellStyle name="Moeda 4 2 2 2" xfId="4471" xr:uid="{101DB48F-E22E-4548-B722-7E2F9B2623D8}"/>
    <cellStyle name="Moeda 4 2 2 2 2" xfId="8431" xr:uid="{09D05365-1F3D-4057-BBB5-0F3367F480D1}"/>
    <cellStyle name="Moeda 4 2 2 2 2 2" xfId="16351" xr:uid="{98873159-C844-4DC9-B2DD-005E253CF936}"/>
    <cellStyle name="Moeda 4 2 2 2 3" xfId="12391" xr:uid="{0A6E37AA-9639-411A-A716-333067E18C0B}"/>
    <cellStyle name="Moeda 4 2 2 3" xfId="6451" xr:uid="{2531E6C1-FEF6-4444-914D-B0CE6311BBD9}"/>
    <cellStyle name="Moeda 4 2 2 3 2" xfId="14371" xr:uid="{1719DB5C-7659-4804-BA98-CADE60C2937A}"/>
    <cellStyle name="Moeda 4 2 2 4" xfId="10411" xr:uid="{2FCA8A97-2D82-440B-B0BD-1BDAF8C15F88}"/>
    <cellStyle name="Moeda 4 2 3" xfId="3929" xr:uid="{C814063C-9AC6-4AF1-939B-C41C4C9CB963}"/>
    <cellStyle name="Moeda 4 2 3 2" xfId="7891" xr:uid="{8EA27AB1-F8AB-44CD-8DAD-1F25F5CCD5CF}"/>
    <cellStyle name="Moeda 4 2 3 2 2" xfId="15811" xr:uid="{C58C9BC0-E350-4642-8891-88A1796BAF29}"/>
    <cellStyle name="Moeda 4 2 3 3" xfId="11851" xr:uid="{1B500C8D-F1D1-4AA6-B81C-1245881CB741}"/>
    <cellStyle name="Moeda 4 2 4" xfId="5911" xr:uid="{00CB5AC0-6191-4D51-9BF7-07FAC8448DAC}"/>
    <cellStyle name="Moeda 4 2 4 2" xfId="13831" xr:uid="{C60E9649-539F-44CF-BB0D-8A70665FFFCC}"/>
    <cellStyle name="Moeda 4 2 5" xfId="9871" xr:uid="{76C801DB-38FF-482B-B771-BC37F79E4F05}"/>
    <cellStyle name="Moneda [0]_liefaudi" xfId="1551" xr:uid="{00000000-0005-0000-0000-0000EA030000}"/>
    <cellStyle name="Moneda_liefaudi" xfId="1552" xr:uid="{00000000-0005-0000-0000-0000EB030000}"/>
    <cellStyle name="Monétaire [0]_AR1194" xfId="1553" xr:uid="{00000000-0005-0000-0000-0000EC030000}"/>
    <cellStyle name="Monétaire_AR1194" xfId="1554" xr:uid="{00000000-0005-0000-0000-0000ED030000}"/>
    <cellStyle name="Monetario" xfId="1555" xr:uid="{00000000-0005-0000-0000-0000EE030000}"/>
    <cellStyle name="Neutra 2" xfId="46" xr:uid="{00000000-0005-0000-0000-0000EF030000}"/>
    <cellStyle name="Neutra 2 2" xfId="1557" xr:uid="{00000000-0005-0000-0000-0000F0030000}"/>
    <cellStyle name="Neutra 2 2 2" xfId="1558" xr:uid="{00000000-0005-0000-0000-0000F1030000}"/>
    <cellStyle name="Neutra 2 2 3" xfId="1559" xr:uid="{00000000-0005-0000-0000-0000F2030000}"/>
    <cellStyle name="Neutra 2 3" xfId="1560" xr:uid="{00000000-0005-0000-0000-0000F3030000}"/>
    <cellStyle name="Neutra 2 4" xfId="1561" xr:uid="{00000000-0005-0000-0000-0000F4030000}"/>
    <cellStyle name="Neutra 2 5" xfId="1562" xr:uid="{00000000-0005-0000-0000-0000F5030000}"/>
    <cellStyle name="Neutra 2 6" xfId="1563" xr:uid="{00000000-0005-0000-0000-0000F6030000}"/>
    <cellStyle name="Neutra 2 7" xfId="1564" xr:uid="{00000000-0005-0000-0000-0000F7030000}"/>
    <cellStyle name="Neutra 2 8" xfId="1565" xr:uid="{00000000-0005-0000-0000-0000F8030000}"/>
    <cellStyle name="Neutra 2 9" xfId="1556" xr:uid="{00000000-0005-0000-0000-0000F9030000}"/>
    <cellStyle name="Neutra 3" xfId="121" xr:uid="{00000000-0005-0000-0000-0000FA030000}"/>
    <cellStyle name="Neutra 3 2" xfId="516" xr:uid="{00000000-0005-0000-0000-0000FB030000}"/>
    <cellStyle name="Neutra 3 3" xfId="1566" xr:uid="{00000000-0005-0000-0000-0000FC030000}"/>
    <cellStyle name="Neutra 4" xfId="238" xr:uid="{00000000-0005-0000-0000-0000FD030000}"/>
    <cellStyle name="Neutra 4 2" xfId="1567" xr:uid="{00000000-0005-0000-0000-0000FE030000}"/>
    <cellStyle name="Neutra 4 3" xfId="1568" xr:uid="{00000000-0005-0000-0000-0000FF030000}"/>
    <cellStyle name="Neutra 5" xfId="1569" xr:uid="{00000000-0005-0000-0000-000000040000}"/>
    <cellStyle name="Neutra 6" xfId="1570" xr:uid="{00000000-0005-0000-0000-000001040000}"/>
    <cellStyle name="Neutra 7" xfId="1571" xr:uid="{00000000-0005-0000-0000-000002040000}"/>
    <cellStyle name="Neutra 8" xfId="1572" xr:uid="{00000000-0005-0000-0000-000003040000}"/>
    <cellStyle name="Neutra 9" xfId="1573" xr:uid="{00000000-0005-0000-0000-000004040000}"/>
    <cellStyle name="Neutral" xfId="3062" xr:uid="{00000000-0005-0000-0000-000005040000}"/>
    <cellStyle name="no dec" xfId="1574" xr:uid="{00000000-0005-0000-0000-000007040000}"/>
    <cellStyle name="Normal" xfId="0" builtinId="0"/>
    <cellStyle name="Normal - Style1" xfId="1575" xr:uid="{00000000-0005-0000-0000-000009040000}"/>
    <cellStyle name="Normal 1" xfId="1576" xr:uid="{00000000-0005-0000-0000-00000A040000}"/>
    <cellStyle name="Normal 10" xfId="144" xr:uid="{00000000-0005-0000-0000-00000B040000}"/>
    <cellStyle name="Normal 10 10" xfId="3102" xr:uid="{803E2687-DCEE-487E-8C48-11206B104383}"/>
    <cellStyle name="Normal 10 10 2" xfId="7064" xr:uid="{2FC7808F-6652-4EFB-81B4-56BCC763FBC6}"/>
    <cellStyle name="Normal 10 10 2 2" xfId="14984" xr:uid="{F18D8DBB-912C-44C0-A510-D806BD750CB2}"/>
    <cellStyle name="Normal 10 10 3" xfId="11024" xr:uid="{B1EFE552-E33A-46C7-9335-270ACB3B2EA7}"/>
    <cellStyle name="Normal 10 11" xfId="5084" xr:uid="{CC56AFCB-91D5-49B7-AB38-F7DADBC87C81}"/>
    <cellStyle name="Normal 10 11 2" xfId="13004" xr:uid="{3C19A751-3904-4FB8-AED4-6D5DE2246262}"/>
    <cellStyle name="Normal 10 12" xfId="9044" xr:uid="{BD91FADC-1D5E-4390-9A94-225453752177}"/>
    <cellStyle name="Normal 10 2" xfId="145" xr:uid="{00000000-0005-0000-0000-00000C040000}"/>
    <cellStyle name="Normal 10 2 2" xfId="325" xr:uid="{00000000-0005-0000-0000-00000D040000}"/>
    <cellStyle name="Normal 10 2 2 2" xfId="715" xr:uid="{00000000-0005-0000-0000-00000E040000}"/>
    <cellStyle name="Normal 10 2 2 2 2" xfId="2425" xr:uid="{CED79067-C745-4282-BDF1-5DD3252A236F}"/>
    <cellStyle name="Normal 10 2 2 2 2 2" xfId="4475" xr:uid="{11B5E927-3D91-49B2-AE1F-B7DD88ACD9D4}"/>
    <cellStyle name="Normal 10 2 2 2 2 2 2" xfId="8435" xr:uid="{785F82D1-C376-47F8-AB39-F00FEA8DFBF0}"/>
    <cellStyle name="Normal 10 2 2 2 2 2 2 2" xfId="16355" xr:uid="{0B111AD1-E07C-4208-9821-7A3038F429BB}"/>
    <cellStyle name="Normal 10 2 2 2 2 2 3" xfId="12395" xr:uid="{992428E6-BF5F-4180-AA13-DC99AEA0A6E0}"/>
    <cellStyle name="Normal 10 2 2 2 2 3" xfId="6455" xr:uid="{E3F60A79-DA93-4813-9830-413DE8F4A7FC}"/>
    <cellStyle name="Normal 10 2 2 2 2 3 2" xfId="14375" xr:uid="{E6310A4B-27F0-4AFA-8467-8C8350F38C1C}"/>
    <cellStyle name="Normal 10 2 2 2 2 4" xfId="10415" xr:uid="{D643B15A-9EAF-4946-AB06-B02C6F8E086C}"/>
    <cellStyle name="Normal 10 2 2 2 3" xfId="3558" xr:uid="{1291AA9C-CAD2-4780-9CE5-45E58A448ACD}"/>
    <cellStyle name="Normal 10 2 2 2 3 2" xfId="7520" xr:uid="{3B0CC740-EE58-414E-AA50-AAA1E80A0486}"/>
    <cellStyle name="Normal 10 2 2 2 3 2 2" xfId="15440" xr:uid="{EF565247-E136-492E-9005-A2D815C87E04}"/>
    <cellStyle name="Normal 10 2 2 2 3 3" xfId="11480" xr:uid="{57C8CDB1-260A-4F2D-865F-0CBE75EB8F37}"/>
    <cellStyle name="Normal 10 2 2 2 4" xfId="5540" xr:uid="{3D28306D-ED1E-4E07-AF53-15C264F9A4FC}"/>
    <cellStyle name="Normal 10 2 2 2 4 2" xfId="13460" xr:uid="{D5148C31-F7C2-4A98-BD81-3CA98E8C4CAE}"/>
    <cellStyle name="Normal 10 2 2 2 5" xfId="9500" xr:uid="{D85F0661-329D-406C-9D7F-3BDD65D9D7FE}"/>
    <cellStyle name="Normal 10 2 2 3" xfId="2424" xr:uid="{1E105A0E-A72E-4A29-8BFA-E0AECF4A62DC}"/>
    <cellStyle name="Normal 10 2 2 3 2" xfId="4474" xr:uid="{D8FA6E63-789E-4F40-A2A0-9ED66B4EC0F9}"/>
    <cellStyle name="Normal 10 2 2 3 2 2" xfId="8434" xr:uid="{30EA61FF-7510-4EE1-BE7A-1F9880768FDC}"/>
    <cellStyle name="Normal 10 2 2 3 2 2 2" xfId="16354" xr:uid="{7CEB9D03-0E0E-4FA0-B61E-5BD121A69007}"/>
    <cellStyle name="Normal 10 2 2 3 2 3" xfId="12394" xr:uid="{291A3450-F85E-4024-80D7-540041747745}"/>
    <cellStyle name="Normal 10 2 2 3 3" xfId="6454" xr:uid="{4FAE3F29-1882-4153-B831-362DE8EAF645}"/>
    <cellStyle name="Normal 10 2 2 3 3 2" xfId="14374" xr:uid="{32F7D8C8-F3B9-4F48-A950-DA0FDB4A246E}"/>
    <cellStyle name="Normal 10 2 2 3 4" xfId="10414" xr:uid="{E9EDACAF-6DEC-4C07-8CC3-0A2A170D9718}"/>
    <cellStyle name="Normal 10 2 2 4" xfId="3233" xr:uid="{1636E56F-6C0F-4163-9193-3A77624E17F5}"/>
    <cellStyle name="Normal 10 2 2 4 2" xfId="7195" xr:uid="{CC863E7E-F789-4E4D-B29F-AE397CA491F1}"/>
    <cellStyle name="Normal 10 2 2 4 2 2" xfId="15115" xr:uid="{FF6339ED-92A7-4208-9A7C-8A451B1517AF}"/>
    <cellStyle name="Normal 10 2 2 4 3" xfId="11155" xr:uid="{18EA5186-FE7A-4253-96E5-506ADBF43EB4}"/>
    <cellStyle name="Normal 10 2 2 5" xfId="5215" xr:uid="{391C5E1D-5001-4DDB-B53D-C5498B5EC3A7}"/>
    <cellStyle name="Normal 10 2 2 5 2" xfId="13135" xr:uid="{5D355BF8-D2DD-4164-BC5B-2CAEDBD4D65B}"/>
    <cellStyle name="Normal 10 2 2 6" xfId="9175" xr:uid="{94C8AFC6-8C38-4462-A770-2EB2CB115821}"/>
    <cellStyle name="Normal 10 2 3" xfId="585" xr:uid="{00000000-0005-0000-0000-00000F040000}"/>
    <cellStyle name="Normal 10 2 3 2" xfId="2426" xr:uid="{39025EE5-82F6-485F-91D9-BB6C9667DD4D}"/>
    <cellStyle name="Normal 10 2 3 2 2" xfId="4476" xr:uid="{52EDF2F7-569C-418A-BA0C-6768D17182B5}"/>
    <cellStyle name="Normal 10 2 3 2 2 2" xfId="8436" xr:uid="{467FDAFF-912F-499F-889A-5E229A623DF3}"/>
    <cellStyle name="Normal 10 2 3 2 2 2 2" xfId="16356" xr:uid="{3078A215-F068-4D1A-B53C-8C578184F0F8}"/>
    <cellStyle name="Normal 10 2 3 2 2 3" xfId="12396" xr:uid="{A2FD76FC-2802-4BCE-B10A-F3F5F6DD65EB}"/>
    <cellStyle name="Normal 10 2 3 2 3" xfId="6456" xr:uid="{729AB87A-48DC-4F3E-86E1-24109497FFC9}"/>
    <cellStyle name="Normal 10 2 3 2 3 2" xfId="14376" xr:uid="{40D7B0A7-CDD3-4DEF-801B-0B7BE93EB80F}"/>
    <cellStyle name="Normal 10 2 3 2 4" xfId="10416" xr:uid="{505D8AC4-2B29-4960-B238-0AA8E830E140}"/>
    <cellStyle name="Normal 10 2 3 3" xfId="3428" xr:uid="{4B9D8BBC-3604-4F8B-8F66-285E3742ED40}"/>
    <cellStyle name="Normal 10 2 3 3 2" xfId="7390" xr:uid="{6A9C035D-CBD9-4FBE-8536-4E409407342A}"/>
    <cellStyle name="Normal 10 2 3 3 2 2" xfId="15310" xr:uid="{F22D2687-914A-4A0F-ACD4-5F4407011603}"/>
    <cellStyle name="Normal 10 2 3 3 3" xfId="11350" xr:uid="{2DAB30F7-0482-4EC4-BAF0-49591C0690E9}"/>
    <cellStyle name="Normal 10 2 3 4" xfId="5410" xr:uid="{DA062274-036D-4984-B991-43230B9E7F10}"/>
    <cellStyle name="Normal 10 2 3 4 2" xfId="13330" xr:uid="{CCE6C755-4F7A-489C-A5F0-A132A0E9F649}"/>
    <cellStyle name="Normal 10 2 3 5" xfId="9370" xr:uid="{F70431D2-3193-4A39-993F-0D18FA90F7B6}"/>
    <cellStyle name="Normal 10 2 4" xfId="1578" xr:uid="{00000000-0005-0000-0000-000010040000}"/>
    <cellStyle name="Normal 10 2 4 2" xfId="2427" xr:uid="{E6C33031-34B9-49EB-B459-65F9B21CC6A6}"/>
    <cellStyle name="Normal 10 2 4 2 2" xfId="4477" xr:uid="{E6D00141-4857-44B0-BD6B-037FFB935DF7}"/>
    <cellStyle name="Normal 10 2 4 2 2 2" xfId="8437" xr:uid="{2B116DB1-CDD0-43A5-AFB5-B6F84709621C}"/>
    <cellStyle name="Normal 10 2 4 2 2 2 2" xfId="16357" xr:uid="{DBA297D7-A38F-4696-84B6-16E9A702DDCD}"/>
    <cellStyle name="Normal 10 2 4 2 2 3" xfId="12397" xr:uid="{18C899DB-0A13-49F6-9472-AF65CBD26C70}"/>
    <cellStyle name="Normal 10 2 4 2 3" xfId="6457" xr:uid="{84097F21-76AD-45EF-B6B6-BD3A9B3A3922}"/>
    <cellStyle name="Normal 10 2 4 2 3 2" xfId="14377" xr:uid="{C863E773-11B1-48B6-8C2F-642F1F71EBBA}"/>
    <cellStyle name="Normal 10 2 4 2 4" xfId="10417" xr:uid="{3BC6FA16-0F7B-4AED-8800-AA494FA15409}"/>
    <cellStyle name="Normal 10 2 4 3" xfId="3931" xr:uid="{FFF1F83A-ED40-4C50-A3C6-B80F4DA1E43F}"/>
    <cellStyle name="Normal 10 2 4 3 2" xfId="7893" xr:uid="{D6EF8E52-0104-4771-8AE0-5EDB54973CDA}"/>
    <cellStyle name="Normal 10 2 4 3 2 2" xfId="15813" xr:uid="{261AAE06-4749-4701-A62C-634659923E0D}"/>
    <cellStyle name="Normal 10 2 4 3 3" xfId="11853" xr:uid="{5F1832EF-B40A-407B-84A1-466B3BF97240}"/>
    <cellStyle name="Normal 10 2 4 4" xfId="5913" xr:uid="{E831611B-68A7-4CAA-8A05-D650D22B4D49}"/>
    <cellStyle name="Normal 10 2 4 4 2" xfId="13833" xr:uid="{287A2F06-2A1F-4FF5-A505-7ECA5FE1E1CF}"/>
    <cellStyle name="Normal 10 2 4 5" xfId="9873" xr:uid="{AB470A5E-5194-4516-AE42-28285E344B45}"/>
    <cellStyle name="Normal 10 2 5" xfId="2423" xr:uid="{9F8A035C-0AF6-4E6F-8806-F87F7BC144D6}"/>
    <cellStyle name="Normal 10 2 5 2" xfId="4473" xr:uid="{1ADCBE3B-4EB6-4641-95C3-24D015CBD67E}"/>
    <cellStyle name="Normal 10 2 5 2 2" xfId="8433" xr:uid="{FCE2BC34-C249-45F0-B0F9-9BCC2211F26A}"/>
    <cellStyle name="Normal 10 2 5 2 2 2" xfId="16353" xr:uid="{37321145-B0B3-4ED3-8020-8055600664D2}"/>
    <cellStyle name="Normal 10 2 5 2 3" xfId="12393" xr:uid="{B1897111-00F9-47AF-B1CD-28CE8BF21D41}"/>
    <cellStyle name="Normal 10 2 5 3" xfId="6453" xr:uid="{3E552DF2-2CA8-4341-9DAC-5E1A647772D0}"/>
    <cellStyle name="Normal 10 2 5 3 2" xfId="14373" xr:uid="{88A8B216-2998-47FD-9646-1B0106FD4450}"/>
    <cellStyle name="Normal 10 2 5 4" xfId="10413" xr:uid="{4C63F5E2-86BD-446C-9BE8-A06F92D44AD3}"/>
    <cellStyle name="Normal 10 2 6" xfId="3103" xr:uid="{B7A5A8ED-873F-47A7-A610-3C27C824C4DC}"/>
    <cellStyle name="Normal 10 2 6 2" xfId="7065" xr:uid="{E15C56CF-A653-4359-A76E-2047083ED989}"/>
    <cellStyle name="Normal 10 2 6 2 2" xfId="14985" xr:uid="{4A669C02-02C5-4971-A134-EDD932E85904}"/>
    <cellStyle name="Normal 10 2 6 3" xfId="11025" xr:uid="{39B921BC-32EE-40DA-BB96-A0CC14E4065C}"/>
    <cellStyle name="Normal 10 2 7" xfId="5085" xr:uid="{F15AEDFF-78A4-418F-A0EC-0F8524A5634D}"/>
    <cellStyle name="Normal 10 2 7 2" xfId="13005" xr:uid="{FB66AEA1-95D2-47D7-ACBA-2C74839A4606}"/>
    <cellStyle name="Normal 10 2 8" xfId="9045" xr:uid="{6F0D22FE-63D8-478B-B4C6-5677F2720815}"/>
    <cellStyle name="Normal 10 3" xfId="185" xr:uid="{00000000-0005-0000-0000-000011040000}"/>
    <cellStyle name="Normal 10 3 2" xfId="359" xr:uid="{00000000-0005-0000-0000-000012040000}"/>
    <cellStyle name="Normal 10 3 2 2" xfId="749" xr:uid="{00000000-0005-0000-0000-000013040000}"/>
    <cellStyle name="Normal 10 3 2 2 2" xfId="2430" xr:uid="{40665FD5-5D6B-4029-8C31-8D0A58EB1434}"/>
    <cellStyle name="Normal 10 3 2 2 2 2" xfId="4480" xr:uid="{A3EBBE3F-C9CE-494F-969A-08091F38FDC1}"/>
    <cellStyle name="Normal 10 3 2 2 2 2 2" xfId="8440" xr:uid="{CFA50D4D-4E0D-47FD-ABF6-F9B4604D9F95}"/>
    <cellStyle name="Normal 10 3 2 2 2 2 2 2" xfId="16360" xr:uid="{09EE20F8-52D9-494F-B5DD-E1943B2921DB}"/>
    <cellStyle name="Normal 10 3 2 2 2 2 3" xfId="12400" xr:uid="{F0EDF9DD-4FD1-44F8-92E3-36AF90B709E4}"/>
    <cellStyle name="Normal 10 3 2 2 2 3" xfId="6460" xr:uid="{3A82A8C7-F5D3-4EA0-B53D-26BEF776798D}"/>
    <cellStyle name="Normal 10 3 2 2 2 3 2" xfId="14380" xr:uid="{20E00A7D-0FEC-46BC-A8CF-021B308493AA}"/>
    <cellStyle name="Normal 10 3 2 2 2 4" xfId="10420" xr:uid="{7F3A7BBF-DA5A-4A04-A3BE-DDA4E4255059}"/>
    <cellStyle name="Normal 10 3 2 2 3" xfId="3592" xr:uid="{CE4F9B70-C405-4DF5-9EF5-0980E6AA1947}"/>
    <cellStyle name="Normal 10 3 2 2 3 2" xfId="7554" xr:uid="{D9A7010A-C046-4408-A0F8-7B5E997A47BC}"/>
    <cellStyle name="Normal 10 3 2 2 3 2 2" xfId="15474" xr:uid="{79688C08-5473-409D-8025-9AB1EB14E662}"/>
    <cellStyle name="Normal 10 3 2 2 3 3" xfId="11514" xr:uid="{B4A147B0-E5BE-4910-BB3F-04CB0AE25BB3}"/>
    <cellStyle name="Normal 10 3 2 2 4" xfId="5574" xr:uid="{6AADEA8A-F04F-41BE-AB3F-DF4EBFF6C24F}"/>
    <cellStyle name="Normal 10 3 2 2 4 2" xfId="13494" xr:uid="{815E6A10-0F00-4825-8F95-84C5E5D083C4}"/>
    <cellStyle name="Normal 10 3 2 2 5" xfId="9534" xr:uid="{1E5DBC79-14F3-4120-BC9B-D3402E43F669}"/>
    <cellStyle name="Normal 10 3 2 3" xfId="2429" xr:uid="{E5B8780B-7A2D-4CFE-ACB6-0F1723ACDE5F}"/>
    <cellStyle name="Normal 10 3 2 3 2" xfId="4479" xr:uid="{6577A378-7967-454C-8D2D-9408B826BE9C}"/>
    <cellStyle name="Normal 10 3 2 3 2 2" xfId="8439" xr:uid="{CF1B665F-82A1-404F-8170-D13D4407C68A}"/>
    <cellStyle name="Normal 10 3 2 3 2 2 2" xfId="16359" xr:uid="{4C8FE8B3-218F-41CA-9C09-D139A22891FB}"/>
    <cellStyle name="Normal 10 3 2 3 2 3" xfId="12399" xr:uid="{295B871C-1D96-4917-A40F-2BE4D4CA249E}"/>
    <cellStyle name="Normal 10 3 2 3 3" xfId="6459" xr:uid="{061E091E-A4EB-40AC-9BCD-70BCDE5A61DB}"/>
    <cellStyle name="Normal 10 3 2 3 3 2" xfId="14379" xr:uid="{FA631AC1-D960-42FA-9C9F-ED8E2E645031}"/>
    <cellStyle name="Normal 10 3 2 3 4" xfId="10419" xr:uid="{3EE81AE6-48CC-4791-8ED7-D688CA45C7AC}"/>
    <cellStyle name="Normal 10 3 2 4" xfId="3267" xr:uid="{66F9B400-BDB4-4894-A625-58509D26D4E3}"/>
    <cellStyle name="Normal 10 3 2 4 2" xfId="7229" xr:uid="{B58BC161-CD91-4A3E-AC4D-8C21CF06A1A9}"/>
    <cellStyle name="Normal 10 3 2 4 2 2" xfId="15149" xr:uid="{314B1B1C-2917-4991-9C8A-2119B270C628}"/>
    <cellStyle name="Normal 10 3 2 4 3" xfId="11189" xr:uid="{895D795D-5ED2-4566-AC29-C311BC8C96B8}"/>
    <cellStyle name="Normal 10 3 2 5" xfId="5249" xr:uid="{F0AC4725-E126-4322-9205-4305B86CA4EE}"/>
    <cellStyle name="Normal 10 3 2 5 2" xfId="13169" xr:uid="{96F55849-5A56-48BA-B3D1-C97EBEFF59E3}"/>
    <cellStyle name="Normal 10 3 2 6" xfId="9209" xr:uid="{913FB26E-C684-4B78-A621-0CE303F139B7}"/>
    <cellStyle name="Normal 10 3 3" xfId="616" xr:uid="{00000000-0005-0000-0000-000014040000}"/>
    <cellStyle name="Normal 10 3 3 2" xfId="2431" xr:uid="{53A57700-867A-4266-9A00-20191BFA4766}"/>
    <cellStyle name="Normal 10 3 3 2 2" xfId="4481" xr:uid="{0BB65CAF-92FE-45FD-9423-81940D98D9CF}"/>
    <cellStyle name="Normal 10 3 3 2 2 2" xfId="8441" xr:uid="{AEB8047A-FADF-48B3-958D-5CBC0D980585}"/>
    <cellStyle name="Normal 10 3 3 2 2 2 2" xfId="16361" xr:uid="{B3194CD2-06EF-4B38-AE17-60E4F5E19142}"/>
    <cellStyle name="Normal 10 3 3 2 2 3" xfId="12401" xr:uid="{AE938095-563C-4B37-BC5E-1E48FAE31DBC}"/>
    <cellStyle name="Normal 10 3 3 2 3" xfId="6461" xr:uid="{5B3B3290-4373-446A-9A9B-694989BA32C0}"/>
    <cellStyle name="Normal 10 3 3 2 3 2" xfId="14381" xr:uid="{0BE760E8-FC4D-4239-9506-3755C02242F0}"/>
    <cellStyle name="Normal 10 3 3 2 4" xfId="10421" xr:uid="{DDF7477F-28DF-469A-B34E-3A03026141B7}"/>
    <cellStyle name="Normal 10 3 3 3" xfId="3459" xr:uid="{D3C5AE02-131A-4597-8772-680F7D5BE033}"/>
    <cellStyle name="Normal 10 3 3 3 2" xfId="7421" xr:uid="{5BC3FAC5-0383-41EA-AB74-C79D0BC7DE63}"/>
    <cellStyle name="Normal 10 3 3 3 2 2" xfId="15341" xr:uid="{6CE57040-A84F-4323-BE80-BCF1BDB565FF}"/>
    <cellStyle name="Normal 10 3 3 3 3" xfId="11381" xr:uid="{D04CAAF0-0B6F-42BA-8295-770C4535D0AA}"/>
    <cellStyle name="Normal 10 3 3 4" xfId="5441" xr:uid="{C3ABE3DF-7E26-4A5C-8BEB-31BBFD9016B6}"/>
    <cellStyle name="Normal 10 3 3 4 2" xfId="13361" xr:uid="{0DA1D4F9-C39D-4F0A-8599-6314C5561F69}"/>
    <cellStyle name="Normal 10 3 3 5" xfId="9401" xr:uid="{E0D43390-1BE5-47A8-9EEF-1E87F123C85D}"/>
    <cellStyle name="Normal 10 3 4" xfId="2428" xr:uid="{DDE80583-5959-4675-AF91-EB399CB613C7}"/>
    <cellStyle name="Normal 10 3 4 2" xfId="4478" xr:uid="{9F642FBA-27D5-4179-9387-953A212517CC}"/>
    <cellStyle name="Normal 10 3 4 2 2" xfId="8438" xr:uid="{2996A681-E4D0-490B-AFA7-147FF861015C}"/>
    <cellStyle name="Normal 10 3 4 2 2 2" xfId="16358" xr:uid="{20042FCB-D47C-4072-8492-37688B59C4B8}"/>
    <cellStyle name="Normal 10 3 4 2 3" xfId="12398" xr:uid="{192676E4-A451-40A7-86DE-B96E4141085E}"/>
    <cellStyle name="Normal 10 3 4 3" xfId="6458" xr:uid="{DEBF6004-0814-448C-965B-164BA434D8B2}"/>
    <cellStyle name="Normal 10 3 4 3 2" xfId="14378" xr:uid="{15FEE99D-ADBD-4476-BC0A-E38F02DEB149}"/>
    <cellStyle name="Normal 10 3 4 4" xfId="10418" xr:uid="{82A436A8-AF36-4E1F-B707-CF93CBF9F554}"/>
    <cellStyle name="Normal 10 3 5" xfId="3134" xr:uid="{7F379AB6-B98B-4B52-8CE6-C104E76AC208}"/>
    <cellStyle name="Normal 10 3 5 2" xfId="7096" xr:uid="{7DB8199B-A30C-44AE-9EC1-25EA3B9D2A38}"/>
    <cellStyle name="Normal 10 3 5 2 2" xfId="15016" xr:uid="{DE2B2277-28B8-493B-9D1D-34A38C77B5CB}"/>
    <cellStyle name="Normal 10 3 5 3" xfId="11056" xr:uid="{EE2B95DF-06AA-4D83-92C2-BE9BBB9036D7}"/>
    <cellStyle name="Normal 10 3 6" xfId="5116" xr:uid="{1105C7A4-1C91-4FFF-93C9-E9E203D923AB}"/>
    <cellStyle name="Normal 10 3 6 2" xfId="13036" xr:uid="{2AF361B2-AABB-4B30-B62F-D887CBD45443}"/>
    <cellStyle name="Normal 10 3 7" xfId="9076" xr:uid="{C3D294FB-45A2-4645-804A-E08C0923C2A2}"/>
    <cellStyle name="Normal 10 4" xfId="230" xr:uid="{00000000-0005-0000-0000-000015040000}"/>
    <cellStyle name="Normal 10 4 2" xfId="394" xr:uid="{00000000-0005-0000-0000-000016040000}"/>
    <cellStyle name="Normal 10 4 2 2" xfId="784" xr:uid="{00000000-0005-0000-0000-000017040000}"/>
    <cellStyle name="Normal 10 4 2 2 2" xfId="2434" xr:uid="{35F6BD85-0446-4D7A-AB19-B32E38DBF9F8}"/>
    <cellStyle name="Normal 10 4 2 2 2 2" xfId="4484" xr:uid="{245B6FFE-45BB-4840-BF20-01261BDEEB9F}"/>
    <cellStyle name="Normal 10 4 2 2 2 2 2" xfId="8444" xr:uid="{4D1CB827-B7C4-40E9-ACC0-5590BBE9F47B}"/>
    <cellStyle name="Normal 10 4 2 2 2 2 2 2" xfId="16364" xr:uid="{D89D3803-7FB4-4012-A4D7-55413DC7D3FE}"/>
    <cellStyle name="Normal 10 4 2 2 2 2 3" xfId="12404" xr:uid="{87553ABD-82EF-482F-8C98-3FC8C4A2E1C5}"/>
    <cellStyle name="Normal 10 4 2 2 2 3" xfId="6464" xr:uid="{4AAF8F04-CD1E-4C11-A839-3E8D45275656}"/>
    <cellStyle name="Normal 10 4 2 2 2 3 2" xfId="14384" xr:uid="{01415136-2DF2-4DAC-9D0F-055546FF33F4}"/>
    <cellStyle name="Normal 10 4 2 2 2 4" xfId="10424" xr:uid="{A13D6F6A-50E0-4B22-B0A6-DD0028BB3301}"/>
    <cellStyle name="Normal 10 4 2 2 3" xfId="3627" xr:uid="{30AC01D2-4BFB-46E5-82E5-B29BCAA8B0CC}"/>
    <cellStyle name="Normal 10 4 2 2 3 2" xfId="7589" xr:uid="{6ABD7F21-D5B9-4034-B75B-B537349E11EB}"/>
    <cellStyle name="Normal 10 4 2 2 3 2 2" xfId="15509" xr:uid="{2F7243AA-B008-461E-BBD5-EEE9F5AD9EB4}"/>
    <cellStyle name="Normal 10 4 2 2 3 3" xfId="11549" xr:uid="{5700B262-7929-488F-9ABC-3BF99B701462}"/>
    <cellStyle name="Normal 10 4 2 2 4" xfId="5609" xr:uid="{F58D86BB-13A0-4BDD-B945-604D0FE3322B}"/>
    <cellStyle name="Normal 10 4 2 2 4 2" xfId="13529" xr:uid="{D906BC0F-C67D-4C78-9B3D-3530F781E452}"/>
    <cellStyle name="Normal 10 4 2 2 5" xfId="9569" xr:uid="{28D6E7F5-8312-4600-A5B3-8E4827CC5DDF}"/>
    <cellStyle name="Normal 10 4 2 3" xfId="2433" xr:uid="{FB174001-35C2-4C23-AA9A-467F45B302B9}"/>
    <cellStyle name="Normal 10 4 2 3 2" xfId="4483" xr:uid="{3FB0C90C-6565-4C1C-A32B-A1CA66893FD8}"/>
    <cellStyle name="Normal 10 4 2 3 2 2" xfId="8443" xr:uid="{288A5D77-0612-44BF-8FC9-FAE6D5B5ABED}"/>
    <cellStyle name="Normal 10 4 2 3 2 2 2" xfId="16363" xr:uid="{3CF47654-BA91-40D6-B6D5-CE31F34A86E6}"/>
    <cellStyle name="Normal 10 4 2 3 2 3" xfId="12403" xr:uid="{11BC60BC-FA76-4AD8-A30B-833267C4C1E4}"/>
    <cellStyle name="Normal 10 4 2 3 3" xfId="6463" xr:uid="{CC104C3B-745F-4736-8C78-8CF9605B4484}"/>
    <cellStyle name="Normal 10 4 2 3 3 2" xfId="14383" xr:uid="{721DC0E7-A1A8-441F-BF75-3715B72CADAE}"/>
    <cellStyle name="Normal 10 4 2 3 4" xfId="10423" xr:uid="{57BB91D2-F763-4B7A-8552-06261E0C2331}"/>
    <cellStyle name="Normal 10 4 2 4" xfId="3302" xr:uid="{7E05B330-74DB-48B2-BEB5-FB69B5A18F75}"/>
    <cellStyle name="Normal 10 4 2 4 2" xfId="7264" xr:uid="{768C39F5-4661-4CBE-83DE-FD584E9177B1}"/>
    <cellStyle name="Normal 10 4 2 4 2 2" xfId="15184" xr:uid="{30A14AE4-D340-4C84-9A11-9FE35BAF37BC}"/>
    <cellStyle name="Normal 10 4 2 4 3" xfId="11224" xr:uid="{5CC92952-8C2A-48C3-B51D-2288707152A9}"/>
    <cellStyle name="Normal 10 4 2 5" xfId="5284" xr:uid="{E13F65C3-FA8F-4D46-A1DB-2F091E35331B}"/>
    <cellStyle name="Normal 10 4 2 5 2" xfId="13204" xr:uid="{C90AFBAD-E1D7-42E1-918C-7416B7523DA6}"/>
    <cellStyle name="Normal 10 4 2 6" xfId="9244" xr:uid="{6AAA8FD8-4326-462F-933B-EDFE7DB2ACD1}"/>
    <cellStyle name="Normal 10 4 3" xfId="649" xr:uid="{00000000-0005-0000-0000-000018040000}"/>
    <cellStyle name="Normal 10 4 3 2" xfId="2435" xr:uid="{54243214-F077-498E-9DA0-C47B9FEC6BA8}"/>
    <cellStyle name="Normal 10 4 3 2 2" xfId="4485" xr:uid="{2177C89D-BB5E-49C8-B648-97B02F8A4687}"/>
    <cellStyle name="Normal 10 4 3 2 2 2" xfId="8445" xr:uid="{58949331-0A81-4D5B-9DDF-A7E85F43DC1A}"/>
    <cellStyle name="Normal 10 4 3 2 2 2 2" xfId="16365" xr:uid="{88B57718-4454-49E1-92CD-FBA97C983D4C}"/>
    <cellStyle name="Normal 10 4 3 2 2 3" xfId="12405" xr:uid="{EDAEDA13-AE30-4507-BC1B-F6B86B6FE8CF}"/>
    <cellStyle name="Normal 10 4 3 2 3" xfId="6465" xr:uid="{B9DD070E-0B45-4D6B-A797-475292122DF9}"/>
    <cellStyle name="Normal 10 4 3 2 3 2" xfId="14385" xr:uid="{9DE74A10-1BF5-4C9B-9C1A-3BD7FCF325DE}"/>
    <cellStyle name="Normal 10 4 3 2 4" xfId="10425" xr:uid="{CC3224D5-8B24-4EE3-AEB6-EC11F6575058}"/>
    <cellStyle name="Normal 10 4 3 3" xfId="3492" xr:uid="{54576407-522D-40EA-93FA-A2ABC260CEAA}"/>
    <cellStyle name="Normal 10 4 3 3 2" xfId="7454" xr:uid="{31D09353-482F-4B9A-A290-E6E76BD1EF10}"/>
    <cellStyle name="Normal 10 4 3 3 2 2" xfId="15374" xr:uid="{E19F551B-5935-4FAE-B3B9-18705FB8EFC1}"/>
    <cellStyle name="Normal 10 4 3 3 3" xfId="11414" xr:uid="{92456CD2-76D6-4521-9FCB-F0742333253C}"/>
    <cellStyle name="Normal 10 4 3 4" xfId="5474" xr:uid="{175922D2-73A6-4E2B-862A-770C245851EB}"/>
    <cellStyle name="Normal 10 4 3 4 2" xfId="13394" xr:uid="{5E31E443-8A40-4585-A1DC-4DCF86F750DF}"/>
    <cellStyle name="Normal 10 4 3 5" xfId="9434" xr:uid="{09354140-5044-448C-A65E-9D3FD1F1535A}"/>
    <cellStyle name="Normal 10 4 4" xfId="2432" xr:uid="{19528ED3-BF3A-4D8C-8692-677E06062BB2}"/>
    <cellStyle name="Normal 10 4 4 2" xfId="4482" xr:uid="{F938337D-EAA8-4D96-BE1C-B4E0D9462DE9}"/>
    <cellStyle name="Normal 10 4 4 2 2" xfId="8442" xr:uid="{642E38BC-D481-44A4-A9A7-92512483C50F}"/>
    <cellStyle name="Normal 10 4 4 2 2 2" xfId="16362" xr:uid="{1432EDB2-DFB6-48EC-8233-B624A0145469}"/>
    <cellStyle name="Normal 10 4 4 2 3" xfId="12402" xr:uid="{92ABB528-A907-4B31-9CFA-AF9DBA2F644D}"/>
    <cellStyle name="Normal 10 4 4 3" xfId="6462" xr:uid="{D63C03BB-A8C0-49CA-9A41-1E46A75CD906}"/>
    <cellStyle name="Normal 10 4 4 3 2" xfId="14382" xr:uid="{BFD3C647-E9A9-483F-AC8C-9D69409EA3E3}"/>
    <cellStyle name="Normal 10 4 4 4" xfId="10422" xr:uid="{B7913B95-F8EC-4C5D-AEEF-A1114998E5C4}"/>
    <cellStyle name="Normal 10 4 5" xfId="3167" xr:uid="{C5B23DF2-A405-4650-A409-647C235EB931}"/>
    <cellStyle name="Normal 10 4 5 2" xfId="7129" xr:uid="{719A38A8-A124-4F00-B109-E03EC3D59EDE}"/>
    <cellStyle name="Normal 10 4 5 2 2" xfId="15049" xr:uid="{10E7E7DA-DB1D-42CD-9E87-4A64F3D427F5}"/>
    <cellStyle name="Normal 10 4 5 3" xfId="11089" xr:uid="{BA7E45F9-AC5B-4288-BB35-63B23C0F4D51}"/>
    <cellStyle name="Normal 10 4 6" xfId="5149" xr:uid="{22D6645C-E827-4A91-8EE4-A98AC659EC32}"/>
    <cellStyle name="Normal 10 4 6 2" xfId="13069" xr:uid="{48CDA596-B3F6-4F68-A2B2-92F7511CCF2A}"/>
    <cellStyle name="Normal 10 4 7" xfId="9109" xr:uid="{DF87ECB6-3918-44C6-8D5C-8FF078DBC71B}"/>
    <cellStyle name="Normal 10 5" xfId="324" xr:uid="{00000000-0005-0000-0000-000019040000}"/>
    <cellStyle name="Normal 10 5 2" xfId="714" xr:uid="{00000000-0005-0000-0000-00001A040000}"/>
    <cellStyle name="Normal 10 5 2 2" xfId="2437" xr:uid="{1C9795A5-6BEB-4140-A185-C3264E121D50}"/>
    <cellStyle name="Normal 10 5 2 2 2" xfId="4487" xr:uid="{736A54A8-2102-48B9-8623-194BA56D6AA4}"/>
    <cellStyle name="Normal 10 5 2 2 2 2" xfId="8447" xr:uid="{6836FA24-069E-4090-91A5-FE1A3C821CB8}"/>
    <cellStyle name="Normal 10 5 2 2 2 2 2" xfId="16367" xr:uid="{A1CAD1C7-3EFC-4746-B4E4-1911219B1D87}"/>
    <cellStyle name="Normal 10 5 2 2 2 3" xfId="12407" xr:uid="{298B6B44-7DC4-4408-8C41-E33ECD3319D6}"/>
    <cellStyle name="Normal 10 5 2 2 3" xfId="6467" xr:uid="{107AF3B2-EFEF-4084-9633-3C03F2EEB6C8}"/>
    <cellStyle name="Normal 10 5 2 2 3 2" xfId="14387" xr:uid="{45DAA6FC-CD17-433E-B013-5489ECA8D600}"/>
    <cellStyle name="Normal 10 5 2 2 4" xfId="10427" xr:uid="{6BB215CD-A09F-4F7B-9ECE-0A19C9B328CD}"/>
    <cellStyle name="Normal 10 5 2 3" xfId="3557" xr:uid="{C6C08318-EF43-4BEF-AF2B-F9B0835C22EA}"/>
    <cellStyle name="Normal 10 5 2 3 2" xfId="7519" xr:uid="{5ADE6060-D27B-4C03-B19A-C4C81C4F0264}"/>
    <cellStyle name="Normal 10 5 2 3 2 2" xfId="15439" xr:uid="{C16A8AFF-419F-4E01-9BB4-84C1586F491A}"/>
    <cellStyle name="Normal 10 5 2 3 3" xfId="11479" xr:uid="{AD9DA555-3DCA-4705-8568-7076CF296B0B}"/>
    <cellStyle name="Normal 10 5 2 4" xfId="5539" xr:uid="{F158C8C3-7B6B-4FF3-82F9-024E0580A354}"/>
    <cellStyle name="Normal 10 5 2 4 2" xfId="13459" xr:uid="{52FC32AA-581A-47C1-A26A-7C7666D1238B}"/>
    <cellStyle name="Normal 10 5 2 5" xfId="9499" xr:uid="{1A74DDD9-EC59-4501-A27D-8707B2AA9670}"/>
    <cellStyle name="Normal 10 5 3" xfId="2436" xr:uid="{5BBDD20C-6DDB-4C40-A171-207BE1E272E6}"/>
    <cellStyle name="Normal 10 5 3 2" xfId="4486" xr:uid="{046BD909-36FB-49A3-96A0-F558814DA597}"/>
    <cellStyle name="Normal 10 5 3 2 2" xfId="8446" xr:uid="{A47E5DFB-F416-426A-8CC6-C5B249A3EFBA}"/>
    <cellStyle name="Normal 10 5 3 2 2 2" xfId="16366" xr:uid="{D1282059-A7A2-47D7-9EFC-90DE802BE4C5}"/>
    <cellStyle name="Normal 10 5 3 2 3" xfId="12406" xr:uid="{321D43F5-FDBE-4845-8E17-E87A6426630F}"/>
    <cellStyle name="Normal 10 5 3 3" xfId="6466" xr:uid="{3672C3DD-B729-4D02-AB7D-58BD957FD9BD}"/>
    <cellStyle name="Normal 10 5 3 3 2" xfId="14386" xr:uid="{14629FA8-225D-4AE3-906B-477BC8FCE526}"/>
    <cellStyle name="Normal 10 5 3 4" xfId="10426" xr:uid="{42F1F077-C150-4714-9EE7-8FCB4C405DE4}"/>
    <cellStyle name="Normal 10 5 4" xfId="3232" xr:uid="{C8DEA1C9-2A54-4152-874A-FD49A710B55B}"/>
    <cellStyle name="Normal 10 5 4 2" xfId="7194" xr:uid="{8C6EA63F-F536-4E9A-8E90-B1D91069C089}"/>
    <cellStyle name="Normal 10 5 4 2 2" xfId="15114" xr:uid="{8F792956-D637-4B1B-8641-EEB21F413226}"/>
    <cellStyle name="Normal 10 5 4 3" xfId="11154" xr:uid="{FE8A2510-A1B6-4611-8011-37BD7994BFF3}"/>
    <cellStyle name="Normal 10 5 5" xfId="5214" xr:uid="{F05EBEB2-3D76-43A6-A02A-EBE63B0CEF4B}"/>
    <cellStyle name="Normal 10 5 5 2" xfId="13134" xr:uid="{FF889A1E-74D0-4DBC-B808-0FD78E131A24}"/>
    <cellStyle name="Normal 10 5 6" xfId="9174" xr:uid="{02947B8F-4296-4C0A-B848-E714768EA4A2}"/>
    <cellStyle name="Normal 10 6" xfId="468" xr:uid="{00000000-0005-0000-0000-00001B040000}"/>
    <cellStyle name="Normal 10 7" xfId="584" xr:uid="{00000000-0005-0000-0000-00001C040000}"/>
    <cellStyle name="Normal 10 7 2" xfId="2438" xr:uid="{C00D670B-CAB6-4B54-BFB0-18FABCB5700C}"/>
    <cellStyle name="Normal 10 7 2 2" xfId="4488" xr:uid="{415E06E3-6DFF-4B53-AA77-FFE3183BE794}"/>
    <cellStyle name="Normal 10 7 2 2 2" xfId="8448" xr:uid="{DAF2179E-6E62-46C4-9A20-EE54E4B190B3}"/>
    <cellStyle name="Normal 10 7 2 2 2 2" xfId="16368" xr:uid="{17BC819F-8C38-4F7B-AC25-F425D433212B}"/>
    <cellStyle name="Normal 10 7 2 2 3" xfId="12408" xr:uid="{8F490861-E887-4977-AB33-6DF4C6AB7BE9}"/>
    <cellStyle name="Normal 10 7 2 3" xfId="6468" xr:uid="{AEB0B325-DD29-4E1F-A988-3385CBA34761}"/>
    <cellStyle name="Normal 10 7 2 3 2" xfId="14388" xr:uid="{FD1CB80A-2994-4DEE-9C39-24196FC0EFA4}"/>
    <cellStyle name="Normal 10 7 2 4" xfId="10428" xr:uid="{3908C5A1-F5F7-4681-88A1-FDE7D91A839D}"/>
    <cellStyle name="Normal 10 7 3" xfId="3427" xr:uid="{FCC23BBD-CE89-441D-B336-4C67EEFF7991}"/>
    <cellStyle name="Normal 10 7 3 2" xfId="7389" xr:uid="{5F58DC5E-7D40-4F57-8B31-4039BBF35C52}"/>
    <cellStyle name="Normal 10 7 3 2 2" xfId="15309" xr:uid="{20D53413-EA17-4490-B927-C80E76A890A1}"/>
    <cellStyle name="Normal 10 7 3 3" xfId="11349" xr:uid="{03E2813A-BEB7-48D2-9351-B7113DCE38D3}"/>
    <cellStyle name="Normal 10 7 4" xfId="5409" xr:uid="{BA16B87A-FCFB-4DEB-A2D7-BC8D384EED07}"/>
    <cellStyle name="Normal 10 7 4 2" xfId="13329" xr:uid="{C8914F6F-DBEB-42B0-BE86-5C9BD3121825}"/>
    <cellStyle name="Normal 10 7 5" xfId="9369" xr:uid="{ED0DF740-EC7C-403D-A36F-1B73BEEB8A84}"/>
    <cellStyle name="Normal 10 8" xfId="1577" xr:uid="{00000000-0005-0000-0000-00001D040000}"/>
    <cellStyle name="Normal 10 8 2" xfId="2439" xr:uid="{F5E64743-C734-41E4-8415-241893783D4D}"/>
    <cellStyle name="Normal 10 8 2 2" xfId="4489" xr:uid="{9393BD70-02B9-4591-A0D2-C43F9E1C8F7C}"/>
    <cellStyle name="Normal 10 8 2 2 2" xfId="8449" xr:uid="{B07515B2-85A5-4FB2-94BB-81B009CBA89A}"/>
    <cellStyle name="Normal 10 8 2 2 2 2" xfId="16369" xr:uid="{74A1088C-D3F6-4E0F-9316-EEDD214733B5}"/>
    <cellStyle name="Normal 10 8 2 2 3" xfId="12409" xr:uid="{E320CA73-085D-4F88-BE27-72C349DA7D9A}"/>
    <cellStyle name="Normal 10 8 2 3" xfId="6469" xr:uid="{AF2296B5-D76D-48AF-9421-DFC96C91EAC9}"/>
    <cellStyle name="Normal 10 8 2 3 2" xfId="14389" xr:uid="{52314617-B732-44F6-AAC6-50D1496C3333}"/>
    <cellStyle name="Normal 10 8 2 4" xfId="10429" xr:uid="{7EDF5060-8A37-4DA6-B0C1-82C303883121}"/>
    <cellStyle name="Normal 10 8 3" xfId="3930" xr:uid="{A78D2723-055A-4556-94A3-8933D6B77064}"/>
    <cellStyle name="Normal 10 8 3 2" xfId="7892" xr:uid="{E5424103-7A27-4CB0-85D4-0830AE342D7A}"/>
    <cellStyle name="Normal 10 8 3 2 2" xfId="15812" xr:uid="{F76CD665-04D0-43CD-B20E-C1A2309D0AE2}"/>
    <cellStyle name="Normal 10 8 3 3" xfId="11852" xr:uid="{194C37F0-0732-449C-9B69-4EB8F2C80EF5}"/>
    <cellStyle name="Normal 10 8 4" xfId="5912" xr:uid="{4F47E409-2E15-4359-900E-822C115E0456}"/>
    <cellStyle name="Normal 10 8 4 2" xfId="13832" xr:uid="{3AD03B30-5B21-4999-B594-D7217CB330E4}"/>
    <cellStyle name="Normal 10 8 5" xfId="9872" xr:uid="{F83AA000-58A1-478E-A0A6-53DD707DF4F0}"/>
    <cellStyle name="Normal 10 9" xfId="2422" xr:uid="{9A5FA24C-B74A-4C90-9609-DB4E2B402548}"/>
    <cellStyle name="Normal 10 9 2" xfId="4472" xr:uid="{C4FCF9B6-753C-4141-B5EB-29790AB54287}"/>
    <cellStyle name="Normal 10 9 2 2" xfId="8432" xr:uid="{6DABFFD6-5323-4683-B9E5-BBCA6999CD37}"/>
    <cellStyle name="Normal 10 9 2 2 2" xfId="16352" xr:uid="{97981169-1124-4CF4-BAA2-EB6D1217004D}"/>
    <cellStyle name="Normal 10 9 2 3" xfId="12392" xr:uid="{F191FF54-0B98-4B05-9BF7-9765F36DA8A1}"/>
    <cellStyle name="Normal 10 9 3" xfId="6452" xr:uid="{76AC0931-CE35-48F0-9F46-D32469D16EF0}"/>
    <cellStyle name="Normal 10 9 3 2" xfId="14372" xr:uid="{6282FD92-0D04-4311-B4E9-D4C95F21C16A}"/>
    <cellStyle name="Normal 10 9 4" xfId="10412" xr:uid="{E5BC3230-8CC8-4425-940C-42877B8D4968}"/>
    <cellStyle name="Normal 11" xfId="146" xr:uid="{00000000-0005-0000-0000-00001E040000}"/>
    <cellStyle name="Normal 11 2" xfId="186" xr:uid="{00000000-0005-0000-0000-00001F040000}"/>
    <cellStyle name="Normal 11 3" xfId="271" xr:uid="{00000000-0005-0000-0000-000020040000}"/>
    <cellStyle name="Normal 11 3 2" xfId="407" xr:uid="{00000000-0005-0000-0000-000021040000}"/>
    <cellStyle name="Normal 11 3 2 2" xfId="797" xr:uid="{00000000-0005-0000-0000-000022040000}"/>
    <cellStyle name="Normal 11 3 2 2 2" xfId="2442" xr:uid="{6C11FA32-E568-44AA-9DAA-939BD3880DEC}"/>
    <cellStyle name="Normal 11 3 2 2 2 2" xfId="4492" xr:uid="{923F14F1-14B0-4599-8E2A-55499BE54D68}"/>
    <cellStyle name="Normal 11 3 2 2 2 2 2" xfId="8452" xr:uid="{861E9424-1A54-4C72-84D6-C59A4BA954B5}"/>
    <cellStyle name="Normal 11 3 2 2 2 2 2 2" xfId="16372" xr:uid="{0EC0BECC-6B36-4F22-A7E1-AFE8E3C0A0B7}"/>
    <cellStyle name="Normal 11 3 2 2 2 2 3" xfId="12412" xr:uid="{DFAA18D0-95FB-424C-9D38-55D0FB779BF5}"/>
    <cellStyle name="Normal 11 3 2 2 2 3" xfId="6472" xr:uid="{2AF079FB-EAD9-4FCF-AFE4-3C37FEAB7886}"/>
    <cellStyle name="Normal 11 3 2 2 2 3 2" xfId="14392" xr:uid="{8E52DB39-9507-472D-925E-77E068ECC975}"/>
    <cellStyle name="Normal 11 3 2 2 2 4" xfId="10432" xr:uid="{3276FE5E-F043-4C51-B466-859817EA5D9A}"/>
    <cellStyle name="Normal 11 3 2 2 3" xfId="3640" xr:uid="{2132F825-9967-4101-B07D-AA11A40C45C7}"/>
    <cellStyle name="Normal 11 3 2 2 3 2" xfId="7602" xr:uid="{B7CB5152-5BC8-4D34-A8FA-406A73210698}"/>
    <cellStyle name="Normal 11 3 2 2 3 2 2" xfId="15522" xr:uid="{2A536819-D41F-4906-8AB2-2F2FAF5A8370}"/>
    <cellStyle name="Normal 11 3 2 2 3 3" xfId="11562" xr:uid="{C6060CDD-2DAB-42A9-B450-7859722CC8AC}"/>
    <cellStyle name="Normal 11 3 2 2 4" xfId="5622" xr:uid="{ED04DFFE-DFBA-43AE-A137-746ECADBA690}"/>
    <cellStyle name="Normal 11 3 2 2 4 2" xfId="13542" xr:uid="{8E005532-5097-45B2-9FE1-0A159EBE102C}"/>
    <cellStyle name="Normal 11 3 2 2 5" xfId="9582" xr:uid="{33CC948F-B8CF-4E27-97E5-8BB763AA2E2A}"/>
    <cellStyle name="Normal 11 3 2 3" xfId="2441" xr:uid="{9EDC9956-9609-4E51-90A2-32AFCF3E9B61}"/>
    <cellStyle name="Normal 11 3 2 3 2" xfId="4491" xr:uid="{54078195-5298-47EE-8A9A-EDEAEBC47771}"/>
    <cellStyle name="Normal 11 3 2 3 2 2" xfId="8451" xr:uid="{0F0F1DC9-6122-4DB7-BBF9-F426094BCBFD}"/>
    <cellStyle name="Normal 11 3 2 3 2 2 2" xfId="16371" xr:uid="{D06CB642-EF1C-4532-A6E4-2B303C4B3B07}"/>
    <cellStyle name="Normal 11 3 2 3 2 3" xfId="12411" xr:uid="{5ACD66D7-BC6C-421E-A658-8516D7EDF258}"/>
    <cellStyle name="Normal 11 3 2 3 3" xfId="6471" xr:uid="{481BFD48-D153-400E-908E-0614E4900F29}"/>
    <cellStyle name="Normal 11 3 2 3 3 2" xfId="14391" xr:uid="{B4FD4609-BE2E-4676-9857-C778218F3B15}"/>
    <cellStyle name="Normal 11 3 2 3 4" xfId="10431" xr:uid="{3EE6B0D8-F169-4F75-89D0-FC4FEAA099DE}"/>
    <cellStyle name="Normal 11 3 2 4" xfId="3315" xr:uid="{6DE5BC20-CAF7-41B5-8FE3-D89D6569D240}"/>
    <cellStyle name="Normal 11 3 2 4 2" xfId="7277" xr:uid="{E6DDC191-0CB9-4160-BB04-2F61F9ACDCA9}"/>
    <cellStyle name="Normal 11 3 2 4 2 2" xfId="15197" xr:uid="{1CEC5D46-A85C-4CCC-BAAB-2953D211AAFB}"/>
    <cellStyle name="Normal 11 3 2 4 3" xfId="11237" xr:uid="{EEA93434-58F2-4332-8553-72ED81F9A3C7}"/>
    <cellStyle name="Normal 11 3 2 5" xfId="5297" xr:uid="{6BA0D236-0134-4FF9-87B8-48F5D7729B30}"/>
    <cellStyle name="Normal 11 3 2 5 2" xfId="13217" xr:uid="{0E09CA4E-0DAC-4E37-8CFA-DB99525AF17A}"/>
    <cellStyle name="Normal 11 3 2 6" xfId="9257" xr:uid="{C7A59DBC-BACA-4C0A-A0B1-622082256C68}"/>
    <cellStyle name="Normal 11 3 3" xfId="662" xr:uid="{00000000-0005-0000-0000-000023040000}"/>
    <cellStyle name="Normal 11 3 3 2" xfId="2443" xr:uid="{9E1907CC-CA25-46CF-A06F-A7EE08AB5E80}"/>
    <cellStyle name="Normal 11 3 3 2 2" xfId="4493" xr:uid="{69298926-3DAF-48BE-9A4A-A66B9B342A8C}"/>
    <cellStyle name="Normal 11 3 3 2 2 2" xfId="8453" xr:uid="{251D45F7-0C70-4F31-81DE-FED4B8AE8AB6}"/>
    <cellStyle name="Normal 11 3 3 2 2 2 2" xfId="16373" xr:uid="{F2866650-C3AD-4801-9F56-BE141E17E1EE}"/>
    <cellStyle name="Normal 11 3 3 2 2 3" xfId="12413" xr:uid="{E4FC0566-D4B2-43AB-9A18-30631A91C5C9}"/>
    <cellStyle name="Normal 11 3 3 2 3" xfId="6473" xr:uid="{36CC061C-77D4-4490-8F9F-B375618A2B52}"/>
    <cellStyle name="Normal 11 3 3 2 3 2" xfId="14393" xr:uid="{AB082A35-CC12-4048-B2AF-B9B1FD7B2254}"/>
    <cellStyle name="Normal 11 3 3 2 4" xfId="10433" xr:uid="{D3B1202E-DB17-4136-B6ED-DC2DEC38E74D}"/>
    <cellStyle name="Normal 11 3 3 3" xfId="3505" xr:uid="{EAC9B3E4-7BC0-450C-BDA3-9242D160B1D9}"/>
    <cellStyle name="Normal 11 3 3 3 2" xfId="7467" xr:uid="{1DE2DF70-6D25-4E45-A323-BDD85E31C313}"/>
    <cellStyle name="Normal 11 3 3 3 2 2" xfId="15387" xr:uid="{D4F701D5-B005-4555-B97D-2129EAA838A2}"/>
    <cellStyle name="Normal 11 3 3 3 3" xfId="11427" xr:uid="{8D2115A6-4C3D-44DB-997C-8D717446D5BC}"/>
    <cellStyle name="Normal 11 3 3 4" xfId="5487" xr:uid="{7F6D924C-0049-47B5-AF10-2970853BB95B}"/>
    <cellStyle name="Normal 11 3 3 4 2" xfId="13407" xr:uid="{9B98BBC5-F1A4-4470-8C0B-592E1F9A256A}"/>
    <cellStyle name="Normal 11 3 3 5" xfId="9447" xr:uid="{CB7242EF-EA29-483E-B704-4B2A8720DDA6}"/>
    <cellStyle name="Normal 11 3 4" xfId="2440" xr:uid="{67B6EDB8-4DD5-4FBB-82F2-2D30A10A90CE}"/>
    <cellStyle name="Normal 11 3 4 2" xfId="4490" xr:uid="{4A3D7ADF-AD77-48C7-A707-8E8836AE2E76}"/>
    <cellStyle name="Normal 11 3 4 2 2" xfId="8450" xr:uid="{186FD75A-5CC9-4C85-82AB-04F35ADA3DD3}"/>
    <cellStyle name="Normal 11 3 4 2 2 2" xfId="16370" xr:uid="{2B9E71EB-6103-496A-A88C-3BA5B17F5D0F}"/>
    <cellStyle name="Normal 11 3 4 2 3" xfId="12410" xr:uid="{EF55AB3B-9B1C-4D7F-A485-CD861FB5FFF7}"/>
    <cellStyle name="Normal 11 3 4 3" xfId="6470" xr:uid="{42075CC0-E557-4488-A3F6-43B028F0FA25}"/>
    <cellStyle name="Normal 11 3 4 3 2" xfId="14390" xr:uid="{B6AA93B9-996B-4567-B19A-1C1A642AC197}"/>
    <cellStyle name="Normal 11 3 4 4" xfId="10430" xr:uid="{66342CF3-EAAC-47AD-AB6B-B7186AB72760}"/>
    <cellStyle name="Normal 11 3 5" xfId="3180" xr:uid="{C98121D9-1297-41F7-9D16-3CC8AA4EF7A9}"/>
    <cellStyle name="Normal 11 3 5 2" xfId="7142" xr:uid="{948814C7-FCCC-4BDB-89B8-EAB23EC5C8A7}"/>
    <cellStyle name="Normal 11 3 5 2 2" xfId="15062" xr:uid="{D86FE32D-CBC2-47D6-B4E0-0192C75FE475}"/>
    <cellStyle name="Normal 11 3 5 3" xfId="11102" xr:uid="{0D51FF6B-B6A3-44FA-98A8-1863921AA1A4}"/>
    <cellStyle name="Normal 11 3 6" xfId="5162" xr:uid="{A9665F4C-530F-448C-B955-4CD1B1137024}"/>
    <cellStyle name="Normal 11 3 6 2" xfId="13082" xr:uid="{8F1AA0F3-C4F7-4C46-BE63-18694FAC0639}"/>
    <cellStyle name="Normal 11 3 7" xfId="9122" xr:uid="{19D68F1B-193D-4416-99E4-22EAF9EFB752}"/>
    <cellStyle name="Normal 11 4" xfId="472" xr:uid="{00000000-0005-0000-0000-000024040000}"/>
    <cellStyle name="Normal 12" xfId="147" xr:uid="{00000000-0005-0000-0000-000025040000}"/>
    <cellStyle name="Normal 12 10" xfId="9046" xr:uid="{F40899B2-6774-458B-A2D1-4C1E796CE760}"/>
    <cellStyle name="Normal 12 2" xfId="273" xr:uid="{00000000-0005-0000-0000-000026040000}"/>
    <cellStyle name="Normal 12 2 2" xfId="409" xr:uid="{00000000-0005-0000-0000-000027040000}"/>
    <cellStyle name="Normal 12 2 2 2" xfId="799" xr:uid="{00000000-0005-0000-0000-000028040000}"/>
    <cellStyle name="Normal 12 2 2 2 2" xfId="2447" xr:uid="{E1A38790-4B0D-4972-A872-BC1DD4D7D20A}"/>
    <cellStyle name="Normal 12 2 2 2 2 2" xfId="4497" xr:uid="{6D80BECC-8419-4B5D-92AF-6E182204145F}"/>
    <cellStyle name="Normal 12 2 2 2 2 2 2" xfId="8457" xr:uid="{782CF0AA-5E0B-4E41-8C7A-C0C50CEA7070}"/>
    <cellStyle name="Normal 12 2 2 2 2 2 2 2" xfId="16377" xr:uid="{527BF6E8-B4F1-484A-B517-C1E41DA37724}"/>
    <cellStyle name="Normal 12 2 2 2 2 2 3" xfId="12417" xr:uid="{F02ED552-180A-41BE-B432-EF66B7EFC9E3}"/>
    <cellStyle name="Normal 12 2 2 2 2 3" xfId="6477" xr:uid="{976723A5-BA16-4911-A09C-69F893B3EED8}"/>
    <cellStyle name="Normal 12 2 2 2 2 3 2" xfId="14397" xr:uid="{4CEA35C9-6C14-4869-9AD0-A9227A3304EB}"/>
    <cellStyle name="Normal 12 2 2 2 2 4" xfId="10437" xr:uid="{7D42CBBC-5193-458C-A705-B44766CCBDBB}"/>
    <cellStyle name="Normal 12 2 2 2 3" xfId="3642" xr:uid="{F80A7E6B-2397-4505-9393-C10ECCE801EA}"/>
    <cellStyle name="Normal 12 2 2 2 3 2" xfId="7604" xr:uid="{AFD10F98-0F25-4AE9-89AC-1BAFF745C636}"/>
    <cellStyle name="Normal 12 2 2 2 3 2 2" xfId="15524" xr:uid="{BA789164-E4B1-4AA1-B9C0-2AD80E88AEBA}"/>
    <cellStyle name="Normal 12 2 2 2 3 3" xfId="11564" xr:uid="{5A3C93E3-192E-4736-85C7-DD37E4D97FB6}"/>
    <cellStyle name="Normal 12 2 2 2 4" xfId="5624" xr:uid="{01EBB585-842F-4533-AA3E-8DCFCFF10BCA}"/>
    <cellStyle name="Normal 12 2 2 2 4 2" xfId="13544" xr:uid="{0EA29D48-7FB7-49E9-A1F1-9471DFAC92F3}"/>
    <cellStyle name="Normal 12 2 2 2 5" xfId="9584" xr:uid="{CDC930CB-F51C-4216-A906-17D178841CE0}"/>
    <cellStyle name="Normal 12 2 2 3" xfId="2446" xr:uid="{8658E3AF-59DD-4F67-A4AC-C2E12E12F2D5}"/>
    <cellStyle name="Normal 12 2 2 3 2" xfId="4496" xr:uid="{F41DAFC9-77DB-41F9-B1CF-494EAF968177}"/>
    <cellStyle name="Normal 12 2 2 3 2 2" xfId="8456" xr:uid="{2BD52B6A-191F-474B-8FDD-EEA9B893F8B0}"/>
    <cellStyle name="Normal 12 2 2 3 2 2 2" xfId="16376" xr:uid="{EABA5002-8C64-4E46-822A-C3801F4BCBDC}"/>
    <cellStyle name="Normal 12 2 2 3 2 3" xfId="12416" xr:uid="{7BD02203-4EAC-4B5E-BDA8-A9176DAC8C2C}"/>
    <cellStyle name="Normal 12 2 2 3 3" xfId="6476" xr:uid="{B02184F8-EE26-4072-AA57-CFD5CF7DE30F}"/>
    <cellStyle name="Normal 12 2 2 3 3 2" xfId="14396" xr:uid="{6647FE9B-C1E8-464B-A300-98CB81ED933B}"/>
    <cellStyle name="Normal 12 2 2 3 4" xfId="10436" xr:uid="{81BC7F14-226F-43B0-A905-1E6144E6583E}"/>
    <cellStyle name="Normal 12 2 2 4" xfId="3317" xr:uid="{4568BD66-4338-42E5-9C01-E40EBEE96052}"/>
    <cellStyle name="Normal 12 2 2 4 2" xfId="7279" xr:uid="{70ED3327-A0CF-4BD5-ACEB-431BCFE083B7}"/>
    <cellStyle name="Normal 12 2 2 4 2 2" xfId="15199" xr:uid="{F19AF257-0513-4F58-B2FD-05229A0C7D7E}"/>
    <cellStyle name="Normal 12 2 2 4 3" xfId="11239" xr:uid="{FF856E8E-BAB6-441A-979B-A21D55160497}"/>
    <cellStyle name="Normal 12 2 2 5" xfId="5299" xr:uid="{EF45E287-5678-4E7A-80E4-30BF6495AED8}"/>
    <cellStyle name="Normal 12 2 2 5 2" xfId="13219" xr:uid="{DB08E6B9-AC4D-4FFF-A204-D6AD30BA95FB}"/>
    <cellStyle name="Normal 12 2 2 6" xfId="9259" xr:uid="{629F30F2-D17F-4D55-887C-BD6576895C52}"/>
    <cellStyle name="Normal 12 2 3" xfId="664" xr:uid="{00000000-0005-0000-0000-000029040000}"/>
    <cellStyle name="Normal 12 2 3 2" xfId="2448" xr:uid="{FC30B3DF-9167-44F0-94D6-FB1529D594A2}"/>
    <cellStyle name="Normal 12 2 3 2 2" xfId="4498" xr:uid="{C55CF6EE-6744-490C-9F82-3C5FC03D8DE2}"/>
    <cellStyle name="Normal 12 2 3 2 2 2" xfId="8458" xr:uid="{672FABEB-5BF2-41AE-B9A5-C172E24018AF}"/>
    <cellStyle name="Normal 12 2 3 2 2 2 2" xfId="16378" xr:uid="{6E8F7525-10B2-4241-9A2E-91DC65115709}"/>
    <cellStyle name="Normal 12 2 3 2 2 3" xfId="12418" xr:uid="{AB433AD1-A539-4762-9309-E5766DFC43A9}"/>
    <cellStyle name="Normal 12 2 3 2 3" xfId="6478" xr:uid="{E37E951F-61C1-4ABF-9C8E-B0DCA2C98EAE}"/>
    <cellStyle name="Normal 12 2 3 2 3 2" xfId="14398" xr:uid="{CF5898B7-10C8-436F-8F4E-43B5728324F9}"/>
    <cellStyle name="Normal 12 2 3 2 4" xfId="10438" xr:uid="{9E56E03C-330B-4BE8-8F35-3AFB696A701C}"/>
    <cellStyle name="Normal 12 2 3 3" xfId="3507" xr:uid="{7BD74BFD-90EC-447C-8C2D-4B17E1507891}"/>
    <cellStyle name="Normal 12 2 3 3 2" xfId="7469" xr:uid="{6B54C554-5D8A-4AB3-9B8C-9D11B3C03435}"/>
    <cellStyle name="Normal 12 2 3 3 2 2" xfId="15389" xr:uid="{BEFF47DC-2A2D-4434-A712-71870FDC1A74}"/>
    <cellStyle name="Normal 12 2 3 3 3" xfId="11429" xr:uid="{FE4B5CBC-440C-4F83-B2D3-ED3073BA7C5C}"/>
    <cellStyle name="Normal 12 2 3 4" xfId="5489" xr:uid="{788E6918-CFA9-478F-BA54-F2823D661236}"/>
    <cellStyle name="Normal 12 2 3 4 2" xfId="13409" xr:uid="{01F49C63-53F9-4AA9-BA19-5278F6B8C75F}"/>
    <cellStyle name="Normal 12 2 3 5" xfId="9449" xr:uid="{C985988A-7557-418B-A436-7280C4BD993B}"/>
    <cellStyle name="Normal 12 2 4" xfId="2445" xr:uid="{CB3DF81F-D204-4F53-9A24-FACEC1077982}"/>
    <cellStyle name="Normal 12 2 4 2" xfId="4495" xr:uid="{7992B17F-9C42-41D8-B249-9BC731EDA4FD}"/>
    <cellStyle name="Normal 12 2 4 2 2" xfId="8455" xr:uid="{C7E8352F-5E47-4535-AD14-E8B93C35B28D}"/>
    <cellStyle name="Normal 12 2 4 2 2 2" xfId="16375" xr:uid="{25E6E793-010B-47D5-B250-E63BD11FB0A6}"/>
    <cellStyle name="Normal 12 2 4 2 3" xfId="12415" xr:uid="{7CFC87F7-AB86-4F00-ACE6-6EEDA23324C9}"/>
    <cellStyle name="Normal 12 2 4 3" xfId="6475" xr:uid="{60D5EF3D-93B3-4207-BF08-EF5152DD3EDB}"/>
    <cellStyle name="Normal 12 2 4 3 2" xfId="14395" xr:uid="{C70DB5F6-6166-4E90-B8DD-C6B5575B94AA}"/>
    <cellStyle name="Normal 12 2 4 4" xfId="10435" xr:uid="{B1DCE8DE-4214-4110-BD94-FE1300A03BCC}"/>
    <cellStyle name="Normal 12 2 5" xfId="3182" xr:uid="{295D16FD-A779-4D0B-809E-FF4ED86C43B6}"/>
    <cellStyle name="Normal 12 2 5 2" xfId="7144" xr:uid="{6CE53A46-CDA6-4056-AF5D-15BB31986B85}"/>
    <cellStyle name="Normal 12 2 5 2 2" xfId="15064" xr:uid="{E5712B8C-F5CA-42C2-8F7F-530D20EB5917}"/>
    <cellStyle name="Normal 12 2 5 3" xfId="11104" xr:uid="{2BD0387E-55D5-42E4-A4D0-039E79AA5319}"/>
    <cellStyle name="Normal 12 2 6" xfId="5164" xr:uid="{C00B5230-AF20-4A89-ACE6-B660404145CB}"/>
    <cellStyle name="Normal 12 2 6 2" xfId="13084" xr:uid="{88018DE6-9718-4989-9378-875576283EBD}"/>
    <cellStyle name="Normal 12 2 7" xfId="9124" xr:uid="{BCFCE554-2802-4ACA-A5E4-B7A1319DFFDE}"/>
    <cellStyle name="Normal 12 3" xfId="326" xr:uid="{00000000-0005-0000-0000-00002A040000}"/>
    <cellStyle name="Normal 12 3 2" xfId="716" xr:uid="{00000000-0005-0000-0000-00002B040000}"/>
    <cellStyle name="Normal 12 3 2 2" xfId="2450" xr:uid="{E17C4799-BEDA-4CB9-A1E5-EB69130380AE}"/>
    <cellStyle name="Normal 12 3 2 2 2" xfId="4500" xr:uid="{DD82F58C-51B4-4BDC-BD37-5383A7237F68}"/>
    <cellStyle name="Normal 12 3 2 2 2 2" xfId="8460" xr:uid="{E502EB2F-BAB8-4BA5-B493-26B8AABCFB4C}"/>
    <cellStyle name="Normal 12 3 2 2 2 2 2" xfId="16380" xr:uid="{15804660-775E-40A6-B837-F159CB87AB82}"/>
    <cellStyle name="Normal 12 3 2 2 2 3" xfId="12420" xr:uid="{990C8D3D-D085-4B8B-ACDF-095D1012DE0C}"/>
    <cellStyle name="Normal 12 3 2 2 3" xfId="6480" xr:uid="{FFFF9DE5-00B4-45C4-B98A-C276AE09A169}"/>
    <cellStyle name="Normal 12 3 2 2 3 2" xfId="14400" xr:uid="{B2408700-B662-453E-B59C-9BA73AF9E7DA}"/>
    <cellStyle name="Normal 12 3 2 2 4" xfId="10440" xr:uid="{5642FE9D-5BB1-4F2C-B7D1-5F0180915F2E}"/>
    <cellStyle name="Normal 12 3 2 3" xfId="3559" xr:uid="{BEF96719-8B0D-46F3-8986-0AEFC1176F50}"/>
    <cellStyle name="Normal 12 3 2 3 2" xfId="7521" xr:uid="{955195CC-A3B7-4DF9-91B4-F2495CC0F963}"/>
    <cellStyle name="Normal 12 3 2 3 2 2" xfId="15441" xr:uid="{3977C7F3-686A-41F8-9EB8-0E3044359614}"/>
    <cellStyle name="Normal 12 3 2 3 3" xfId="11481" xr:uid="{183103C3-72A4-4C93-BA23-C23C2A18DE9D}"/>
    <cellStyle name="Normal 12 3 2 4" xfId="5541" xr:uid="{F8AE26E5-AF9C-4B6F-B541-0E4EAD74DF07}"/>
    <cellStyle name="Normal 12 3 2 4 2" xfId="13461" xr:uid="{163EF0B9-162E-4BF4-B62D-851364D7AED6}"/>
    <cellStyle name="Normal 12 3 2 5" xfId="9501" xr:uid="{673E14C3-0F53-4533-AEB4-A31FA6524729}"/>
    <cellStyle name="Normal 12 3 3" xfId="2449" xr:uid="{CB9728F2-B8E1-4B72-B23D-45E5B3AE1D49}"/>
    <cellStyle name="Normal 12 3 3 2" xfId="4499" xr:uid="{297E7E7B-78D3-40A0-990B-6AA76D879A08}"/>
    <cellStyle name="Normal 12 3 3 2 2" xfId="8459" xr:uid="{B8C26B23-B97D-497A-8567-22CF9BF58D53}"/>
    <cellStyle name="Normal 12 3 3 2 2 2" xfId="16379" xr:uid="{0ACD7443-6875-4707-8138-8BBF40C3A007}"/>
    <cellStyle name="Normal 12 3 3 2 3" xfId="12419" xr:uid="{6B00A2FD-AA9D-4F79-8CBA-BD4AB5B1063D}"/>
    <cellStyle name="Normal 12 3 3 3" xfId="6479" xr:uid="{32193379-63F7-4A58-BEFE-7986149ABAF1}"/>
    <cellStyle name="Normal 12 3 3 3 2" xfId="14399" xr:uid="{8F47B341-CA85-4522-B497-A2E5B7BA03A6}"/>
    <cellStyle name="Normal 12 3 3 4" xfId="10439" xr:uid="{121A3481-EBB4-4F1D-93E6-0E263971B64A}"/>
    <cellStyle name="Normal 12 3 4" xfId="3234" xr:uid="{0CD4CA96-C986-46D5-BB3E-95441044D7F3}"/>
    <cellStyle name="Normal 12 3 4 2" xfId="7196" xr:uid="{7607F67A-2D67-4169-BA70-F19C38889BA3}"/>
    <cellStyle name="Normal 12 3 4 2 2" xfId="15116" xr:uid="{1C37A569-E5A4-49B3-BF93-30ADFE28D662}"/>
    <cellStyle name="Normal 12 3 4 3" xfId="11156" xr:uid="{E56AC631-9E49-4CE9-B196-CF5449854005}"/>
    <cellStyle name="Normal 12 3 5" xfId="5216" xr:uid="{5B33E2DE-4CBB-4124-8D6E-470BD1095CE9}"/>
    <cellStyle name="Normal 12 3 5 2" xfId="13136" xr:uid="{E23DB8D0-2816-4AC0-A79E-9E23BDEDA73B}"/>
    <cellStyle name="Normal 12 3 6" xfId="9176" xr:uid="{3812DE9A-BF70-4005-887B-70D59B4AE536}"/>
    <cellStyle name="Normal 12 4" xfId="478" xr:uid="{00000000-0005-0000-0000-00002C040000}"/>
    <cellStyle name="Normal 12 5" xfId="586" xr:uid="{00000000-0005-0000-0000-00002D040000}"/>
    <cellStyle name="Normal 12 5 2" xfId="2451" xr:uid="{183F0D6D-A157-423B-A205-130302D8894F}"/>
    <cellStyle name="Normal 12 5 2 2" xfId="4501" xr:uid="{2D8F8E4C-542C-47FA-B215-E45740AAA8BA}"/>
    <cellStyle name="Normal 12 5 2 2 2" xfId="8461" xr:uid="{B0510F17-401C-474E-8621-3C8E3736FC6D}"/>
    <cellStyle name="Normal 12 5 2 2 2 2" xfId="16381" xr:uid="{A906BA91-E5EB-4093-ACF7-13FBD6AF4CC7}"/>
    <cellStyle name="Normal 12 5 2 2 3" xfId="12421" xr:uid="{2DC74CCF-302B-4E03-9ADC-983BC066542B}"/>
    <cellStyle name="Normal 12 5 2 3" xfId="6481" xr:uid="{911349DF-858F-48DA-9B4E-58EE2D631706}"/>
    <cellStyle name="Normal 12 5 2 3 2" xfId="14401" xr:uid="{11256AB3-2023-4A91-BEA1-708FC9C7A557}"/>
    <cellStyle name="Normal 12 5 2 4" xfId="10441" xr:uid="{0552C1E4-D0C1-4EA1-9C6E-38452FBEF19B}"/>
    <cellStyle name="Normal 12 5 3" xfId="3429" xr:uid="{5751125B-780F-47B9-8516-3A7258C7AABE}"/>
    <cellStyle name="Normal 12 5 3 2" xfId="7391" xr:uid="{94FD12EE-ECB1-4185-B0D0-8E38BBF3A57F}"/>
    <cellStyle name="Normal 12 5 3 2 2" xfId="15311" xr:uid="{BF404A56-4957-435D-896A-3D1CE3795A77}"/>
    <cellStyle name="Normal 12 5 3 3" xfId="11351" xr:uid="{F478FC71-64D3-4291-A82D-971F3D2F0FE9}"/>
    <cellStyle name="Normal 12 5 4" xfId="5411" xr:uid="{659EDA32-7E05-4480-BEEC-C225FB0F6BA6}"/>
    <cellStyle name="Normal 12 5 4 2" xfId="13331" xr:uid="{BF5C24F1-3E59-4589-BDAC-3F01D0CD8455}"/>
    <cellStyle name="Normal 12 5 5" xfId="9371" xr:uid="{26E7FD4D-830C-4BAE-96F1-C958BC827A8A}"/>
    <cellStyle name="Normal 12 6" xfId="1579" xr:uid="{00000000-0005-0000-0000-00002E040000}"/>
    <cellStyle name="Normal 12 6 2" xfId="2452" xr:uid="{1EA466FD-EE40-41E1-8321-1F62E462B421}"/>
    <cellStyle name="Normal 12 6 2 2" xfId="4502" xr:uid="{5671A45A-0D50-40EC-9729-4B42BDAFAA85}"/>
    <cellStyle name="Normal 12 6 2 2 2" xfId="8462" xr:uid="{C938071B-53DA-4393-8F32-77DBE2D7C1E7}"/>
    <cellStyle name="Normal 12 6 2 2 2 2" xfId="16382" xr:uid="{AA88B960-C8B9-4901-94EC-A899B9C8EBC0}"/>
    <cellStyle name="Normal 12 6 2 2 3" xfId="12422" xr:uid="{CFB7A444-19DB-43F6-8BF4-34209D9D4210}"/>
    <cellStyle name="Normal 12 6 2 3" xfId="6482" xr:uid="{659A2DAB-2ABC-46CB-BC72-2044C3C9F11F}"/>
    <cellStyle name="Normal 12 6 2 3 2" xfId="14402" xr:uid="{9249C38C-103E-469A-82D3-101F2450AE25}"/>
    <cellStyle name="Normal 12 6 2 4" xfId="10442" xr:uid="{0D25B4D7-D714-430A-8D93-D3385F5FFDF7}"/>
    <cellStyle name="Normal 12 6 3" xfId="3932" xr:uid="{C240A1CE-9216-43F7-9042-E29619F9A346}"/>
    <cellStyle name="Normal 12 6 3 2" xfId="7894" xr:uid="{6A4909F2-3069-4D9E-853C-F6C353E3DC39}"/>
    <cellStyle name="Normal 12 6 3 2 2" xfId="15814" xr:uid="{101DAE50-771F-44F9-AAB7-A6AF78C3A333}"/>
    <cellStyle name="Normal 12 6 3 3" xfId="11854" xr:uid="{19AD59FF-21DE-4A90-B7DC-C5D89D943EED}"/>
    <cellStyle name="Normal 12 6 4" xfId="5914" xr:uid="{5110B69B-0ADF-485B-9AD0-894CDC518DAC}"/>
    <cellStyle name="Normal 12 6 4 2" xfId="13834" xr:uid="{AFD7BCF2-E65F-4DFA-9493-F3D441D21D4E}"/>
    <cellStyle name="Normal 12 6 5" xfId="9874" xr:uid="{4862E274-CF80-4DC2-BAD1-F7231078B4C5}"/>
    <cellStyle name="Normal 12 7" xfId="2444" xr:uid="{2FAECCBC-0265-4835-8D52-AF5B8FC6EFA1}"/>
    <cellStyle name="Normal 12 7 2" xfId="4494" xr:uid="{DD9B5DB0-4D3E-4645-B13C-B1523764B74B}"/>
    <cellStyle name="Normal 12 7 2 2" xfId="8454" xr:uid="{E64107A3-6C68-4ED2-95FE-EAB6324D98B5}"/>
    <cellStyle name="Normal 12 7 2 2 2" xfId="16374" xr:uid="{5369E71B-7D8A-47B3-BCCA-50E7FCB84E95}"/>
    <cellStyle name="Normal 12 7 2 3" xfId="12414" xr:uid="{B2809839-A6A5-42B5-82D8-2F894EEAC860}"/>
    <cellStyle name="Normal 12 7 3" xfId="6474" xr:uid="{D3AFCBD4-DEA3-4945-AB54-7C29A6A83B00}"/>
    <cellStyle name="Normal 12 7 3 2" xfId="14394" xr:uid="{F2F7BEE6-8A45-408A-90FD-952EDEE5F299}"/>
    <cellStyle name="Normal 12 7 4" xfId="10434" xr:uid="{A624B88C-3425-4D1C-A879-014107749C5E}"/>
    <cellStyle name="Normal 12 8" xfId="3104" xr:uid="{7F89FE38-8C98-430F-A20F-689362294EB3}"/>
    <cellStyle name="Normal 12 8 2" xfId="7066" xr:uid="{97BD8E91-87AA-4DC2-8CD3-5559B30FCFD8}"/>
    <cellStyle name="Normal 12 8 2 2" xfId="14986" xr:uid="{035F210A-29D8-4BB9-B196-3D29ED009EA2}"/>
    <cellStyle name="Normal 12 8 3" xfId="11026" xr:uid="{32DA8B24-B023-44E8-8B9E-05A0024FBCA3}"/>
    <cellStyle name="Normal 12 9" xfId="5086" xr:uid="{BD8DF4E5-D8D8-44A4-A9FC-7AF05D5C4A14}"/>
    <cellStyle name="Normal 12 9 2" xfId="13006" xr:uid="{4978A5B1-7282-42E7-B5FD-DD27936DCD2F}"/>
    <cellStyle name="Normal 13" xfId="148" xr:uid="{00000000-0005-0000-0000-00002F040000}"/>
    <cellStyle name="Normal 13 10" xfId="9047" xr:uid="{80E1F92D-B02B-4A7C-B36E-1B554FCAB154}"/>
    <cellStyle name="Normal 13 2" xfId="274" xr:uid="{00000000-0005-0000-0000-000030040000}"/>
    <cellStyle name="Normal 13 2 2" xfId="410" xr:uid="{00000000-0005-0000-0000-000031040000}"/>
    <cellStyle name="Normal 13 2 2 2" xfId="800" xr:uid="{00000000-0005-0000-0000-000032040000}"/>
    <cellStyle name="Normal 13 2 2 2 2" xfId="2456" xr:uid="{CA480B74-B20C-42D0-95A8-DF4D35C293FD}"/>
    <cellStyle name="Normal 13 2 2 2 2 2" xfId="4506" xr:uid="{A470C85B-A7C4-47B5-9D91-E7C519AF4EFB}"/>
    <cellStyle name="Normal 13 2 2 2 2 2 2" xfId="8466" xr:uid="{48D2908A-23F6-4B50-AB70-F30541262A8F}"/>
    <cellStyle name="Normal 13 2 2 2 2 2 2 2" xfId="16386" xr:uid="{29044915-83D4-4429-A112-EFC3802F5DF5}"/>
    <cellStyle name="Normal 13 2 2 2 2 2 3" xfId="12426" xr:uid="{1CEF679B-75A3-4D9C-9A49-2F45386058EB}"/>
    <cellStyle name="Normal 13 2 2 2 2 3" xfId="6486" xr:uid="{2DFCBBD0-EB87-428B-BDD9-75CE44DD4DD4}"/>
    <cellStyle name="Normal 13 2 2 2 2 3 2" xfId="14406" xr:uid="{8817018E-D004-4241-A5E7-EFD6ED5BBAEE}"/>
    <cellStyle name="Normal 13 2 2 2 2 4" xfId="10446" xr:uid="{57CD8D24-690F-429F-ACBE-7A772ABB2E47}"/>
    <cellStyle name="Normal 13 2 2 2 3" xfId="3643" xr:uid="{E6B805E0-6D52-4AC7-BD8F-2FC547181D61}"/>
    <cellStyle name="Normal 13 2 2 2 3 2" xfId="7605" xr:uid="{325B421C-E5E6-4C33-9D24-C9507D36ED1D}"/>
    <cellStyle name="Normal 13 2 2 2 3 2 2" xfId="15525" xr:uid="{46FDA904-1DF3-41C8-AF20-C1A0B7C01919}"/>
    <cellStyle name="Normal 13 2 2 2 3 3" xfId="11565" xr:uid="{5EAF9D47-2CC8-4357-8FC9-22288B27EBE5}"/>
    <cellStyle name="Normal 13 2 2 2 4" xfId="5625" xr:uid="{6FC69F9E-599C-4309-87A3-6FCF9547FD23}"/>
    <cellStyle name="Normal 13 2 2 2 4 2" xfId="13545" xr:uid="{E4F556BB-75D3-42EE-AC74-2C98DAC0207A}"/>
    <cellStyle name="Normal 13 2 2 2 5" xfId="9585" xr:uid="{89DF796B-29D8-436C-94AA-572405965302}"/>
    <cellStyle name="Normal 13 2 2 3" xfId="2455" xr:uid="{01D3968B-AF56-44FE-8E91-47B26BD631F4}"/>
    <cellStyle name="Normal 13 2 2 3 2" xfId="4505" xr:uid="{9578C4F5-060F-4A41-A16A-4AFB4F0706A0}"/>
    <cellStyle name="Normal 13 2 2 3 2 2" xfId="8465" xr:uid="{BDD827B8-6562-4662-9835-672B6DBE9060}"/>
    <cellStyle name="Normal 13 2 2 3 2 2 2" xfId="16385" xr:uid="{84C130ED-DF1A-4548-977F-87213967FA68}"/>
    <cellStyle name="Normal 13 2 2 3 2 3" xfId="12425" xr:uid="{4FEE9735-709E-4A1A-9701-D614002B6B78}"/>
    <cellStyle name="Normal 13 2 2 3 3" xfId="6485" xr:uid="{1621A19F-0082-42C7-80AE-53814D7A1E01}"/>
    <cellStyle name="Normal 13 2 2 3 3 2" xfId="14405" xr:uid="{4F7F7EF9-AC10-4998-9A23-BD8CE4A0F9BF}"/>
    <cellStyle name="Normal 13 2 2 3 4" xfId="10445" xr:uid="{4889768B-CB22-425D-82A6-9051C9EA4853}"/>
    <cellStyle name="Normal 13 2 2 4" xfId="3318" xr:uid="{A0ACC444-4464-4FBC-9692-05596A187F6E}"/>
    <cellStyle name="Normal 13 2 2 4 2" xfId="7280" xr:uid="{9D7804AD-73BA-474F-B36A-9F9D9F0C7DDE}"/>
    <cellStyle name="Normal 13 2 2 4 2 2" xfId="15200" xr:uid="{33BB9924-E1CD-4328-AFE9-0C045FF7F4E2}"/>
    <cellStyle name="Normal 13 2 2 4 3" xfId="11240" xr:uid="{836E83E5-73AE-4781-9584-C2DD6D05C240}"/>
    <cellStyle name="Normal 13 2 2 5" xfId="5300" xr:uid="{6670F4BC-F8F8-4D69-9B63-310899EF98C4}"/>
    <cellStyle name="Normal 13 2 2 5 2" xfId="13220" xr:uid="{07A4D961-4134-4AD7-A0D8-3D0F2CCA4AC7}"/>
    <cellStyle name="Normal 13 2 2 6" xfId="9260" xr:uid="{2BE63554-2774-4E98-A1C6-2956D1BE5DC4}"/>
    <cellStyle name="Normal 13 2 3" xfId="665" xr:uid="{00000000-0005-0000-0000-000033040000}"/>
    <cellStyle name="Normal 13 2 3 2" xfId="2457" xr:uid="{0C973108-4669-4E8F-AD39-78A3A362A202}"/>
    <cellStyle name="Normal 13 2 3 2 2" xfId="4507" xr:uid="{CD67BD31-9585-4AF8-BECE-C701A22C6F70}"/>
    <cellStyle name="Normal 13 2 3 2 2 2" xfId="8467" xr:uid="{18DD5300-0C6B-4B35-A4B0-AF7D1CB529CD}"/>
    <cellStyle name="Normal 13 2 3 2 2 2 2" xfId="16387" xr:uid="{4F2E62D8-52B8-4086-8E3A-85897885D3D0}"/>
    <cellStyle name="Normal 13 2 3 2 2 3" xfId="12427" xr:uid="{66A6EEB5-C45F-4E8E-8C10-F8E4ABAE824B}"/>
    <cellStyle name="Normal 13 2 3 2 3" xfId="6487" xr:uid="{F13DB6FA-AD51-48ED-B4BD-BDF9BB8C67B0}"/>
    <cellStyle name="Normal 13 2 3 2 3 2" xfId="14407" xr:uid="{CEC3FD77-71F7-4EF2-B64B-505204AF2E6E}"/>
    <cellStyle name="Normal 13 2 3 2 4" xfId="10447" xr:uid="{F10D889F-06AE-4068-B65F-1305D7E9B376}"/>
    <cellStyle name="Normal 13 2 3 3" xfId="3508" xr:uid="{81B82093-2AF4-4016-80DD-BB35C5D0F913}"/>
    <cellStyle name="Normal 13 2 3 3 2" xfId="7470" xr:uid="{82CDA82A-2FAD-4084-9E9A-338AFAE9D29D}"/>
    <cellStyle name="Normal 13 2 3 3 2 2" xfId="15390" xr:uid="{4532D863-9F61-438A-B1C1-7A36C97E391E}"/>
    <cellStyle name="Normal 13 2 3 3 3" xfId="11430" xr:uid="{16344583-8729-4FC3-A5D8-BC010C29E1D2}"/>
    <cellStyle name="Normal 13 2 3 4" xfId="5490" xr:uid="{D8C2A78E-666D-42B4-9660-8221CA5FFE81}"/>
    <cellStyle name="Normal 13 2 3 4 2" xfId="13410" xr:uid="{BF8CBE79-58B1-4759-A0BE-FC1CC1251D9F}"/>
    <cellStyle name="Normal 13 2 3 5" xfId="9450" xr:uid="{B34D0BD3-FDBF-460F-ACC4-43C898B8A6BA}"/>
    <cellStyle name="Normal 13 2 4" xfId="2454" xr:uid="{BDD36297-71D4-4D89-87D9-C6DD425130EE}"/>
    <cellStyle name="Normal 13 2 4 2" xfId="4504" xr:uid="{52C9F9E1-88F4-4F52-BF70-C081619BD573}"/>
    <cellStyle name="Normal 13 2 4 2 2" xfId="8464" xr:uid="{75431FA3-6DB4-4CB0-A3A0-92EE19541782}"/>
    <cellStyle name="Normal 13 2 4 2 2 2" xfId="16384" xr:uid="{346AB996-51BB-41F9-A210-4B64D0383DB0}"/>
    <cellStyle name="Normal 13 2 4 2 3" xfId="12424" xr:uid="{F3287840-B2F9-4F48-A65C-3EABC214222B}"/>
    <cellStyle name="Normal 13 2 4 3" xfId="6484" xr:uid="{59003BA1-4627-48A5-BAC7-DE606A3024A9}"/>
    <cellStyle name="Normal 13 2 4 3 2" xfId="14404" xr:uid="{0D5989AF-5360-45A3-A38E-5EA6D8E7BDC2}"/>
    <cellStyle name="Normal 13 2 4 4" xfId="10444" xr:uid="{8624E269-493D-47F6-B04E-5F32F9857EC9}"/>
    <cellStyle name="Normal 13 2 5" xfId="3183" xr:uid="{05D25FA3-FD7A-47A4-812F-62A7B29F7EE4}"/>
    <cellStyle name="Normal 13 2 5 2" xfId="7145" xr:uid="{18BDB426-FB94-4677-A02B-C75E8B28D981}"/>
    <cellStyle name="Normal 13 2 5 2 2" xfId="15065" xr:uid="{44CB93F6-2394-480E-9825-43928AF4E938}"/>
    <cellStyle name="Normal 13 2 5 3" xfId="11105" xr:uid="{3CFCD2F1-89F5-459D-864C-66E79EB3696A}"/>
    <cellStyle name="Normal 13 2 6" xfId="5165" xr:uid="{86B79082-1232-484B-93A2-5A69ACEBE57E}"/>
    <cellStyle name="Normal 13 2 6 2" xfId="13085" xr:uid="{082D7021-16CA-4458-B018-168C56420728}"/>
    <cellStyle name="Normal 13 2 7" xfId="9125" xr:uid="{3DB47CCA-9E5D-4161-8671-4E67C51563FB}"/>
    <cellStyle name="Normal 13 3" xfId="327" xr:uid="{00000000-0005-0000-0000-000034040000}"/>
    <cellStyle name="Normal 13 3 2" xfId="717" xr:uid="{00000000-0005-0000-0000-000035040000}"/>
    <cellStyle name="Normal 13 3 2 2" xfId="2459" xr:uid="{00FC2EF3-BC02-4F28-B32B-4A53A696E199}"/>
    <cellStyle name="Normal 13 3 2 2 2" xfId="4509" xr:uid="{0F391375-A551-4B51-97F5-687A5ED2941A}"/>
    <cellStyle name="Normal 13 3 2 2 2 2" xfId="8469" xr:uid="{CA8FE367-1063-4E6D-97D8-10E986A0A342}"/>
    <cellStyle name="Normal 13 3 2 2 2 2 2" xfId="16389" xr:uid="{25ACD6A8-2602-4A9A-977F-352504CC87D4}"/>
    <cellStyle name="Normal 13 3 2 2 2 3" xfId="12429" xr:uid="{A6BABB04-5F48-46B1-878C-D55F06B23A08}"/>
    <cellStyle name="Normal 13 3 2 2 3" xfId="6489" xr:uid="{DDCFD01E-292A-4E79-B419-CA3233B60758}"/>
    <cellStyle name="Normal 13 3 2 2 3 2" xfId="14409" xr:uid="{A23A757C-5DD0-442A-A006-9441331EC642}"/>
    <cellStyle name="Normal 13 3 2 2 4" xfId="10449" xr:uid="{11460E3D-0DE8-4F4C-B3E7-471432590B8B}"/>
    <cellStyle name="Normal 13 3 2 3" xfId="3560" xr:uid="{EB9D4F11-7ACD-4EF1-8A6F-63CB26259EDF}"/>
    <cellStyle name="Normal 13 3 2 3 2" xfId="7522" xr:uid="{4EA2A182-35D7-4546-A495-44B1C050B8DF}"/>
    <cellStyle name="Normal 13 3 2 3 2 2" xfId="15442" xr:uid="{440658E9-E868-43BB-BC34-EF277D949E5A}"/>
    <cellStyle name="Normal 13 3 2 3 3" xfId="11482" xr:uid="{31C960EF-EF42-4B2D-ABFD-11C73F5B1F7B}"/>
    <cellStyle name="Normal 13 3 2 4" xfId="5542" xr:uid="{C8DE37BD-4233-4446-AB24-F149CB0F989E}"/>
    <cellStyle name="Normal 13 3 2 4 2" xfId="13462" xr:uid="{E208BD7A-F3BE-4BA2-B900-927A4560E4BF}"/>
    <cellStyle name="Normal 13 3 2 5" xfId="9502" xr:uid="{5E71E831-BBC0-4B1C-930E-2919AFE6E194}"/>
    <cellStyle name="Normal 13 3 3" xfId="2458" xr:uid="{0FDF97C5-D37F-4E60-AEAC-7364B35DB09F}"/>
    <cellStyle name="Normal 13 3 3 2" xfId="4508" xr:uid="{6EBE96AF-1BCF-483B-A538-99CA9EAC8B53}"/>
    <cellStyle name="Normal 13 3 3 2 2" xfId="8468" xr:uid="{C9E33411-3EC0-4E26-960B-DCF4459541A9}"/>
    <cellStyle name="Normal 13 3 3 2 2 2" xfId="16388" xr:uid="{E61CC999-AFF7-4E47-8B83-4A0EB30AE87E}"/>
    <cellStyle name="Normal 13 3 3 2 3" xfId="12428" xr:uid="{9B985B98-CC2B-4237-AD60-10B5C2C66243}"/>
    <cellStyle name="Normal 13 3 3 3" xfId="6488" xr:uid="{E0D746BA-B4DC-4E43-B84F-AFDDD6C1D8F2}"/>
    <cellStyle name="Normal 13 3 3 3 2" xfId="14408" xr:uid="{2BCAE208-105A-42B3-84A8-7EA2D8DA2F65}"/>
    <cellStyle name="Normal 13 3 3 4" xfId="10448" xr:uid="{06560E1B-9C79-4B66-BBBC-D5B6D126D85F}"/>
    <cellStyle name="Normal 13 3 4" xfId="3235" xr:uid="{04AAEEE5-8948-4A11-9D3E-912A9FD3DA0F}"/>
    <cellStyle name="Normal 13 3 4 2" xfId="7197" xr:uid="{6F4BC177-129E-478C-B52B-B64C9FA5FF84}"/>
    <cellStyle name="Normal 13 3 4 2 2" xfId="15117" xr:uid="{BD57CB08-F9E8-4064-8566-130EFB35D39E}"/>
    <cellStyle name="Normal 13 3 4 3" xfId="11157" xr:uid="{E4A8584A-F1F5-49E9-80EB-5EB9BBB248DA}"/>
    <cellStyle name="Normal 13 3 5" xfId="5217" xr:uid="{5807EA89-6F2A-4F6D-A443-ECDF6C26C6CA}"/>
    <cellStyle name="Normal 13 3 5 2" xfId="13137" xr:uid="{6C77BE9A-B147-4F7A-91D7-A1F7523A3C77}"/>
    <cellStyle name="Normal 13 3 6" xfId="9177" xr:uid="{F66CD1B6-0E3F-4F3B-AAA5-363E0FB5C798}"/>
    <cellStyle name="Normal 13 4" xfId="479" xr:uid="{00000000-0005-0000-0000-000036040000}"/>
    <cellStyle name="Normal 13 5" xfId="587" xr:uid="{00000000-0005-0000-0000-000037040000}"/>
    <cellStyle name="Normal 13 5 2" xfId="2460" xr:uid="{4650E8FF-15A7-458D-8D99-FE9E83FC7C5F}"/>
    <cellStyle name="Normal 13 5 2 2" xfId="4510" xr:uid="{E9C9B283-E34F-4A08-ADA0-22819382A72D}"/>
    <cellStyle name="Normal 13 5 2 2 2" xfId="8470" xr:uid="{6A9CC471-9B9B-4CB0-8CCF-9796FA1C177F}"/>
    <cellStyle name="Normal 13 5 2 2 2 2" xfId="16390" xr:uid="{6F880745-34C9-4CAF-AD41-24AE9190AD83}"/>
    <cellStyle name="Normal 13 5 2 2 3" xfId="12430" xr:uid="{73ECCA75-F8E1-4CE3-B0C3-43BB62CEAF1C}"/>
    <cellStyle name="Normal 13 5 2 3" xfId="6490" xr:uid="{5314FE1D-CC69-4BC0-BF40-4B6F6E274BFD}"/>
    <cellStyle name="Normal 13 5 2 3 2" xfId="14410" xr:uid="{07A6A917-E281-45FB-943C-8AD8945490A7}"/>
    <cellStyle name="Normal 13 5 2 4" xfId="10450" xr:uid="{83FA8908-33C0-4721-B0AE-D92320CDDA70}"/>
    <cellStyle name="Normal 13 5 3" xfId="3430" xr:uid="{F50C8EDB-2782-4FD6-B547-181AD1D1DC1B}"/>
    <cellStyle name="Normal 13 5 3 2" xfId="7392" xr:uid="{9DE458E4-F232-49B8-9724-B74A5132FD87}"/>
    <cellStyle name="Normal 13 5 3 2 2" xfId="15312" xr:uid="{9064DC55-DDF4-4748-880A-0A35A6E634A5}"/>
    <cellStyle name="Normal 13 5 3 3" xfId="11352" xr:uid="{2144B50F-B2D2-4A42-B4C3-D05E5AB86206}"/>
    <cellStyle name="Normal 13 5 4" xfId="5412" xr:uid="{38262928-E5D5-44E1-AE95-403154BE0BED}"/>
    <cellStyle name="Normal 13 5 4 2" xfId="13332" xr:uid="{CA456A0C-9933-478E-A235-527B5CC98435}"/>
    <cellStyle name="Normal 13 5 5" xfId="9372" xr:uid="{A80B38F1-D03C-4E52-BAB8-04BFD178A2F0}"/>
    <cellStyle name="Normal 13 6" xfId="1580" xr:uid="{00000000-0005-0000-0000-000038040000}"/>
    <cellStyle name="Normal 13 7" xfId="2453" xr:uid="{044A991E-617E-43A3-8BCB-0DCA0CB85426}"/>
    <cellStyle name="Normal 13 7 2" xfId="4503" xr:uid="{A2C59626-A8D1-4A56-97F3-1234418AB974}"/>
    <cellStyle name="Normal 13 7 2 2" xfId="8463" xr:uid="{9ECB1E04-6B9D-4729-9453-6147A85F35D6}"/>
    <cellStyle name="Normal 13 7 2 2 2" xfId="16383" xr:uid="{2122A2AE-45D4-4775-952A-18521571F500}"/>
    <cellStyle name="Normal 13 7 2 3" xfId="12423" xr:uid="{F41F80BC-6720-4D56-9D51-9BEB6BF8AECA}"/>
    <cellStyle name="Normal 13 7 3" xfId="6483" xr:uid="{E7BAF972-FE82-480B-8106-AC6E640F7EF1}"/>
    <cellStyle name="Normal 13 7 3 2" xfId="14403" xr:uid="{EB46E794-827E-4A19-9D2B-169D1A3BD2BA}"/>
    <cellStyle name="Normal 13 7 4" xfId="10443" xr:uid="{73DE9CB7-B630-4694-866F-6448FB553B0C}"/>
    <cellStyle name="Normal 13 8" xfId="3105" xr:uid="{4BD558AE-B78B-4D4B-B93B-1009E618A77D}"/>
    <cellStyle name="Normal 13 8 2" xfId="7067" xr:uid="{03EF75CD-B040-4676-A887-2BAA52CABE43}"/>
    <cellStyle name="Normal 13 8 2 2" xfId="14987" xr:uid="{C456DC50-C4BC-4383-BDBD-A342B79A380F}"/>
    <cellStyle name="Normal 13 8 3" xfId="11027" xr:uid="{C1E38020-0730-4C7B-89DB-6C2D07E5C03C}"/>
    <cellStyle name="Normal 13 9" xfId="5087" xr:uid="{EBFE50D7-1DF2-4095-8A88-5E24B2601F78}"/>
    <cellStyle name="Normal 13 9 2" xfId="13007" xr:uid="{31CFF930-7CDA-4FF2-BBDE-91940B850480}"/>
    <cellStyle name="Normal 14" xfId="187" xr:uid="{00000000-0005-0000-0000-000039040000}"/>
    <cellStyle name="Normal 14 10" xfId="2461" xr:uid="{E247358E-180E-45F8-B44F-A07114FACD4E}"/>
    <cellStyle name="Normal 14 10 2" xfId="4511" xr:uid="{1E1869F5-1CDB-43C7-A5B9-E37951BC18A3}"/>
    <cellStyle name="Normal 14 10 2 2" xfId="8471" xr:uid="{AED47652-2AAD-4327-8126-A9CB98E532EE}"/>
    <cellStyle name="Normal 14 10 2 2 2" xfId="16391" xr:uid="{EBAD5E7C-B989-4F82-93EE-7193A69F9D82}"/>
    <cellStyle name="Normal 14 10 2 3" xfId="12431" xr:uid="{7C09A92B-3F97-409E-9091-B8944CBCDB4E}"/>
    <cellStyle name="Normal 14 10 3" xfId="6491" xr:uid="{0616AEF8-FD2E-484E-93B6-B84EEB7CB902}"/>
    <cellStyle name="Normal 14 10 3 2" xfId="14411" xr:uid="{7B84AFD7-9286-4F76-AD4F-D87443A1095B}"/>
    <cellStyle name="Normal 14 10 4" xfId="10451" xr:uid="{B1ADFD7F-FA6A-4D2B-98AF-146CBA274DFE}"/>
    <cellStyle name="Normal 14 11" xfId="3135" xr:uid="{4271376C-2CBE-44B8-9F5D-4E6A98B32357}"/>
    <cellStyle name="Normal 14 11 2" xfId="7097" xr:uid="{8B051400-6E46-419B-99CA-F5A26EBBD6F4}"/>
    <cellStyle name="Normal 14 11 2 2" xfId="15017" xr:uid="{2802CD2F-60EE-4E41-8D0A-97920F1C4F8E}"/>
    <cellStyle name="Normal 14 11 3" xfId="11057" xr:uid="{FD88A5BA-EFCB-4C93-A5C8-664444B7BC12}"/>
    <cellStyle name="Normal 14 12" xfId="5117" xr:uid="{E5D6C772-0ED9-454E-BEF6-8BFE581C032F}"/>
    <cellStyle name="Normal 14 12 2" xfId="13037" xr:uid="{4F5C96F3-BD18-4C3F-8023-764E101AB282}"/>
    <cellStyle name="Normal 14 13" xfId="9077" xr:uid="{17E6832A-669D-46CB-A296-D53761787E3C}"/>
    <cellStyle name="Normal 14 2" xfId="276" xr:uid="{00000000-0005-0000-0000-00003A040000}"/>
    <cellStyle name="Normal 14 2 2" xfId="412" xr:uid="{00000000-0005-0000-0000-00003B040000}"/>
    <cellStyle name="Normal 14 2 2 2" xfId="802" xr:uid="{00000000-0005-0000-0000-00003C040000}"/>
    <cellStyle name="Normal 14 2 2 2 2" xfId="2464" xr:uid="{43D36C73-8ACB-415B-A17D-2DEC47F78686}"/>
    <cellStyle name="Normal 14 2 2 2 2 2" xfId="4514" xr:uid="{5E050C93-D369-4579-9B9F-A94689179B2B}"/>
    <cellStyle name="Normal 14 2 2 2 2 2 2" xfId="8474" xr:uid="{200B1655-D629-4368-877D-119EFC8A03B8}"/>
    <cellStyle name="Normal 14 2 2 2 2 2 2 2" xfId="16394" xr:uid="{AEC54613-825B-45EA-80CE-D2F47B1168F8}"/>
    <cellStyle name="Normal 14 2 2 2 2 2 3" xfId="12434" xr:uid="{D11345CB-9EC4-4CFF-BE63-D27B7BB1B474}"/>
    <cellStyle name="Normal 14 2 2 2 2 3" xfId="6494" xr:uid="{AF315A5C-2879-4D99-9F06-9F3CD9D166AF}"/>
    <cellStyle name="Normal 14 2 2 2 2 3 2" xfId="14414" xr:uid="{6DA62EA6-DEB6-4D9E-8D8E-FA1402A21060}"/>
    <cellStyle name="Normal 14 2 2 2 2 4" xfId="10454" xr:uid="{AF955D36-BA28-4486-8B96-66DF5EE24BC1}"/>
    <cellStyle name="Normal 14 2 2 2 3" xfId="3645" xr:uid="{E42C9A16-1B69-4A67-8178-B886D2BAC5FB}"/>
    <cellStyle name="Normal 14 2 2 2 3 2" xfId="7607" xr:uid="{0250901D-AA02-4320-8BF9-BF36E25226C2}"/>
    <cellStyle name="Normal 14 2 2 2 3 2 2" xfId="15527" xr:uid="{1FB2B10A-D352-43F2-BF61-1EC1586E8552}"/>
    <cellStyle name="Normal 14 2 2 2 3 3" xfId="11567" xr:uid="{AEBD3E45-17CC-4AE3-ABC5-376F4DE308E7}"/>
    <cellStyle name="Normal 14 2 2 2 4" xfId="5627" xr:uid="{584C10D6-9516-4E06-A086-122FDA641574}"/>
    <cellStyle name="Normal 14 2 2 2 4 2" xfId="13547" xr:uid="{EB77F26F-7FFC-44C5-A0A5-2E404505B419}"/>
    <cellStyle name="Normal 14 2 2 2 5" xfId="9587" xr:uid="{576211CD-10D4-41CC-9491-E41C5029F88D}"/>
    <cellStyle name="Normal 14 2 2 3" xfId="2463" xr:uid="{B36E1D6E-C07E-4F44-B153-9AD5B5EEC111}"/>
    <cellStyle name="Normal 14 2 2 3 2" xfId="4513" xr:uid="{1BD1AC6C-C397-468D-B4A2-D0B7C08F63AD}"/>
    <cellStyle name="Normal 14 2 2 3 2 2" xfId="8473" xr:uid="{06EB3187-0417-4035-8E29-2930AFF48F68}"/>
    <cellStyle name="Normal 14 2 2 3 2 2 2" xfId="16393" xr:uid="{BACA9971-10F4-440D-BD72-E0C2D5A2EF54}"/>
    <cellStyle name="Normal 14 2 2 3 2 3" xfId="12433" xr:uid="{034632B3-06D4-4005-BA83-E955C562FF3D}"/>
    <cellStyle name="Normal 14 2 2 3 3" xfId="6493" xr:uid="{487F9AED-BC2D-4BFC-9650-9F1D8044AF68}"/>
    <cellStyle name="Normal 14 2 2 3 3 2" xfId="14413" xr:uid="{F2A73A5E-FA03-4B87-8C7C-BDCFF7680132}"/>
    <cellStyle name="Normal 14 2 2 3 4" xfId="10453" xr:uid="{29E71DA4-00E3-4538-B9E5-A6095D9907BA}"/>
    <cellStyle name="Normal 14 2 2 4" xfId="3320" xr:uid="{016C4512-C8C4-4D15-9511-1CB6ED32D1EA}"/>
    <cellStyle name="Normal 14 2 2 4 2" xfId="7282" xr:uid="{571D42BE-82F0-47E4-808A-12FD02018BDB}"/>
    <cellStyle name="Normal 14 2 2 4 2 2" xfId="15202" xr:uid="{253EEE4E-F593-4C59-94AE-960985C6257D}"/>
    <cellStyle name="Normal 14 2 2 4 3" xfId="11242" xr:uid="{DA680D4A-7084-49B5-9CA8-549F4A4D6FA0}"/>
    <cellStyle name="Normal 14 2 2 5" xfId="5302" xr:uid="{492E4488-B4D6-49A2-9067-AC5570A93A40}"/>
    <cellStyle name="Normal 14 2 2 5 2" xfId="13222" xr:uid="{C8624B6C-E09B-410E-9BA6-D0D3F8FE9D34}"/>
    <cellStyle name="Normal 14 2 2 6" xfId="9262" xr:uid="{29EDEC7D-9214-4536-A2E9-C9E962069EB4}"/>
    <cellStyle name="Normal 14 2 3" xfId="667" xr:uid="{00000000-0005-0000-0000-00003D040000}"/>
    <cellStyle name="Normal 14 2 3 2" xfId="2465" xr:uid="{0F8CAC56-15DC-41E5-A214-66A5727F2887}"/>
    <cellStyle name="Normal 14 2 3 2 2" xfId="4515" xr:uid="{780868ED-22B9-488E-9F41-14A60918552C}"/>
    <cellStyle name="Normal 14 2 3 2 2 2" xfId="8475" xr:uid="{5DF0C14A-B05D-4360-ABE4-6AE5EEAF5B19}"/>
    <cellStyle name="Normal 14 2 3 2 2 2 2" xfId="16395" xr:uid="{1F7B0C11-2C72-4860-A632-2DBC39DCB8CF}"/>
    <cellStyle name="Normal 14 2 3 2 2 3" xfId="12435" xr:uid="{AE6E98E2-3E28-47C7-8B35-7B65476FBEBE}"/>
    <cellStyle name="Normal 14 2 3 2 3" xfId="6495" xr:uid="{B94F6AB3-0DBE-4850-A499-28FA2D7D7B14}"/>
    <cellStyle name="Normal 14 2 3 2 3 2" xfId="14415" xr:uid="{BC37F612-355A-4C84-8D0D-AEA7D0FBCADE}"/>
    <cellStyle name="Normal 14 2 3 2 4" xfId="10455" xr:uid="{9AE4E648-C896-401E-BFF3-183B7A1A2586}"/>
    <cellStyle name="Normal 14 2 3 3" xfId="3510" xr:uid="{92EA1ED4-B2D6-4D53-B0F2-3D36DE953FF0}"/>
    <cellStyle name="Normal 14 2 3 3 2" xfId="7472" xr:uid="{F081784C-A30C-49E9-8BB4-1C7CC0C7975A}"/>
    <cellStyle name="Normal 14 2 3 3 2 2" xfId="15392" xr:uid="{02CFCDFB-6B9B-494B-9948-E0531CD367FB}"/>
    <cellStyle name="Normal 14 2 3 3 3" xfId="11432" xr:uid="{72C4BB64-60AC-4C5C-862C-39739753CFFD}"/>
    <cellStyle name="Normal 14 2 3 4" xfId="5492" xr:uid="{89EAE342-BA38-48FB-AD07-97A262A3EB5B}"/>
    <cellStyle name="Normal 14 2 3 4 2" xfId="13412" xr:uid="{A08CF08D-DB45-45A4-802E-E351B16FF9E3}"/>
    <cellStyle name="Normal 14 2 3 5" xfId="9452" xr:uid="{FD0681F5-8E44-461B-B483-6754312ECA23}"/>
    <cellStyle name="Normal 14 2 4" xfId="2462" xr:uid="{D8E592E0-F182-4906-88FE-A5E7A70CD607}"/>
    <cellStyle name="Normal 14 2 4 2" xfId="4512" xr:uid="{CDEDC26C-44BC-465A-B7CA-64C3A12B2E90}"/>
    <cellStyle name="Normal 14 2 4 2 2" xfId="8472" xr:uid="{FEB74461-8F69-4466-A5B6-B311286E9132}"/>
    <cellStyle name="Normal 14 2 4 2 2 2" xfId="16392" xr:uid="{4F7633A8-529A-4E5C-8E38-2788E1377BE5}"/>
    <cellStyle name="Normal 14 2 4 2 3" xfId="12432" xr:uid="{D4A15EBE-8D79-4D05-91CF-BE598CD5AA16}"/>
    <cellStyle name="Normal 14 2 4 3" xfId="6492" xr:uid="{039E2177-A92B-412D-AF6C-8B0AB7FF27E9}"/>
    <cellStyle name="Normal 14 2 4 3 2" xfId="14412" xr:uid="{08E318E7-4C04-424A-9533-4A931752E782}"/>
    <cellStyle name="Normal 14 2 4 4" xfId="10452" xr:uid="{185D5E2E-9CBD-4441-9669-7DD8D0CB6AA0}"/>
    <cellStyle name="Normal 14 2 5" xfId="3185" xr:uid="{467656B6-DDB0-46A8-B4EF-865BE0B60E6B}"/>
    <cellStyle name="Normal 14 2 5 2" xfId="7147" xr:uid="{DD46231D-8E6E-42A9-A846-CCFB0E6EC594}"/>
    <cellStyle name="Normal 14 2 5 2 2" xfId="15067" xr:uid="{A09F06A9-1DF0-4B22-BDC3-45C8710B3EBB}"/>
    <cellStyle name="Normal 14 2 5 3" xfId="11107" xr:uid="{B23302C8-D2C7-4B11-80A8-2AE7DD6EC677}"/>
    <cellStyle name="Normal 14 2 6" xfId="5167" xr:uid="{F34686B1-54A2-4081-A964-C3697A7C3BEC}"/>
    <cellStyle name="Normal 14 2 6 2" xfId="13087" xr:uid="{8F30BCDE-6CA3-4ACA-B074-1A9CB2C3BAE8}"/>
    <cellStyle name="Normal 14 2 7" xfId="9127" xr:uid="{0FF31D2A-C2CD-401C-87EB-1683CDC64194}"/>
    <cellStyle name="Normal 14 3" xfId="360" xr:uid="{00000000-0005-0000-0000-00003E040000}"/>
    <cellStyle name="Normal 14 3 2" xfId="750" xr:uid="{00000000-0005-0000-0000-00003F040000}"/>
    <cellStyle name="Normal 14 3 2 2" xfId="2467" xr:uid="{308B2E41-692E-4618-95B3-93A08BBD86CF}"/>
    <cellStyle name="Normal 14 3 2 2 2" xfId="4517" xr:uid="{094A77CF-771F-4501-BC89-C83BC78B3192}"/>
    <cellStyle name="Normal 14 3 2 2 2 2" xfId="8477" xr:uid="{E096F0AD-B0F9-4560-B0F5-FD690259D5EA}"/>
    <cellStyle name="Normal 14 3 2 2 2 2 2" xfId="16397" xr:uid="{7E360B60-64D1-4DCB-BBE5-AC9657D082A5}"/>
    <cellStyle name="Normal 14 3 2 2 2 3" xfId="12437" xr:uid="{6C7C5776-1027-4617-B6F4-ECC326E7AF93}"/>
    <cellStyle name="Normal 14 3 2 2 3" xfId="6497" xr:uid="{750DB791-4C9F-4AC7-809E-55EE18AE27E5}"/>
    <cellStyle name="Normal 14 3 2 2 3 2" xfId="14417" xr:uid="{9B69518E-2C9D-4441-BF9D-483F3A7300F5}"/>
    <cellStyle name="Normal 14 3 2 2 4" xfId="10457" xr:uid="{29E4E63A-1E10-4D72-8EAD-DD1E178D35E4}"/>
    <cellStyle name="Normal 14 3 2 3" xfId="3593" xr:uid="{BA6B2FBA-9DAB-4EA8-B6CE-DFADFAF3B4CB}"/>
    <cellStyle name="Normal 14 3 2 3 2" xfId="7555" xr:uid="{06BC9137-39A8-43EA-B600-6A46C5A305CB}"/>
    <cellStyle name="Normal 14 3 2 3 2 2" xfId="15475" xr:uid="{C9C6D32C-7CF4-49D2-903A-54FB098EB69F}"/>
    <cellStyle name="Normal 14 3 2 3 3" xfId="11515" xr:uid="{17161C82-F658-4705-B9B9-C545194ED610}"/>
    <cellStyle name="Normal 14 3 2 4" xfId="5575" xr:uid="{3A123D29-73E2-46DF-AA61-10A56BFDFFC8}"/>
    <cellStyle name="Normal 14 3 2 4 2" xfId="13495" xr:uid="{0D988FA5-C147-40B1-B0FF-BD2F13B8032B}"/>
    <cellStyle name="Normal 14 3 2 5" xfId="9535" xr:uid="{39122990-1F14-4D43-A24D-EC3DA326B7C5}"/>
    <cellStyle name="Normal 14 3 3" xfId="2466" xr:uid="{B7187B33-7327-417B-B6F6-597DDDA3DE49}"/>
    <cellStyle name="Normal 14 3 3 2" xfId="4516" xr:uid="{E77F2FAD-2F20-4DB8-8214-5F92BC6B0106}"/>
    <cellStyle name="Normal 14 3 3 2 2" xfId="8476" xr:uid="{5713A668-B332-4D0B-944D-6DA254AA51F5}"/>
    <cellStyle name="Normal 14 3 3 2 2 2" xfId="16396" xr:uid="{9BCF5FB8-9B7F-4DBB-80F7-95BB8402DAF5}"/>
    <cellStyle name="Normal 14 3 3 2 3" xfId="12436" xr:uid="{31EC02CD-D8D0-46C6-86F9-88F607BCEE32}"/>
    <cellStyle name="Normal 14 3 3 3" xfId="6496" xr:uid="{F51ED83C-26FF-4D76-A1B2-2138E0182F75}"/>
    <cellStyle name="Normal 14 3 3 3 2" xfId="14416" xr:uid="{56C21475-2B85-47A3-815A-62CAAD94E92A}"/>
    <cellStyle name="Normal 14 3 3 4" xfId="10456" xr:uid="{D6F80A9A-99DF-4A0E-94C4-31FCCBE6ACE3}"/>
    <cellStyle name="Normal 14 3 4" xfId="3268" xr:uid="{A00D09E3-774E-4322-BACC-2452B11A94A2}"/>
    <cellStyle name="Normal 14 3 4 2" xfId="7230" xr:uid="{9CF7AA37-1CF2-49BC-A744-B47DE95EE63A}"/>
    <cellStyle name="Normal 14 3 4 2 2" xfId="15150" xr:uid="{BE985B86-991E-41B2-9E08-D6E8F5D1E6BA}"/>
    <cellStyle name="Normal 14 3 4 3" xfId="11190" xr:uid="{042AAD6D-92D6-4B1A-A497-85CC334CCCFF}"/>
    <cellStyle name="Normal 14 3 5" xfId="5250" xr:uid="{0DC0B52D-8266-4476-A85C-EA58FFFC8F85}"/>
    <cellStyle name="Normal 14 3 5 2" xfId="13170" xr:uid="{E449CF8D-5978-4C83-8723-7BB73D2783B0}"/>
    <cellStyle name="Normal 14 3 6" xfId="9210" xr:uid="{9E7163E1-24C1-4A8B-9FBD-BA5C21AE2178}"/>
    <cellStyle name="Normal 14 4" xfId="483" xr:uid="{00000000-0005-0000-0000-000040040000}"/>
    <cellStyle name="Normal 14 4 2" xfId="853" xr:uid="{00000000-0005-0000-0000-000041040000}"/>
    <cellStyle name="Normal 14 4 2 2" xfId="2469" xr:uid="{39C01EBB-53BC-4037-A05E-183155E76334}"/>
    <cellStyle name="Normal 14 4 2 2 2" xfId="4519" xr:uid="{C0854ADA-9D5D-4FAC-921C-D8E59D83B083}"/>
    <cellStyle name="Normal 14 4 2 2 2 2" xfId="8479" xr:uid="{F9CB3349-D2CA-4E79-B04E-52BC0703B2FE}"/>
    <cellStyle name="Normal 14 4 2 2 2 2 2" xfId="16399" xr:uid="{4EAD8B12-5968-422B-A71F-084EEB0C5297}"/>
    <cellStyle name="Normal 14 4 2 2 2 3" xfId="12439" xr:uid="{721BDDF2-0380-4074-9684-78CE49A82691}"/>
    <cellStyle name="Normal 14 4 2 2 3" xfId="6499" xr:uid="{98FAF8B3-03F2-4EAE-A28A-904CB20D6C6E}"/>
    <cellStyle name="Normal 14 4 2 2 3 2" xfId="14419" xr:uid="{781922EB-C739-4A57-930B-89841BB4A229}"/>
    <cellStyle name="Normal 14 4 2 2 4" xfId="10459" xr:uid="{536249C0-B0F1-458C-A277-256D215A6A1F}"/>
    <cellStyle name="Normal 14 4 2 3" xfId="3696" xr:uid="{9B327B43-5C7A-4C9B-B737-01E77216B3E8}"/>
    <cellStyle name="Normal 14 4 2 3 2" xfId="7658" xr:uid="{23252644-4249-4BF9-8A4A-CEB84A1D4BC3}"/>
    <cellStyle name="Normal 14 4 2 3 2 2" xfId="15578" xr:uid="{682F5818-686A-4931-AA99-AD46BD4EE838}"/>
    <cellStyle name="Normal 14 4 2 3 3" xfId="11618" xr:uid="{53143518-2BC8-42A3-A51B-E0133A7D785D}"/>
    <cellStyle name="Normal 14 4 2 4" xfId="5678" xr:uid="{F13A5827-516D-4CB5-A657-92C36404D2D5}"/>
    <cellStyle name="Normal 14 4 2 4 2" xfId="13598" xr:uid="{5367FAE5-B355-4F87-B2F2-010EB354188B}"/>
    <cellStyle name="Normal 14 4 2 5" xfId="9638" xr:uid="{371F350A-7DE3-4E9D-9AA8-6DBC0617B941}"/>
    <cellStyle name="Normal 14 4 3" xfId="2468" xr:uid="{C7C8D2E2-099B-4871-8BDA-7C8E36ABB252}"/>
    <cellStyle name="Normal 14 4 3 2" xfId="4518" xr:uid="{CA19884B-5790-457B-BC89-9FE211D419F5}"/>
    <cellStyle name="Normal 14 4 3 2 2" xfId="8478" xr:uid="{7513F78F-E5E1-41BF-A43B-C42A7D369A46}"/>
    <cellStyle name="Normal 14 4 3 2 2 2" xfId="16398" xr:uid="{29F08C2A-13E2-4758-9CBA-B24754119D37}"/>
    <cellStyle name="Normal 14 4 3 2 3" xfId="12438" xr:uid="{83CB653E-D2FD-4B9E-AF19-7FFBC1ED6924}"/>
    <cellStyle name="Normal 14 4 3 3" xfId="6498" xr:uid="{A47EA89C-2554-433E-BE4F-22FC63F0C00F}"/>
    <cellStyle name="Normal 14 4 3 3 2" xfId="14418" xr:uid="{9C13FD39-CF8B-40D3-99F2-0B4B83DE326E}"/>
    <cellStyle name="Normal 14 4 3 4" xfId="10458" xr:uid="{CD0F7D8D-C490-4E86-AA99-B25445B93CF1}"/>
    <cellStyle name="Normal 14 4 4" xfId="3371" xr:uid="{0CD10F02-F529-4A21-8DD7-DC49B6D2D390}"/>
    <cellStyle name="Normal 14 4 4 2" xfId="7333" xr:uid="{AF393C56-F8AC-4A50-BFA3-389EF6883738}"/>
    <cellStyle name="Normal 14 4 4 2 2" xfId="15253" xr:uid="{AA8F1F0F-0DC2-4170-880D-FAF353C74963}"/>
    <cellStyle name="Normal 14 4 4 3" xfId="11293" xr:uid="{528A7305-6734-4E93-8107-6A79F9A8FA9F}"/>
    <cellStyle name="Normal 14 4 5" xfId="5353" xr:uid="{C72C6799-99B4-43E4-BA4A-76C069598744}"/>
    <cellStyle name="Normal 14 4 5 2" xfId="13273" xr:uid="{2DC95AB8-91F7-4418-B624-80DA1B394729}"/>
    <cellStyle name="Normal 14 4 6" xfId="9313" xr:uid="{218EA4EE-D781-44A8-B8AB-81C81FD75C22}"/>
    <cellStyle name="Normal 14 5" xfId="617" xr:uid="{00000000-0005-0000-0000-000042040000}"/>
    <cellStyle name="Normal 14 5 2" xfId="2470" xr:uid="{D9C53FA1-3BDD-47A2-BFF7-82EE4A71BE6A}"/>
    <cellStyle name="Normal 14 5 2 2" xfId="4520" xr:uid="{3AD6A317-355E-4532-8463-5F7F689D8685}"/>
    <cellStyle name="Normal 14 5 2 2 2" xfId="8480" xr:uid="{C2D0D901-592B-46D0-9465-5A4EA3AAA940}"/>
    <cellStyle name="Normal 14 5 2 2 2 2" xfId="16400" xr:uid="{0460396D-9D57-4536-B8C3-BABEBB57BDB8}"/>
    <cellStyle name="Normal 14 5 2 2 3" xfId="12440" xr:uid="{A22C4C1F-6B63-4416-AEB8-D35B9DD98841}"/>
    <cellStyle name="Normal 14 5 2 3" xfId="6500" xr:uid="{FDFDAEBE-CC68-4576-9973-5E7EB196CB69}"/>
    <cellStyle name="Normal 14 5 2 3 2" xfId="14420" xr:uid="{03ECE5A6-8E2D-40B3-B2AB-71C9E10A2CF6}"/>
    <cellStyle name="Normal 14 5 2 4" xfId="10460" xr:uid="{C4E8906D-4CAA-415F-A710-10745F484F53}"/>
    <cellStyle name="Normal 14 5 3" xfId="3460" xr:uid="{6DE9A2D6-0545-411C-BC11-A0747B053883}"/>
    <cellStyle name="Normal 14 5 3 2" xfId="7422" xr:uid="{6097ECAB-C765-4645-834A-1B5F46D1C476}"/>
    <cellStyle name="Normal 14 5 3 2 2" xfId="15342" xr:uid="{39545E9F-BF98-4750-833E-E4D338B31184}"/>
    <cellStyle name="Normal 14 5 3 3" xfId="11382" xr:uid="{D76908F8-AAA2-4645-88D3-602F4F890A19}"/>
    <cellStyle name="Normal 14 5 4" xfId="5442" xr:uid="{A5E6986B-A499-478B-AC8A-B61979AE4F5B}"/>
    <cellStyle name="Normal 14 5 4 2" xfId="13362" xr:uid="{D151664B-3DCF-4D43-BDB0-500FDB22601E}"/>
    <cellStyle name="Normal 14 5 5" xfId="9402" xr:uid="{7F5F888F-5004-4CC8-9444-B45AC728F4D4}"/>
    <cellStyle name="Normal 14 6" xfId="933" xr:uid="{00000000-0005-0000-0000-000043040000}"/>
    <cellStyle name="Normal 14 6 2" xfId="2471" xr:uid="{E668900E-3E6F-4752-A80D-F2EE289FF55E}"/>
    <cellStyle name="Normal 14 6 2 2" xfId="4521" xr:uid="{5C7E3A2D-AB08-4501-89C0-8669F880910A}"/>
    <cellStyle name="Normal 14 6 2 2 2" xfId="8481" xr:uid="{3675809B-DB98-4D5B-AF63-4D20DA0AD96B}"/>
    <cellStyle name="Normal 14 6 2 2 2 2" xfId="16401" xr:uid="{CCC29A94-2FBB-44D7-BC6D-ABF8A3211BDE}"/>
    <cellStyle name="Normal 14 6 2 2 3" xfId="12441" xr:uid="{9A6D851E-9030-48D8-82B7-1F2F9781D564}"/>
    <cellStyle name="Normal 14 6 2 3" xfId="6501" xr:uid="{A8B14A11-33EB-421D-8EA7-3182AA807E87}"/>
    <cellStyle name="Normal 14 6 2 3 2" xfId="14421" xr:uid="{5A0C42EC-B6FE-4DF7-A5C3-08F9E09E3300}"/>
    <cellStyle name="Normal 14 6 2 4" xfId="10461" xr:uid="{AC672659-E304-4150-84C7-BDC301F9CAED}"/>
    <cellStyle name="Normal 14 6 3" xfId="3769" xr:uid="{69C69F2D-4B13-40CB-B0E0-DDF91DD36A3E}"/>
    <cellStyle name="Normal 14 6 3 2" xfId="7731" xr:uid="{E34F0562-8BD8-4C41-BBB0-234AAFBF17A0}"/>
    <cellStyle name="Normal 14 6 3 2 2" xfId="15651" xr:uid="{CDCD5676-6A4F-4133-9D90-E3D7F7F0AB2C}"/>
    <cellStyle name="Normal 14 6 3 3" xfId="11691" xr:uid="{92DA9370-2C98-460D-A779-D33CF6495C5A}"/>
    <cellStyle name="Normal 14 6 4" xfId="5751" xr:uid="{0771FF4C-FEC5-4E52-8704-7949AF25C36A}"/>
    <cellStyle name="Normal 14 6 4 2" xfId="13671" xr:uid="{4C1B30E2-81A7-4198-9CA3-CA24738EDECB}"/>
    <cellStyle name="Normal 14 6 5" xfId="9711" xr:uid="{21964AF7-AF4A-4475-B450-E6AD5371EAFB}"/>
    <cellStyle name="Normal 14 7" xfId="1581" xr:uid="{00000000-0005-0000-0000-000044040000}"/>
    <cellStyle name="Normal 14 7 2" xfId="2472" xr:uid="{CA8C9254-6A63-4F88-BBCE-61440B2E530E}"/>
    <cellStyle name="Normal 14 7 2 2" xfId="4522" xr:uid="{1D79AD21-825C-41F9-A897-D433269867EF}"/>
    <cellStyle name="Normal 14 7 2 2 2" xfId="8482" xr:uid="{DF9F8730-F060-4358-8AC3-E4BE4080A8FE}"/>
    <cellStyle name="Normal 14 7 2 2 2 2" xfId="16402" xr:uid="{AEACC234-A418-4F32-A4E5-4276EB8EBDD7}"/>
    <cellStyle name="Normal 14 7 2 2 3" xfId="12442" xr:uid="{2DAD3DF1-3BE4-4C58-A1D8-2BC840D09D6F}"/>
    <cellStyle name="Normal 14 7 2 3" xfId="6502" xr:uid="{3E5DCE70-45E4-4CC0-BA41-F3200C8F39E8}"/>
    <cellStyle name="Normal 14 7 2 3 2" xfId="14422" xr:uid="{724120CA-EC18-449F-BCAB-9006E7BA86ED}"/>
    <cellStyle name="Normal 14 7 2 4" xfId="10462" xr:uid="{342996D5-5E79-47D1-B894-56F3B28651DE}"/>
    <cellStyle name="Normal 14 7 3" xfId="3933" xr:uid="{F283BD28-0F9D-437C-BD83-11F9B7EB6FAF}"/>
    <cellStyle name="Normal 14 7 3 2" xfId="7895" xr:uid="{E35E53DB-18D3-4E70-9BB6-3627543CD0EF}"/>
    <cellStyle name="Normal 14 7 3 2 2" xfId="15815" xr:uid="{D442F20F-5B05-4281-A6B0-FFE5035B1508}"/>
    <cellStyle name="Normal 14 7 3 3" xfId="11855" xr:uid="{539B353C-F816-4EDB-BA13-4BD819F75B99}"/>
    <cellStyle name="Normal 14 7 4" xfId="5915" xr:uid="{CD5F664E-2A6D-42EE-9B1E-DB170FF77C53}"/>
    <cellStyle name="Normal 14 7 4 2" xfId="13835" xr:uid="{94D564C8-B279-4D67-92F3-5DC8517FD01C}"/>
    <cellStyle name="Normal 14 7 5" xfId="9875" xr:uid="{85C1DD6A-5155-47D6-A9A3-61DCB5D0990B}"/>
    <cellStyle name="Normal 14 8" xfId="2007" xr:uid="{44CB9848-6605-4BD4-B9F8-2D97373355F4}"/>
    <cellStyle name="Normal 14 8 2" xfId="4085" xr:uid="{20DF1648-F683-4FF5-9B59-629CE6884C7A}"/>
    <cellStyle name="Normal 14 8 2 2" xfId="8045" xr:uid="{47D41757-BA1A-4F21-84ED-653FD707E0FD}"/>
    <cellStyle name="Normal 14 8 2 2 2" xfId="15965" xr:uid="{F76F9AB6-E916-4A56-926C-89AD307A8EA1}"/>
    <cellStyle name="Normal 14 8 2 3" xfId="12005" xr:uid="{FC0D4943-876D-47E4-AE84-77E92F98DD7C}"/>
    <cellStyle name="Normal 14 8 3" xfId="6065" xr:uid="{5D73765E-6874-4585-B51F-A478F778D3C6}"/>
    <cellStyle name="Normal 14 8 3 2" xfId="13985" xr:uid="{2709045F-9181-444F-A6FF-6AA6B2CD6B09}"/>
    <cellStyle name="Normal 14 8 4" xfId="10025" xr:uid="{55578D7F-D4B4-4C86-8891-5D7AFC5F14F0}"/>
    <cellStyle name="Normal 14 9" xfId="2045" xr:uid="{5BE9C794-067B-4844-ADBB-C820370DC0A9}"/>
    <cellStyle name="Normal 14 9 2" xfId="4123" xr:uid="{3B63CCC1-F3E7-4604-B6B5-B7F6888DA282}"/>
    <cellStyle name="Normal 14 9 2 2" xfId="8083" xr:uid="{70C4FE94-1CF4-4AF1-B64D-8A55B9A4E7D3}"/>
    <cellStyle name="Normal 14 9 2 2 2" xfId="16003" xr:uid="{B0647B3C-4958-4171-B1E0-91FD4E872282}"/>
    <cellStyle name="Normal 14 9 2 3" xfId="12043" xr:uid="{9D9C25C9-D17D-49E2-8381-00C79BD9F5A5}"/>
    <cellStyle name="Normal 14 9 3" xfId="6103" xr:uid="{1784B460-947D-4706-9A29-FB3DB607D694}"/>
    <cellStyle name="Normal 14 9 3 2" xfId="14023" xr:uid="{4D89867B-922A-4562-80A6-351EB7BB2B09}"/>
    <cellStyle name="Normal 14 9 4" xfId="10063" xr:uid="{C7C05C6B-485C-4DE0-9F55-3D1FDBAA04FD}"/>
    <cellStyle name="Normal 15" xfId="195" xr:uid="{00000000-0005-0000-0000-000045040000}"/>
    <cellStyle name="Normal 15 10" xfId="2473" xr:uid="{9C9DBE9E-1195-4984-B44E-1A91798DAE3F}"/>
    <cellStyle name="Normal 15 10 2" xfId="4523" xr:uid="{6A3D8B82-DBB3-4F90-BB4B-270DE934D5A1}"/>
    <cellStyle name="Normal 15 10 2 2" xfId="8483" xr:uid="{21830597-2E81-4352-98CB-D379C7DDCE94}"/>
    <cellStyle name="Normal 15 10 2 2 2" xfId="16403" xr:uid="{0126C9AC-B7B6-4D7E-A926-A0D74AC9404D}"/>
    <cellStyle name="Normal 15 10 2 3" xfId="12443" xr:uid="{3F6D2875-3028-4DC9-884C-E0A7DAE0109D}"/>
    <cellStyle name="Normal 15 10 3" xfId="6503" xr:uid="{F92FBA37-A06E-4B5A-AD5E-71B8F70AA2A9}"/>
    <cellStyle name="Normal 15 10 3 2" xfId="14423" xr:uid="{D326D14C-8369-4691-BCAB-ABB338200A44}"/>
    <cellStyle name="Normal 15 10 4" xfId="10463" xr:uid="{A97E8420-8860-48F1-9552-4714F73D6061}"/>
    <cellStyle name="Normal 15 11" xfId="3141" xr:uid="{E917751D-E1C1-4215-A290-C049C26693CE}"/>
    <cellStyle name="Normal 15 11 2" xfId="7103" xr:uid="{61A42C05-182D-40C3-862A-A162A49207B2}"/>
    <cellStyle name="Normal 15 11 2 2" xfId="15023" xr:uid="{04EE8CF3-88A6-4109-B113-3145C00FBB5F}"/>
    <cellStyle name="Normal 15 11 3" xfId="11063" xr:uid="{016E9110-103A-4654-A659-D94FC8D160EF}"/>
    <cellStyle name="Normal 15 12" xfId="5123" xr:uid="{E99B3D61-29B8-4ECA-947E-ACA2CB6D143B}"/>
    <cellStyle name="Normal 15 12 2" xfId="13043" xr:uid="{97B40E55-7F11-4955-8D13-E7BD63C08C2F}"/>
    <cellStyle name="Normal 15 13" xfId="9083" xr:uid="{7CC41102-8174-4B84-9C9C-C41F1AD055B1}"/>
    <cellStyle name="Normal 15 2" xfId="290" xr:uid="{00000000-0005-0000-0000-000046040000}"/>
    <cellStyle name="Normal 15 2 2" xfId="426" xr:uid="{00000000-0005-0000-0000-000047040000}"/>
    <cellStyle name="Normal 15 2 2 2" xfId="816" xr:uid="{00000000-0005-0000-0000-000048040000}"/>
    <cellStyle name="Normal 15 2 2 2 2" xfId="2476" xr:uid="{46AA5A1B-2193-40E1-900C-1A531927317F}"/>
    <cellStyle name="Normal 15 2 2 2 2 2" xfId="4526" xr:uid="{BD68E8AB-2F79-458F-8F01-320AFBB10416}"/>
    <cellStyle name="Normal 15 2 2 2 2 2 2" xfId="8486" xr:uid="{83F28A87-A8A4-48A2-9FE3-EF50E2160EF5}"/>
    <cellStyle name="Normal 15 2 2 2 2 2 2 2" xfId="16406" xr:uid="{4AFDF08D-F2F3-4BB8-A929-8EFE5CCD4BAA}"/>
    <cellStyle name="Normal 15 2 2 2 2 2 3" xfId="12446" xr:uid="{56FE5F1A-B2D2-476C-AEC2-4009F63ED825}"/>
    <cellStyle name="Normal 15 2 2 2 2 3" xfId="6506" xr:uid="{BFD1493E-ED60-4316-A0A5-142052EF403A}"/>
    <cellStyle name="Normal 15 2 2 2 2 3 2" xfId="14426" xr:uid="{97626694-163E-4247-B6EC-7A73FB4DF28B}"/>
    <cellStyle name="Normal 15 2 2 2 2 4" xfId="10466" xr:uid="{914EDFD1-A187-4896-BB80-C4FFFB704E90}"/>
    <cellStyle name="Normal 15 2 2 2 3" xfId="3659" xr:uid="{16F056EE-9DD6-4FCD-8EEF-F959F46644C5}"/>
    <cellStyle name="Normal 15 2 2 2 3 2" xfId="7621" xr:uid="{5DCD0B0C-1821-4734-AD8A-080BB57AD5EE}"/>
    <cellStyle name="Normal 15 2 2 2 3 2 2" xfId="15541" xr:uid="{5D30B6D0-B423-4265-ADEE-8FBFCADFC433}"/>
    <cellStyle name="Normal 15 2 2 2 3 3" xfId="11581" xr:uid="{F771DAF0-49EE-406C-ABEE-A46C8CED1DC2}"/>
    <cellStyle name="Normal 15 2 2 2 4" xfId="5641" xr:uid="{532B732C-9E36-49F9-83FE-BF0D4E0474EE}"/>
    <cellStyle name="Normal 15 2 2 2 4 2" xfId="13561" xr:uid="{8FF3D061-714F-4FDC-BEFF-63378AA7CF45}"/>
    <cellStyle name="Normal 15 2 2 2 5" xfId="9601" xr:uid="{83B3B4D5-E06E-48D4-A6D2-525BEDFF7F98}"/>
    <cellStyle name="Normal 15 2 2 3" xfId="2475" xr:uid="{91AD639A-84AD-4C32-BCDD-4AF468057538}"/>
    <cellStyle name="Normal 15 2 2 3 2" xfId="4525" xr:uid="{1A9CAC0B-21A3-4F9F-86B0-AC6BC101EE6A}"/>
    <cellStyle name="Normal 15 2 2 3 2 2" xfId="8485" xr:uid="{08342559-04C0-4F9B-8E29-B2E39D98A828}"/>
    <cellStyle name="Normal 15 2 2 3 2 2 2" xfId="16405" xr:uid="{0BF494B0-A813-41D6-9914-B8341E58E7EF}"/>
    <cellStyle name="Normal 15 2 2 3 2 3" xfId="12445" xr:uid="{EE99A88E-071C-4778-ACE4-159978ACF938}"/>
    <cellStyle name="Normal 15 2 2 3 3" xfId="6505" xr:uid="{B292D746-3C1E-49C1-A77A-1D43578BD95E}"/>
    <cellStyle name="Normal 15 2 2 3 3 2" xfId="14425" xr:uid="{4900257D-8298-479A-BAD1-403935F6D7D3}"/>
    <cellStyle name="Normal 15 2 2 3 4" xfId="10465" xr:uid="{4E6E95FE-DD55-4E57-B250-ABAE6C218DE3}"/>
    <cellStyle name="Normal 15 2 2 4" xfId="3334" xr:uid="{EAD79F26-8DCD-4108-A96A-07B14E275EE3}"/>
    <cellStyle name="Normal 15 2 2 4 2" xfId="7296" xr:uid="{7A1E3A61-6EBD-40ED-9506-4CA47A30E8E2}"/>
    <cellStyle name="Normal 15 2 2 4 2 2" xfId="15216" xr:uid="{423FB3A9-F588-4D68-A56E-2EC3A3664AB0}"/>
    <cellStyle name="Normal 15 2 2 4 3" xfId="11256" xr:uid="{B85DC073-19CA-465B-9059-5D1F0C24805D}"/>
    <cellStyle name="Normal 15 2 2 5" xfId="5316" xr:uid="{E59B00EF-578E-4F07-BCE2-7790616BD73F}"/>
    <cellStyle name="Normal 15 2 2 5 2" xfId="13236" xr:uid="{E3D8C8F6-9395-4266-B11A-714D8D451121}"/>
    <cellStyle name="Normal 15 2 2 6" xfId="9276" xr:uid="{0B6D981E-3C1E-4F02-B7CC-484AE47ACC22}"/>
    <cellStyle name="Normal 15 2 3" xfId="681" xr:uid="{00000000-0005-0000-0000-000049040000}"/>
    <cellStyle name="Normal 15 2 3 2" xfId="2477" xr:uid="{F991265A-2436-4A21-AE18-891A100D3021}"/>
    <cellStyle name="Normal 15 2 3 2 2" xfId="4527" xr:uid="{F28C345B-BEFF-4C76-8900-527D10D6C476}"/>
    <cellStyle name="Normal 15 2 3 2 2 2" xfId="8487" xr:uid="{9B021DF3-AD6B-4B6A-926D-8A7B58B6B73A}"/>
    <cellStyle name="Normal 15 2 3 2 2 2 2" xfId="16407" xr:uid="{9EF860AD-94A9-4890-BC46-FA107F078366}"/>
    <cellStyle name="Normal 15 2 3 2 2 3" xfId="12447" xr:uid="{3C155362-7FAF-4E30-A671-590474770C60}"/>
    <cellStyle name="Normal 15 2 3 2 3" xfId="6507" xr:uid="{C96898D0-11EE-4EFA-BF35-F36D6CD28FF2}"/>
    <cellStyle name="Normal 15 2 3 2 3 2" xfId="14427" xr:uid="{19E05564-74F7-41F7-8E58-A7265EB3614A}"/>
    <cellStyle name="Normal 15 2 3 2 4" xfId="10467" xr:uid="{A2275A3B-7F56-403C-A3A9-69DC3A780922}"/>
    <cellStyle name="Normal 15 2 3 3" xfId="3524" xr:uid="{F33C8236-9996-4EE3-A68C-AB50DCA1AA27}"/>
    <cellStyle name="Normal 15 2 3 3 2" xfId="7486" xr:uid="{E7258A20-2F27-44C4-B4E6-D44757122B06}"/>
    <cellStyle name="Normal 15 2 3 3 2 2" xfId="15406" xr:uid="{97341321-C813-4D2D-8B27-EFEF0CA77038}"/>
    <cellStyle name="Normal 15 2 3 3 3" xfId="11446" xr:uid="{CB52A806-E079-444A-A3E3-7B392B4346E4}"/>
    <cellStyle name="Normal 15 2 3 4" xfId="5506" xr:uid="{F36402A1-787C-4C10-AA5E-ECD0D3C8DE57}"/>
    <cellStyle name="Normal 15 2 3 4 2" xfId="13426" xr:uid="{9D7E956B-7358-44B4-98F6-F6652866C3B1}"/>
    <cellStyle name="Normal 15 2 3 5" xfId="9466" xr:uid="{598E6D73-4EE9-4080-BD9D-CC58DA86F3F9}"/>
    <cellStyle name="Normal 15 2 4" xfId="2474" xr:uid="{458D8377-EC5A-4AD4-AF1D-2282467545D9}"/>
    <cellStyle name="Normal 15 2 4 2" xfId="4524" xr:uid="{E3157E77-657D-4901-A8A6-C229F0744269}"/>
    <cellStyle name="Normal 15 2 4 2 2" xfId="8484" xr:uid="{A9BFF6AA-0508-4860-9B81-F6C03B94231E}"/>
    <cellStyle name="Normal 15 2 4 2 2 2" xfId="16404" xr:uid="{0084D91E-EE54-4B17-88B3-38D1930B6A03}"/>
    <cellStyle name="Normal 15 2 4 2 3" xfId="12444" xr:uid="{DFBD3F63-C26D-474F-985F-38261FBB481C}"/>
    <cellStyle name="Normal 15 2 4 3" xfId="6504" xr:uid="{B95887D9-6022-4241-819E-D3D6E292C307}"/>
    <cellStyle name="Normal 15 2 4 3 2" xfId="14424" xr:uid="{B5840B0F-1CF6-492C-9A2F-5E08BACB6310}"/>
    <cellStyle name="Normal 15 2 4 4" xfId="10464" xr:uid="{C9C2BCF6-2963-407B-ACA5-D6F68D39E7F5}"/>
    <cellStyle name="Normal 15 2 5" xfId="3199" xr:uid="{F5F84C67-D5E8-4BEF-887C-D1991E0E5C5A}"/>
    <cellStyle name="Normal 15 2 5 2" xfId="7161" xr:uid="{464B6AF2-93A3-4A7D-9457-F0BEE47198B4}"/>
    <cellStyle name="Normal 15 2 5 2 2" xfId="15081" xr:uid="{6E669BB8-A892-4CD7-8998-E0B5A263F8C9}"/>
    <cellStyle name="Normal 15 2 5 3" xfId="11121" xr:uid="{5CD9294D-6174-4A5C-A652-AEB9BC5268AA}"/>
    <cellStyle name="Normal 15 2 6" xfId="5181" xr:uid="{AE7F0309-AA0C-4786-BCDA-BBE5460CCD74}"/>
    <cellStyle name="Normal 15 2 6 2" xfId="13101" xr:uid="{7777F627-0B58-4BD3-A606-BD58D677ED77}"/>
    <cellStyle name="Normal 15 2 7" xfId="9141" xr:uid="{930DFA96-6FEB-43CB-871D-B85A4D29BA26}"/>
    <cellStyle name="Normal 15 3" xfId="367" xr:uid="{00000000-0005-0000-0000-00004A040000}"/>
    <cellStyle name="Normal 15 3 2" xfId="757" xr:uid="{00000000-0005-0000-0000-00004B040000}"/>
    <cellStyle name="Normal 15 3 2 2" xfId="2479" xr:uid="{9741B8B5-E710-451E-A956-B8F9272B22E7}"/>
    <cellStyle name="Normal 15 3 2 2 2" xfId="4529" xr:uid="{E64E173A-9EEB-4928-8702-AC98D3702FFD}"/>
    <cellStyle name="Normal 15 3 2 2 2 2" xfId="8489" xr:uid="{5D462B10-854C-433E-A58B-F1FEDB6B5D7D}"/>
    <cellStyle name="Normal 15 3 2 2 2 2 2" xfId="16409" xr:uid="{53471FEB-195A-4589-955C-1E56118EB309}"/>
    <cellStyle name="Normal 15 3 2 2 2 3" xfId="12449" xr:uid="{D14B6FB9-DBAA-45D6-B217-6DD7E80088BF}"/>
    <cellStyle name="Normal 15 3 2 2 3" xfId="6509" xr:uid="{072C4498-CFE2-41C7-A675-D5EEB2DD2B6A}"/>
    <cellStyle name="Normal 15 3 2 2 3 2" xfId="14429" xr:uid="{0B626118-D82F-4389-97A6-AEE51FD34159}"/>
    <cellStyle name="Normal 15 3 2 2 4" xfId="10469" xr:uid="{5C641ACB-5A9D-4EF8-88A2-551633860706}"/>
    <cellStyle name="Normal 15 3 2 3" xfId="3600" xr:uid="{695C46F7-434E-4A7C-8956-A700BE027D3D}"/>
    <cellStyle name="Normal 15 3 2 3 2" xfId="7562" xr:uid="{D1F469FF-CA21-4265-AA6C-6FA5CEAD73E3}"/>
    <cellStyle name="Normal 15 3 2 3 2 2" xfId="15482" xr:uid="{351F7E1F-534F-44DE-A53B-DC2FB9B62946}"/>
    <cellStyle name="Normal 15 3 2 3 3" xfId="11522" xr:uid="{F86A44E5-7023-4928-896C-7A7423E4ED34}"/>
    <cellStyle name="Normal 15 3 2 4" xfId="5582" xr:uid="{31B456AC-2FBA-4862-A5E9-824923E7E831}"/>
    <cellStyle name="Normal 15 3 2 4 2" xfId="13502" xr:uid="{50587BB9-19DA-4369-BC85-673356568B77}"/>
    <cellStyle name="Normal 15 3 2 5" xfId="9542" xr:uid="{873E9C42-0FE4-4FAA-A184-EB57C6CC4B76}"/>
    <cellStyle name="Normal 15 3 3" xfId="2478" xr:uid="{5BCFD0DA-87EA-4551-BDF0-695DE5E6BA7D}"/>
    <cellStyle name="Normal 15 3 3 2" xfId="4528" xr:uid="{F7ABD56B-4ED5-4BA7-84F2-AD5225605581}"/>
    <cellStyle name="Normal 15 3 3 2 2" xfId="8488" xr:uid="{4B3D25B9-7505-449E-9C29-FD8A9109C55F}"/>
    <cellStyle name="Normal 15 3 3 2 2 2" xfId="16408" xr:uid="{701C96B4-D2AB-4DEC-B38B-3BEF204C9A73}"/>
    <cellStyle name="Normal 15 3 3 2 3" xfId="12448" xr:uid="{DD9DB270-F99D-4DD4-80C0-7ECCBE4C5C16}"/>
    <cellStyle name="Normal 15 3 3 3" xfId="6508" xr:uid="{D849662C-7245-4E58-AB79-F4B4643B0D10}"/>
    <cellStyle name="Normal 15 3 3 3 2" xfId="14428" xr:uid="{64456037-EC26-44DF-8EF0-8D674F8021B8}"/>
    <cellStyle name="Normal 15 3 3 4" xfId="10468" xr:uid="{087D54BA-57F2-421E-B627-4C4D80E60AE1}"/>
    <cellStyle name="Normal 15 3 4" xfId="3275" xr:uid="{821F95C9-AF45-4CDD-96D2-C383FD7F0321}"/>
    <cellStyle name="Normal 15 3 4 2" xfId="7237" xr:uid="{6FA9AA03-D054-4283-B3CC-D1F15BA84747}"/>
    <cellStyle name="Normal 15 3 4 2 2" xfId="15157" xr:uid="{CCAF9B91-C3AA-472C-B2C8-6CB1C5FE8A1F}"/>
    <cellStyle name="Normal 15 3 4 3" xfId="11197" xr:uid="{521F8323-04B8-4BAF-A016-43D565482BFB}"/>
    <cellStyle name="Normal 15 3 5" xfId="5257" xr:uid="{913F64FB-2156-414D-BFA8-825253EAEB1F}"/>
    <cellStyle name="Normal 15 3 5 2" xfId="13177" xr:uid="{76FCC587-B54E-4750-AF1C-A0BC1D005895}"/>
    <cellStyle name="Normal 15 3 6" xfId="9217" xr:uid="{F2C487C9-80E6-4F64-BA60-F5A46F181CB2}"/>
    <cellStyle name="Normal 15 4" xfId="485" xr:uid="{00000000-0005-0000-0000-00004C040000}"/>
    <cellStyle name="Normal 15 4 2" xfId="855" xr:uid="{00000000-0005-0000-0000-00004D040000}"/>
    <cellStyle name="Normal 15 4 2 2" xfId="2481" xr:uid="{8679F85A-5617-4E48-8D53-CA0FF0C297C5}"/>
    <cellStyle name="Normal 15 4 2 2 2" xfId="4531" xr:uid="{7509AB74-22FA-476B-A7E5-87AECA0BB36F}"/>
    <cellStyle name="Normal 15 4 2 2 2 2" xfId="8491" xr:uid="{813B4298-389E-4CF8-9BAA-50AFB3310710}"/>
    <cellStyle name="Normal 15 4 2 2 2 2 2" xfId="16411" xr:uid="{08DD2F14-F94C-4393-98BA-CA90E9BE1F8D}"/>
    <cellStyle name="Normal 15 4 2 2 2 3" xfId="12451" xr:uid="{EDDC641A-9019-4BD7-9C13-ACECEE7ACD94}"/>
    <cellStyle name="Normal 15 4 2 2 3" xfId="6511" xr:uid="{7585C946-1736-42EA-BF9B-E2EDF01EFA34}"/>
    <cellStyle name="Normal 15 4 2 2 3 2" xfId="14431" xr:uid="{AC615F3A-B6F2-4C2E-94A6-6C7178628395}"/>
    <cellStyle name="Normal 15 4 2 2 4" xfId="10471" xr:uid="{3C5E005C-314F-4833-9C96-ACF5E7B64054}"/>
    <cellStyle name="Normal 15 4 2 3" xfId="3698" xr:uid="{2866ADAE-19EF-4306-A965-24252948AA49}"/>
    <cellStyle name="Normal 15 4 2 3 2" xfId="7660" xr:uid="{934BE793-F447-4481-B3E4-13529F324F34}"/>
    <cellStyle name="Normal 15 4 2 3 2 2" xfId="15580" xr:uid="{CB15D2F4-D574-4C3C-B98B-FE2585AED445}"/>
    <cellStyle name="Normal 15 4 2 3 3" xfId="11620" xr:uid="{38E67529-9B9B-40E4-BE59-44C9A59FD8C5}"/>
    <cellStyle name="Normal 15 4 2 4" xfId="5680" xr:uid="{6111AC0D-1E0F-44D0-B0C7-6BD0EFD210C5}"/>
    <cellStyle name="Normal 15 4 2 4 2" xfId="13600" xr:uid="{02F13743-03E8-4A4D-BDE1-050ECB184102}"/>
    <cellStyle name="Normal 15 4 2 5" xfId="9640" xr:uid="{785B8F99-5F5A-4EB5-801E-979835158370}"/>
    <cellStyle name="Normal 15 4 3" xfId="2480" xr:uid="{AB88F95E-0859-4060-B3B6-F1CB6B3E6C6F}"/>
    <cellStyle name="Normal 15 4 3 2" xfId="4530" xr:uid="{3F307C25-A1EA-4F93-BF67-9C52D891FB26}"/>
    <cellStyle name="Normal 15 4 3 2 2" xfId="8490" xr:uid="{BCAE448F-CE41-476E-8142-E84C0F541A67}"/>
    <cellStyle name="Normal 15 4 3 2 2 2" xfId="16410" xr:uid="{09AE1E7D-1B67-46AD-AB93-7745BDAFDC2C}"/>
    <cellStyle name="Normal 15 4 3 2 3" xfId="12450" xr:uid="{6457E97E-0FC4-4CE3-B2B4-0F068F71BDA6}"/>
    <cellStyle name="Normal 15 4 3 3" xfId="6510" xr:uid="{53514B36-0F1B-42EC-913B-14D68D88853F}"/>
    <cellStyle name="Normal 15 4 3 3 2" xfId="14430" xr:uid="{5236E48F-7C48-45A8-9481-DBCB70BBA83B}"/>
    <cellStyle name="Normal 15 4 3 4" xfId="10470" xr:uid="{7C641B4A-759E-4493-9B56-8BBA38E33CF6}"/>
    <cellStyle name="Normal 15 4 4" xfId="3373" xr:uid="{B8A1951C-23C4-49D2-B742-F91FF0B378A1}"/>
    <cellStyle name="Normal 15 4 4 2" xfId="7335" xr:uid="{E5D1EF28-2327-4462-B8A2-A92269ADA35F}"/>
    <cellStyle name="Normal 15 4 4 2 2" xfId="15255" xr:uid="{96266853-28B2-4E54-83A5-9C9BD0FF4781}"/>
    <cellStyle name="Normal 15 4 4 3" xfId="11295" xr:uid="{73E1DD4D-62AC-4359-825E-72E39B876031}"/>
    <cellStyle name="Normal 15 4 5" xfId="5355" xr:uid="{1743B94A-9F67-4883-A670-7CA7961306EF}"/>
    <cellStyle name="Normal 15 4 5 2" xfId="13275" xr:uid="{86EEEFA5-B61E-49DB-8C14-6B8F8511859F}"/>
    <cellStyle name="Normal 15 4 6" xfId="9315" xr:uid="{EC525946-311F-4382-AA0F-AA3DC73701C6}"/>
    <cellStyle name="Normal 15 5" xfId="623" xr:uid="{00000000-0005-0000-0000-00004E040000}"/>
    <cellStyle name="Normal 15 5 2" xfId="2482" xr:uid="{9AC2C450-FBCB-43D0-A2C8-A7FC4421B5FC}"/>
    <cellStyle name="Normal 15 5 2 2" xfId="4532" xr:uid="{00FD75C7-9ADA-455D-AA82-BCF62208D9B7}"/>
    <cellStyle name="Normal 15 5 2 2 2" xfId="8492" xr:uid="{C9B9889A-0281-4B60-A1F4-30D05950AF0B}"/>
    <cellStyle name="Normal 15 5 2 2 2 2" xfId="16412" xr:uid="{72BE2FAC-DB39-4076-B805-71FA2524D133}"/>
    <cellStyle name="Normal 15 5 2 2 3" xfId="12452" xr:uid="{6318B09D-5650-4D06-BEEB-DFE28B16C37D}"/>
    <cellStyle name="Normal 15 5 2 3" xfId="6512" xr:uid="{79E40133-57E2-4B8F-9AB5-9658F738C783}"/>
    <cellStyle name="Normal 15 5 2 3 2" xfId="14432" xr:uid="{17D58E82-ECF3-4B2D-8E57-936B928EFF47}"/>
    <cellStyle name="Normal 15 5 2 4" xfId="10472" xr:uid="{0D8D781F-1031-483E-BB0B-70426CA90D49}"/>
    <cellStyle name="Normal 15 5 3" xfId="3466" xr:uid="{4C3EBC15-B19D-4C69-A9CD-188D5E485802}"/>
    <cellStyle name="Normal 15 5 3 2" xfId="7428" xr:uid="{FA339D64-5248-45D9-B1EC-043FFFC4AD4C}"/>
    <cellStyle name="Normal 15 5 3 2 2" xfId="15348" xr:uid="{9EADD19E-2AD3-41DF-9868-FC6704144800}"/>
    <cellStyle name="Normal 15 5 3 3" xfId="11388" xr:uid="{A6A35E10-E577-4B46-AB6E-A74387349C5E}"/>
    <cellStyle name="Normal 15 5 4" xfId="5448" xr:uid="{03DAE5A9-AB73-49A8-8C21-4C3D1E4E665E}"/>
    <cellStyle name="Normal 15 5 4 2" xfId="13368" xr:uid="{0FAD36B2-941F-42DD-A469-DA70C26EA52E}"/>
    <cellStyle name="Normal 15 5 5" xfId="9408" xr:uid="{B0ADC7FB-A8AB-4E2B-B39E-E8564490BDDA}"/>
    <cellStyle name="Normal 15 6" xfId="935" xr:uid="{00000000-0005-0000-0000-00004F040000}"/>
    <cellStyle name="Normal 15 6 2" xfId="2483" xr:uid="{D73F9147-6532-43BA-8F29-05E660DD267E}"/>
    <cellStyle name="Normal 15 6 2 2" xfId="4533" xr:uid="{A77F0054-3680-4AB2-8EA1-CCF2401FB7DA}"/>
    <cellStyle name="Normal 15 6 2 2 2" xfId="8493" xr:uid="{7A4DB5B7-9401-48A9-89DD-254A40AE6171}"/>
    <cellStyle name="Normal 15 6 2 2 2 2" xfId="16413" xr:uid="{98F44767-CFDB-4218-94CD-A4ED6327456B}"/>
    <cellStyle name="Normal 15 6 2 2 3" xfId="12453" xr:uid="{642BD77B-8D1A-4015-B4AF-28303462ECF8}"/>
    <cellStyle name="Normal 15 6 2 3" xfId="6513" xr:uid="{F59865A6-68A0-4215-8BD0-3133344EF929}"/>
    <cellStyle name="Normal 15 6 2 3 2" xfId="14433" xr:uid="{E3B4EECF-FFED-4491-89A7-92DE4B0D3374}"/>
    <cellStyle name="Normal 15 6 2 4" xfId="10473" xr:uid="{E04E263C-73F8-430E-981F-B19EEC6A5DFE}"/>
    <cellStyle name="Normal 15 6 3" xfId="3771" xr:uid="{E79D0FE1-E530-4D24-BC48-361D0C833656}"/>
    <cellStyle name="Normal 15 6 3 2" xfId="7733" xr:uid="{798241F5-81E0-4A17-8F82-7BCB9844272B}"/>
    <cellStyle name="Normal 15 6 3 2 2" xfId="15653" xr:uid="{3B341161-3E9C-4E49-AEC3-DA53B8DF7748}"/>
    <cellStyle name="Normal 15 6 3 3" xfId="11693" xr:uid="{C76150A0-F2AA-40C7-9AB4-E86464D72DBE}"/>
    <cellStyle name="Normal 15 6 4" xfId="5753" xr:uid="{CEB5F669-F130-4031-A48A-FFA7A01CCF63}"/>
    <cellStyle name="Normal 15 6 4 2" xfId="13673" xr:uid="{8E035DEA-57EC-428B-A05D-654C6BCD89C7}"/>
    <cellStyle name="Normal 15 6 5" xfId="9713" xr:uid="{5E25B2ED-8144-4FF5-93A5-E48ECA8A88C5}"/>
    <cellStyle name="Normal 15 7" xfId="1582" xr:uid="{00000000-0005-0000-0000-000050040000}"/>
    <cellStyle name="Normal 15 7 2" xfId="2484" xr:uid="{BF2322A6-87D7-4C9B-A245-32907D3D8EA4}"/>
    <cellStyle name="Normal 15 7 2 2" xfId="4534" xr:uid="{04179A8F-A7FC-4B37-BB9B-1EFC9DB1464C}"/>
    <cellStyle name="Normal 15 7 2 2 2" xfId="8494" xr:uid="{C9D88B80-15A6-40FD-AAA0-1A3143BFE8B5}"/>
    <cellStyle name="Normal 15 7 2 2 2 2" xfId="16414" xr:uid="{9D9E54EC-52FB-48CC-89BE-F3DB4E3D5D81}"/>
    <cellStyle name="Normal 15 7 2 2 3" xfId="12454" xr:uid="{7FCEFBFB-9C0F-4EE3-852A-414C97D622AC}"/>
    <cellStyle name="Normal 15 7 2 3" xfId="6514" xr:uid="{38518905-79C2-4569-868A-A6D4AA69C177}"/>
    <cellStyle name="Normal 15 7 2 3 2" xfId="14434" xr:uid="{3C2EE7B6-DA84-45AD-A8FA-9930EC15D102}"/>
    <cellStyle name="Normal 15 7 2 4" xfId="10474" xr:uid="{8BD24914-6AAA-4997-B4DB-FED891DA357E}"/>
    <cellStyle name="Normal 15 7 3" xfId="3934" xr:uid="{B8231F1A-9237-4D05-AB9D-73378F309516}"/>
    <cellStyle name="Normal 15 7 3 2" xfId="7896" xr:uid="{66BEDF8E-EE55-45EE-8E12-96F0BBE66139}"/>
    <cellStyle name="Normal 15 7 3 2 2" xfId="15816" xr:uid="{7E75ECC5-9E1A-4DEA-B7B8-9C0A0485ACDD}"/>
    <cellStyle name="Normal 15 7 3 3" xfId="11856" xr:uid="{B3958820-190A-40A4-954D-DCCD77C70613}"/>
    <cellStyle name="Normal 15 7 4" xfId="5916" xr:uid="{EDD66A47-86E6-4331-860C-33D4B601B680}"/>
    <cellStyle name="Normal 15 7 4 2" xfId="13836" xr:uid="{706DEE63-0DA6-4182-9962-FD3AA03495E8}"/>
    <cellStyle name="Normal 15 7 5" xfId="9876" xr:uid="{5E987E1B-8D53-444A-95E8-74CFA463A505}"/>
    <cellStyle name="Normal 15 8" xfId="2009" xr:uid="{1B3FD588-1197-4CCB-A855-812E5C871E10}"/>
    <cellStyle name="Normal 15 8 2" xfId="4087" xr:uid="{9DCBA9B6-2A25-499A-B4B3-E6E98698C375}"/>
    <cellStyle name="Normal 15 8 2 2" xfId="8047" xr:uid="{8E475020-12F3-4B78-8557-A588A5C4121B}"/>
    <cellStyle name="Normal 15 8 2 2 2" xfId="15967" xr:uid="{BC5D7E2D-9624-4A41-8F34-1D81E981D157}"/>
    <cellStyle name="Normal 15 8 2 3" xfId="12007" xr:uid="{E386B2C8-827F-4A3C-B879-56F2DF71A872}"/>
    <cellStyle name="Normal 15 8 3" xfId="6067" xr:uid="{EF1F0A6D-73D9-406B-97D3-3CC863EB33CE}"/>
    <cellStyle name="Normal 15 8 3 2" xfId="13987" xr:uid="{023FA3D6-A3D7-458D-B79B-8EC808B3FA78}"/>
    <cellStyle name="Normal 15 8 4" xfId="10027" xr:uid="{A650486B-D5F4-4E50-BF68-0E33E2C9BE37}"/>
    <cellStyle name="Normal 15 9" xfId="2047" xr:uid="{C1972519-33D9-444E-B573-313E8C86B241}"/>
    <cellStyle name="Normal 15 9 2" xfId="4125" xr:uid="{42DD9452-E553-45E5-AAEA-F2E8F381103E}"/>
    <cellStyle name="Normal 15 9 2 2" xfId="8085" xr:uid="{B2BF8E94-DEEE-41A1-8E33-737D36CABAF9}"/>
    <cellStyle name="Normal 15 9 2 2 2" xfId="16005" xr:uid="{70461268-9BBB-4F97-9AC4-12A5BC792C59}"/>
    <cellStyle name="Normal 15 9 2 3" xfId="12045" xr:uid="{C20F312C-D78A-4A12-BE74-00081888D309}"/>
    <cellStyle name="Normal 15 9 3" xfId="6105" xr:uid="{060E7413-D90A-4B8F-9A17-3606CEF0A7D6}"/>
    <cellStyle name="Normal 15 9 3 2" xfId="14025" xr:uid="{4A647556-24F5-4CED-B3BD-DF170425D72E}"/>
    <cellStyle name="Normal 15 9 4" xfId="10065" xr:uid="{2E7DF468-AF87-4B0F-8E5F-CC4A7BF9A513}"/>
    <cellStyle name="Normal 16" xfId="196" xr:uid="{00000000-0005-0000-0000-000051040000}"/>
    <cellStyle name="Normal 16 10" xfId="2485" xr:uid="{556D4F4F-237E-4421-8C76-E04F9F5763DA}"/>
    <cellStyle name="Normal 16 10 2" xfId="4535" xr:uid="{8B11C315-B3CF-4B4B-8A70-CFC4E3A3F768}"/>
    <cellStyle name="Normal 16 10 2 2" xfId="8495" xr:uid="{84B318B6-E77D-4540-9878-EA54B0C6A2B8}"/>
    <cellStyle name="Normal 16 10 2 2 2" xfId="16415" xr:uid="{17113EB3-C1E2-4A4C-B190-3AD4D2C5C121}"/>
    <cellStyle name="Normal 16 10 2 3" xfId="12455" xr:uid="{DA0E237C-9DDA-4B0C-9185-8E6D499CD90D}"/>
    <cellStyle name="Normal 16 10 3" xfId="6515" xr:uid="{CD35EA73-611C-4065-BDCA-395AFA1AA952}"/>
    <cellStyle name="Normal 16 10 3 2" xfId="14435" xr:uid="{A6F3FC82-7E53-4CD5-B3E4-5A49935D3343}"/>
    <cellStyle name="Normal 16 10 4" xfId="10475" xr:uid="{093FF190-E3DB-4437-BFA3-3CF91738135D}"/>
    <cellStyle name="Normal 16 11" xfId="3142" xr:uid="{451F9E2F-C4D7-4D96-8809-E7F98C115980}"/>
    <cellStyle name="Normal 16 11 2" xfId="7104" xr:uid="{9FE68887-FB53-45BC-A84F-CA55D36FAC23}"/>
    <cellStyle name="Normal 16 11 2 2" xfId="15024" xr:uid="{640298F9-0AE8-48A7-960C-2C636D62CC7D}"/>
    <cellStyle name="Normal 16 11 3" xfId="11064" xr:uid="{B51FE37D-8CAC-41FA-8EC7-5A70F25C9986}"/>
    <cellStyle name="Normal 16 12" xfId="5124" xr:uid="{4AB7C01A-CF47-47F3-BB0D-96EE4DBE9B48}"/>
    <cellStyle name="Normal 16 12 2" xfId="13044" xr:uid="{80F85431-8996-4252-819C-CEEB11598930}"/>
    <cellStyle name="Normal 16 13" xfId="9084" xr:uid="{E4CF1C38-A268-4F7F-9E4C-12FA3B1CEE47}"/>
    <cellStyle name="Normal 16 2" xfId="207" xr:uid="{00000000-0005-0000-0000-000052040000}"/>
    <cellStyle name="Normal 16 3" xfId="368" xr:uid="{00000000-0005-0000-0000-000053040000}"/>
    <cellStyle name="Normal 16 3 2" xfId="758" xr:uid="{00000000-0005-0000-0000-000054040000}"/>
    <cellStyle name="Normal 16 3 2 2" xfId="2487" xr:uid="{DBF53D7B-AB40-4059-B4F8-8893BEDBFAA8}"/>
    <cellStyle name="Normal 16 3 2 2 2" xfId="4537" xr:uid="{049768AD-BDB9-4D96-91EF-11B71048F7DB}"/>
    <cellStyle name="Normal 16 3 2 2 2 2" xfId="8497" xr:uid="{C0D19C4B-B920-44AE-9540-60C1514EFC6B}"/>
    <cellStyle name="Normal 16 3 2 2 2 2 2" xfId="16417" xr:uid="{6ED7C09F-6DC6-4815-9BDF-80900F212A41}"/>
    <cellStyle name="Normal 16 3 2 2 2 3" xfId="12457" xr:uid="{E03AC919-8ECE-4940-B94C-BDA9E280F2FB}"/>
    <cellStyle name="Normal 16 3 2 2 3" xfId="6517" xr:uid="{15E21693-E30B-4152-B512-51559B84D1F0}"/>
    <cellStyle name="Normal 16 3 2 2 3 2" xfId="14437" xr:uid="{2F0A1DFD-37D8-4D7C-A88B-E3752917C019}"/>
    <cellStyle name="Normal 16 3 2 2 4" xfId="10477" xr:uid="{9A39B261-43B3-4D1C-9B6E-486000384107}"/>
    <cellStyle name="Normal 16 3 2 3" xfId="3601" xr:uid="{937D907C-F327-4B52-9582-303FFA673C0C}"/>
    <cellStyle name="Normal 16 3 2 3 2" xfId="7563" xr:uid="{8A7DFCD1-4613-4959-9DDD-EB2C6FF28217}"/>
    <cellStyle name="Normal 16 3 2 3 2 2" xfId="15483" xr:uid="{E6BFF39B-B03C-4CDB-8E5A-B5F2C2B53B1E}"/>
    <cellStyle name="Normal 16 3 2 3 3" xfId="11523" xr:uid="{D82520AA-0E44-4686-BDF6-C1EC3D76E336}"/>
    <cellStyle name="Normal 16 3 2 4" xfId="5583" xr:uid="{534F9793-9405-4467-A8BC-8CAB4B79ABDD}"/>
    <cellStyle name="Normal 16 3 2 4 2" xfId="13503" xr:uid="{5BDD5F12-3192-4625-AF30-D6CD178345C4}"/>
    <cellStyle name="Normal 16 3 2 5" xfId="9543" xr:uid="{A82B97B3-400E-4677-B5C4-BF9279334295}"/>
    <cellStyle name="Normal 16 3 3" xfId="2486" xr:uid="{CA9A75CA-F37D-4DFF-82E2-D8878BF6360C}"/>
    <cellStyle name="Normal 16 3 3 2" xfId="4536" xr:uid="{3EF8E20D-FE8D-4E17-B992-C4898B1AA80B}"/>
    <cellStyle name="Normal 16 3 3 2 2" xfId="8496" xr:uid="{1A34823D-ED32-4C67-8134-04E87E34B297}"/>
    <cellStyle name="Normal 16 3 3 2 2 2" xfId="16416" xr:uid="{30380160-7F38-4483-87C7-47282B00DB04}"/>
    <cellStyle name="Normal 16 3 3 2 3" xfId="12456" xr:uid="{E3CD4440-6A76-4B73-8B28-4AD9CA66DDB4}"/>
    <cellStyle name="Normal 16 3 3 3" xfId="6516" xr:uid="{706F3475-3F51-4E03-A5C7-8947E0B5077E}"/>
    <cellStyle name="Normal 16 3 3 3 2" xfId="14436" xr:uid="{6DB7909A-6DD8-435C-803A-1D6FA896ED2E}"/>
    <cellStyle name="Normal 16 3 3 4" xfId="10476" xr:uid="{118C6AB5-86AE-48E6-9740-92EF129B077D}"/>
    <cellStyle name="Normal 16 3 4" xfId="3276" xr:uid="{335022C4-3C6A-484A-82C7-ADD8428AC0BD}"/>
    <cellStyle name="Normal 16 3 4 2" xfId="7238" xr:uid="{136FC25C-D654-4DE4-81EE-86144671B531}"/>
    <cellStyle name="Normal 16 3 4 2 2" xfId="15158" xr:uid="{ED135593-2553-4951-B457-01CBF8D22CCA}"/>
    <cellStyle name="Normal 16 3 4 3" xfId="11198" xr:uid="{46843C92-A1D7-4E64-9FF8-846C07428767}"/>
    <cellStyle name="Normal 16 3 5" xfId="5258" xr:uid="{F0FE0EED-EF5D-4C0A-8EB6-23CA18EB5EA6}"/>
    <cellStyle name="Normal 16 3 5 2" xfId="13178" xr:uid="{860077A6-5EC8-409B-88C2-0618FD6A8B7A}"/>
    <cellStyle name="Normal 16 3 6" xfId="9218" xr:uid="{408CC0C3-C814-45FB-8849-8243DF9BBAF4}"/>
    <cellStyle name="Normal 16 4" xfId="481" xr:uid="{00000000-0005-0000-0000-000055040000}"/>
    <cellStyle name="Normal 16 4 2" xfId="851" xr:uid="{00000000-0005-0000-0000-000056040000}"/>
    <cellStyle name="Normal 16 4 2 2" xfId="2489" xr:uid="{A57D6210-4FD9-4E9A-912A-9CBB581EE4D2}"/>
    <cellStyle name="Normal 16 4 2 2 2" xfId="4539" xr:uid="{9A949C8C-7382-4652-8434-9BA0BAAF3A5D}"/>
    <cellStyle name="Normal 16 4 2 2 2 2" xfId="8499" xr:uid="{CA8942CC-51C3-4C08-9991-8D846E151CD7}"/>
    <cellStyle name="Normal 16 4 2 2 2 2 2" xfId="16419" xr:uid="{E2259C66-04FD-4978-9CE2-351796947673}"/>
    <cellStyle name="Normal 16 4 2 2 2 3" xfId="12459" xr:uid="{3083AE0B-5614-4191-8846-19C83C4E7F5E}"/>
    <cellStyle name="Normal 16 4 2 2 3" xfId="6519" xr:uid="{1C33FDC1-544C-4161-9851-577AD9609483}"/>
    <cellStyle name="Normal 16 4 2 2 3 2" xfId="14439" xr:uid="{96DD329E-F4A4-4260-B87C-B49EC87A7262}"/>
    <cellStyle name="Normal 16 4 2 2 4" xfId="10479" xr:uid="{BBE29A13-ED19-44E6-A57D-3F8BFB83390A}"/>
    <cellStyle name="Normal 16 4 2 3" xfId="3694" xr:uid="{34E43313-9F6A-4B52-BAF8-A1F2C057FE97}"/>
    <cellStyle name="Normal 16 4 2 3 2" xfId="7656" xr:uid="{C5BCAB07-F215-4C66-BEA1-CF2169A98143}"/>
    <cellStyle name="Normal 16 4 2 3 2 2" xfId="15576" xr:uid="{91DE6ECD-D101-49A4-9BDC-ABFD8C092625}"/>
    <cellStyle name="Normal 16 4 2 3 3" xfId="11616" xr:uid="{313FA5EC-8882-4B60-A47B-756ADF195F67}"/>
    <cellStyle name="Normal 16 4 2 4" xfId="5676" xr:uid="{63FCA8EF-66AA-4015-B347-D1355C2BED0E}"/>
    <cellStyle name="Normal 16 4 2 4 2" xfId="13596" xr:uid="{25FFC8B4-E6B3-48AF-9638-93372DD16978}"/>
    <cellStyle name="Normal 16 4 2 5" xfId="9636" xr:uid="{A382656B-9A96-4E5C-92DF-AEB5CA7F4D2B}"/>
    <cellStyle name="Normal 16 4 3" xfId="2488" xr:uid="{C12E46AC-4FE0-4720-82B7-8820D48C7E8C}"/>
    <cellStyle name="Normal 16 4 3 2" xfId="4538" xr:uid="{34021A6B-9534-40BD-B5FA-1448B0B53155}"/>
    <cellStyle name="Normal 16 4 3 2 2" xfId="8498" xr:uid="{91BA784B-33C1-4BCA-9238-AE95D60A04F7}"/>
    <cellStyle name="Normal 16 4 3 2 2 2" xfId="16418" xr:uid="{142A57EE-1A49-4B0B-BCEF-FA9586115BA1}"/>
    <cellStyle name="Normal 16 4 3 2 3" xfId="12458" xr:uid="{E188F13A-2D4B-4411-8157-6A6C73E6C2C8}"/>
    <cellStyle name="Normal 16 4 3 3" xfId="6518" xr:uid="{E5F0C1DE-6909-450E-AFAA-539860DC4744}"/>
    <cellStyle name="Normal 16 4 3 3 2" xfId="14438" xr:uid="{F9B55CFE-1AB8-4442-806E-5977E8FFD69F}"/>
    <cellStyle name="Normal 16 4 3 4" xfId="10478" xr:uid="{D82C1DCC-1A81-484A-B64A-A5B8832E9747}"/>
    <cellStyle name="Normal 16 4 4" xfId="3369" xr:uid="{6216889B-57FD-4B56-9028-0D5DA6B5937A}"/>
    <cellStyle name="Normal 16 4 4 2" xfId="7331" xr:uid="{3EF9D3B4-6E8C-41A9-AE32-8DFFFE39553E}"/>
    <cellStyle name="Normal 16 4 4 2 2" xfId="15251" xr:uid="{ACDEC373-6F07-4568-9244-FC416C10CA64}"/>
    <cellStyle name="Normal 16 4 4 3" xfId="11291" xr:uid="{054031AB-FEF7-4139-B439-1E0E652F41CE}"/>
    <cellStyle name="Normal 16 4 5" xfId="5351" xr:uid="{51C4D5C0-5A4D-4B36-88A2-01974343A6E3}"/>
    <cellStyle name="Normal 16 4 5 2" xfId="13271" xr:uid="{2EE3D14D-6D45-4B55-BA43-5204BFBB840D}"/>
    <cellStyle name="Normal 16 4 6" xfId="9311" xr:uid="{7E1B14D4-8B11-4D5B-B513-6D577CB90144}"/>
    <cellStyle name="Normal 16 5" xfId="624" xr:uid="{00000000-0005-0000-0000-000057040000}"/>
    <cellStyle name="Normal 16 5 2" xfId="2490" xr:uid="{50045639-6E7F-435C-83E1-CEE78F7CFE91}"/>
    <cellStyle name="Normal 16 5 2 2" xfId="4540" xr:uid="{63EEDED4-2DB2-4AED-BC95-2417D906C1C0}"/>
    <cellStyle name="Normal 16 5 2 2 2" xfId="8500" xr:uid="{AFD79B41-B2DC-45A8-91AE-E9885F746D30}"/>
    <cellStyle name="Normal 16 5 2 2 2 2" xfId="16420" xr:uid="{77A5DDFA-E905-47F5-94B8-BE5E0DB2905B}"/>
    <cellStyle name="Normal 16 5 2 2 3" xfId="12460" xr:uid="{839A6489-2C03-45C0-9407-943704198BA9}"/>
    <cellStyle name="Normal 16 5 2 3" xfId="6520" xr:uid="{711E2DD8-4C0E-49A7-90A6-CE6F0093603D}"/>
    <cellStyle name="Normal 16 5 2 3 2" xfId="14440" xr:uid="{973E09DE-2903-46CE-BDB7-A9231C1CE555}"/>
    <cellStyle name="Normal 16 5 2 4" xfId="10480" xr:uid="{EF4250B7-5337-4AFE-A475-F14CCA35D98E}"/>
    <cellStyle name="Normal 16 5 3" xfId="3467" xr:uid="{2BDEA1EC-9FDD-4A21-9220-16E7C9A4A45E}"/>
    <cellStyle name="Normal 16 5 3 2" xfId="7429" xr:uid="{6C32D426-53AB-4D26-BE58-98243461EA63}"/>
    <cellStyle name="Normal 16 5 3 2 2" xfId="15349" xr:uid="{D87A51F0-EACD-4274-A1AD-5A8A1AB9A625}"/>
    <cellStyle name="Normal 16 5 3 3" xfId="11389" xr:uid="{5EC3B71B-122D-4CD1-9B7D-160143CA14D7}"/>
    <cellStyle name="Normal 16 5 4" xfId="5449" xr:uid="{FBA853FF-CA49-4010-B034-A9656743DB89}"/>
    <cellStyle name="Normal 16 5 4 2" xfId="13369" xr:uid="{D3F79A6F-B21D-47D5-A3DD-7A489B4F8165}"/>
    <cellStyle name="Normal 16 5 5" xfId="9409" xr:uid="{5BC92436-1DCF-4C95-90AE-C928AE40D093}"/>
    <cellStyle name="Normal 16 6" xfId="931" xr:uid="{00000000-0005-0000-0000-000058040000}"/>
    <cellStyle name="Normal 16 6 2" xfId="2491" xr:uid="{5F56188E-5F29-431B-918E-FEAA7EFAB9F3}"/>
    <cellStyle name="Normal 16 6 2 2" xfId="4541" xr:uid="{015EEE01-4281-460D-B515-0EC0D3361F69}"/>
    <cellStyle name="Normal 16 6 2 2 2" xfId="8501" xr:uid="{C00D898C-A36F-4DD8-B438-8489B92ECEAC}"/>
    <cellStyle name="Normal 16 6 2 2 2 2" xfId="16421" xr:uid="{D37332F2-C526-4FE7-A267-768E7A0B3191}"/>
    <cellStyle name="Normal 16 6 2 2 3" xfId="12461" xr:uid="{E9519210-9104-416C-826A-E56CB08D0E1A}"/>
    <cellStyle name="Normal 16 6 2 3" xfId="6521" xr:uid="{25A6FCC2-0271-4887-95F4-05F86601D44C}"/>
    <cellStyle name="Normal 16 6 2 3 2" xfId="14441" xr:uid="{4FC6E7A0-F1FA-4091-A4C3-3BB2D3E22000}"/>
    <cellStyle name="Normal 16 6 2 4" xfId="10481" xr:uid="{B7DF5EF0-A445-4F90-9246-1757F4D40379}"/>
    <cellStyle name="Normal 16 6 3" xfId="3767" xr:uid="{91724138-D6D4-470C-BD66-E19025E2AA8E}"/>
    <cellStyle name="Normal 16 6 3 2" xfId="7729" xr:uid="{88F3B22F-3D0A-40CA-B32B-994D90263981}"/>
    <cellStyle name="Normal 16 6 3 2 2" xfId="15649" xr:uid="{BF8FBF88-4CE3-42F7-844E-18B8D3ABD1D5}"/>
    <cellStyle name="Normal 16 6 3 3" xfId="11689" xr:uid="{2D7F8060-AE31-4FC1-849A-036AF194104F}"/>
    <cellStyle name="Normal 16 6 4" xfId="5749" xr:uid="{9ABF84C9-7C2F-4676-8578-87551782E8C0}"/>
    <cellStyle name="Normal 16 6 4 2" xfId="13669" xr:uid="{9CFFAE25-1907-4EEB-BD74-E2D098590024}"/>
    <cellStyle name="Normal 16 6 5" xfId="9709" xr:uid="{51F6728A-C8DC-44A7-91B5-4879AC9229E9}"/>
    <cellStyle name="Normal 16 7" xfId="1887" xr:uid="{00000000-0005-0000-0000-000059040000}"/>
    <cellStyle name="Normal 16 8" xfId="2005" xr:uid="{6F4F2687-C19C-4B66-9493-4576FB1041E6}"/>
    <cellStyle name="Normal 16 8 2" xfId="4083" xr:uid="{A1612832-6757-4886-942D-8B71B9011845}"/>
    <cellStyle name="Normal 16 8 2 2" xfId="8043" xr:uid="{88DDDF83-258C-4D0D-825D-0D4161A33601}"/>
    <cellStyle name="Normal 16 8 2 2 2" xfId="15963" xr:uid="{D09D4597-1DEA-4663-A054-8DEF2C82E822}"/>
    <cellStyle name="Normal 16 8 2 3" xfId="12003" xr:uid="{A1691F15-EB53-4B6D-8D26-5C3A0E3B4FFC}"/>
    <cellStyle name="Normal 16 8 3" xfId="6063" xr:uid="{49639E56-A3AE-49E7-9399-88527FC96B1F}"/>
    <cellStyle name="Normal 16 8 3 2" xfId="13983" xr:uid="{ACFD7F51-C8DB-4C32-87E7-DA63A3354B1D}"/>
    <cellStyle name="Normal 16 8 4" xfId="10023" xr:uid="{94ECBDBA-68E5-457B-AEDF-AB44B1C6479D}"/>
    <cellStyle name="Normal 16 9" xfId="2043" xr:uid="{90E6E4AA-9BD8-4848-8952-AACFC16DCA80}"/>
    <cellStyle name="Normal 16 9 2" xfId="4121" xr:uid="{BA8FD442-E7F7-4DFF-BC4A-15F09CD9053B}"/>
    <cellStyle name="Normal 16 9 2 2" xfId="8081" xr:uid="{647421AE-7BAF-4292-AFB6-1365C634216E}"/>
    <cellStyle name="Normal 16 9 2 2 2" xfId="16001" xr:uid="{B3126E1D-D4F7-4FBC-99BC-6AC687A5BD37}"/>
    <cellStyle name="Normal 16 9 2 3" xfId="12041" xr:uid="{09281186-19AA-4483-85A6-F81AF455D9AD}"/>
    <cellStyle name="Normal 16 9 3" xfId="6101" xr:uid="{E0946204-4922-4C14-89D4-DD1777F65658}"/>
    <cellStyle name="Normal 16 9 3 2" xfId="14021" xr:uid="{D30D1885-0EEF-42D3-A76D-EB1AB9CB5C93}"/>
    <cellStyle name="Normal 16 9 4" xfId="10061" xr:uid="{87E141B4-A8C4-43CA-B709-1DF1756D2842}"/>
    <cellStyle name="Normal 17" xfId="203" xr:uid="{00000000-0005-0000-0000-00005A040000}"/>
    <cellStyle name="Normal 17 10" xfId="2492" xr:uid="{0B8F542A-FD70-4B9F-8503-49CE7A20566F}"/>
    <cellStyle name="Normal 17 10 2" xfId="4542" xr:uid="{52D51FD9-FC9B-49F6-AE28-303772324CEC}"/>
    <cellStyle name="Normal 17 10 2 2" xfId="8502" xr:uid="{92C035B7-DDBD-4A38-8432-CA9BE38048D0}"/>
    <cellStyle name="Normal 17 10 2 2 2" xfId="16422" xr:uid="{DAFF5414-8F04-4238-85E3-C63C8DF16921}"/>
    <cellStyle name="Normal 17 10 2 3" xfId="12462" xr:uid="{4911A00A-91C2-4B89-BA41-18C4A90A7557}"/>
    <cellStyle name="Normal 17 10 3" xfId="6522" xr:uid="{2F839A6D-AAD6-4ED8-8B9B-41A571126DA6}"/>
    <cellStyle name="Normal 17 10 3 2" xfId="14442" xr:uid="{03D89ED7-B80C-46FF-88FE-B0949BF1A2F3}"/>
    <cellStyle name="Normal 17 10 4" xfId="10482" xr:uid="{E171A49D-367C-48E5-9D4E-CCF3AB1FC456}"/>
    <cellStyle name="Normal 17 11" xfId="3148" xr:uid="{B2FF3DD2-1E58-4E95-A6F8-2F7404247F27}"/>
    <cellStyle name="Normal 17 11 2" xfId="7110" xr:uid="{D1EE813A-98A2-4AF3-8650-B43F340FA06D}"/>
    <cellStyle name="Normal 17 11 2 2" xfId="15030" xr:uid="{DCD4BA2D-8B96-4379-98BC-07FE6EA438ED}"/>
    <cellStyle name="Normal 17 11 3" xfId="11070" xr:uid="{32E14E3D-FE8C-4452-97F6-48F64C10A40A}"/>
    <cellStyle name="Normal 17 12" xfId="5130" xr:uid="{1F32610A-34DA-45FA-895C-D55B213C6848}"/>
    <cellStyle name="Normal 17 12 2" xfId="13050" xr:uid="{0718CA4B-E550-463C-BE27-393ED9F2CC66}"/>
    <cellStyle name="Normal 17 13" xfId="9090" xr:uid="{3AE5F09E-2616-45A3-888E-5565AF2DB85A}"/>
    <cellStyle name="Normal 17 2" xfId="208" xr:uid="{00000000-0005-0000-0000-00005B040000}"/>
    <cellStyle name="Normal 17 3" xfId="375" xr:uid="{00000000-0005-0000-0000-00005C040000}"/>
    <cellStyle name="Normal 17 3 2" xfId="765" xr:uid="{00000000-0005-0000-0000-00005D040000}"/>
    <cellStyle name="Normal 17 3 2 2" xfId="2494" xr:uid="{45F387BB-81DE-4E17-A5F8-13493BC1785A}"/>
    <cellStyle name="Normal 17 3 2 2 2" xfId="4544" xr:uid="{135E3334-4AAD-47C4-ABF4-BDD54EAF0666}"/>
    <cellStyle name="Normal 17 3 2 2 2 2" xfId="8504" xr:uid="{D5290E95-91AD-4EE2-8989-6CB33474285D}"/>
    <cellStyle name="Normal 17 3 2 2 2 2 2" xfId="16424" xr:uid="{C9120291-8DB5-46C9-93E4-4D14BF0DEA1E}"/>
    <cellStyle name="Normal 17 3 2 2 2 3" xfId="12464" xr:uid="{1FC8BD7D-CED4-40C8-8B4D-B4E62616E369}"/>
    <cellStyle name="Normal 17 3 2 2 3" xfId="6524" xr:uid="{AB8A862C-35BB-44CB-85D0-D09B7684B9D3}"/>
    <cellStyle name="Normal 17 3 2 2 3 2" xfId="14444" xr:uid="{F7AE9AB7-79CB-47EC-B4A8-F52C07EC775C}"/>
    <cellStyle name="Normal 17 3 2 2 4" xfId="10484" xr:uid="{898BA82E-4589-48EB-981D-9E821F6C89BD}"/>
    <cellStyle name="Normal 17 3 2 3" xfId="3608" xr:uid="{2C0B5693-FEAF-4154-91F8-7E51EE6C5597}"/>
    <cellStyle name="Normal 17 3 2 3 2" xfId="7570" xr:uid="{3FC6CBEF-0BB0-4EDB-BE3C-B5A243D35185}"/>
    <cellStyle name="Normal 17 3 2 3 2 2" xfId="15490" xr:uid="{92483555-D6C3-46DB-9853-98559EAE7252}"/>
    <cellStyle name="Normal 17 3 2 3 3" xfId="11530" xr:uid="{00069D49-4BC9-431B-8CDC-4E68B9F6FA69}"/>
    <cellStyle name="Normal 17 3 2 4" xfId="5590" xr:uid="{2F30EAB0-ECEF-455B-B1A5-C553DD44A89E}"/>
    <cellStyle name="Normal 17 3 2 4 2" xfId="13510" xr:uid="{AE94DCD6-C04D-40F7-A979-2A30DDF44BCD}"/>
    <cellStyle name="Normal 17 3 2 5" xfId="9550" xr:uid="{CC843EE1-D5C8-45B6-B7BD-DC3D2E2C289B}"/>
    <cellStyle name="Normal 17 3 3" xfId="2493" xr:uid="{58A87D74-D3BD-4B8D-A47D-3EE8F1A44111}"/>
    <cellStyle name="Normal 17 3 3 2" xfId="4543" xr:uid="{411D67A5-DA3F-40F5-B6BC-8CC705A25FB8}"/>
    <cellStyle name="Normal 17 3 3 2 2" xfId="8503" xr:uid="{EDB58614-3E64-4A97-BA2B-BB302301C427}"/>
    <cellStyle name="Normal 17 3 3 2 2 2" xfId="16423" xr:uid="{364420C5-B7BE-48A3-B010-05779A671BAB}"/>
    <cellStyle name="Normal 17 3 3 2 3" xfId="12463" xr:uid="{D1978D02-B159-4501-B13E-A21CF1FD7C9D}"/>
    <cellStyle name="Normal 17 3 3 3" xfId="6523" xr:uid="{0F42791D-5E05-4F85-AF6A-A42633D5EEE1}"/>
    <cellStyle name="Normal 17 3 3 3 2" xfId="14443" xr:uid="{2ABA8110-66F7-4402-B82A-B7CB87F0A256}"/>
    <cellStyle name="Normal 17 3 3 4" xfId="10483" xr:uid="{1D88FE15-F869-4AFC-91FE-FE921E9EE391}"/>
    <cellStyle name="Normal 17 3 4" xfId="3283" xr:uid="{15E50D8A-CA3A-44D7-972D-36EA9D579337}"/>
    <cellStyle name="Normal 17 3 4 2" xfId="7245" xr:uid="{C0BBE76E-FBD3-4DA6-835A-E30F56D80C16}"/>
    <cellStyle name="Normal 17 3 4 2 2" xfId="15165" xr:uid="{0A3627FB-EB45-4EFE-ADF3-8A1C2C44A715}"/>
    <cellStyle name="Normal 17 3 4 3" xfId="11205" xr:uid="{DFCB13EF-D9D1-481A-8B14-9F659412FBE1}"/>
    <cellStyle name="Normal 17 3 5" xfId="5265" xr:uid="{3BC8B24E-81D9-4B07-9D40-62365E49F84C}"/>
    <cellStyle name="Normal 17 3 5 2" xfId="13185" xr:uid="{02DD8017-C93B-4F81-A7C6-6EA6FC4F0001}"/>
    <cellStyle name="Normal 17 3 6" xfId="9225" xr:uid="{6F0BC468-B409-46AF-8F4C-B19D279F40D3}"/>
    <cellStyle name="Normal 17 4" xfId="489" xr:uid="{00000000-0005-0000-0000-00005E040000}"/>
    <cellStyle name="Normal 17 4 2" xfId="859" xr:uid="{00000000-0005-0000-0000-00005F040000}"/>
    <cellStyle name="Normal 17 4 2 2" xfId="2496" xr:uid="{CF2834AF-A2D0-4C0C-8F2F-B1E97EB760E8}"/>
    <cellStyle name="Normal 17 4 2 2 2" xfId="4546" xr:uid="{6227DDF1-4E75-4C48-82A4-BA9B58551E75}"/>
    <cellStyle name="Normal 17 4 2 2 2 2" xfId="8506" xr:uid="{B873D3A8-44DE-4973-9504-C66B2EE79D6D}"/>
    <cellStyle name="Normal 17 4 2 2 2 2 2" xfId="16426" xr:uid="{79C6DF61-D6EB-4273-BE94-0AE4287A911B}"/>
    <cellStyle name="Normal 17 4 2 2 2 3" xfId="12466" xr:uid="{E08CFF48-3912-4CD6-B315-5BE0ED9165CA}"/>
    <cellStyle name="Normal 17 4 2 2 3" xfId="6526" xr:uid="{1398D047-7C8C-4383-B77B-F3B7DF769D40}"/>
    <cellStyle name="Normal 17 4 2 2 3 2" xfId="14446" xr:uid="{1F49D863-1DD8-4610-B042-3B8B514CC8DA}"/>
    <cellStyle name="Normal 17 4 2 2 4" xfId="10486" xr:uid="{69E3FE7A-24FF-464F-B2DF-6333FC825E60}"/>
    <cellStyle name="Normal 17 4 2 3" xfId="3702" xr:uid="{F17A5DC4-C043-4020-9D00-C01AD42D15DE}"/>
    <cellStyle name="Normal 17 4 2 3 2" xfId="7664" xr:uid="{58E6563F-4918-4A33-96FA-F1BCF80A1BA5}"/>
    <cellStyle name="Normal 17 4 2 3 2 2" xfId="15584" xr:uid="{8B1782D5-DF1E-4F8E-BAB1-22C40A741C2F}"/>
    <cellStyle name="Normal 17 4 2 3 3" xfId="11624" xr:uid="{88414144-CB65-4C2F-8C2F-9F0008F04DDA}"/>
    <cellStyle name="Normal 17 4 2 4" xfId="5684" xr:uid="{23AA5CCF-C900-49A7-B122-2EF735FE8220}"/>
    <cellStyle name="Normal 17 4 2 4 2" xfId="13604" xr:uid="{3F68BB3F-8530-4734-8B05-DD805BC1364D}"/>
    <cellStyle name="Normal 17 4 2 5" xfId="9644" xr:uid="{B3A0DBE2-DCC9-4A42-A103-84D285B55010}"/>
    <cellStyle name="Normal 17 4 3" xfId="2495" xr:uid="{7382C3E9-A1B1-41B2-9800-C24A2B6F3FE1}"/>
    <cellStyle name="Normal 17 4 3 2" xfId="4545" xr:uid="{08F87805-7E39-4550-82FC-BCD8262D9ED9}"/>
    <cellStyle name="Normal 17 4 3 2 2" xfId="8505" xr:uid="{511A2CDE-7C6B-4E8C-9BCD-53F91637BB3B}"/>
    <cellStyle name="Normal 17 4 3 2 2 2" xfId="16425" xr:uid="{5C011033-FBDF-4A3E-83A6-0AFBC17EF4F6}"/>
    <cellStyle name="Normal 17 4 3 2 3" xfId="12465" xr:uid="{3FCEF10B-0DF0-45B2-8D47-4A0D5C9BA3A9}"/>
    <cellStyle name="Normal 17 4 3 3" xfId="6525" xr:uid="{6AE3E50E-9A4F-4805-A814-FB34442E0D95}"/>
    <cellStyle name="Normal 17 4 3 3 2" xfId="14445" xr:uid="{C418FB98-A346-4232-AC78-57F5E5DF8B20}"/>
    <cellStyle name="Normal 17 4 3 4" xfId="10485" xr:uid="{577FAC93-2B8E-4E3A-B671-929162D596C0}"/>
    <cellStyle name="Normal 17 4 4" xfId="3377" xr:uid="{ECEF1B39-0610-4CDA-9D4E-069BAC490A0D}"/>
    <cellStyle name="Normal 17 4 4 2" xfId="7339" xr:uid="{D4D41A1F-173A-40F0-829B-2D7B316C1685}"/>
    <cellStyle name="Normal 17 4 4 2 2" xfId="15259" xr:uid="{4DC93ED8-E85A-4AEC-B355-78D2C4C08D8B}"/>
    <cellStyle name="Normal 17 4 4 3" xfId="11299" xr:uid="{0ED80F3E-4134-462F-A1FC-769BBAD02561}"/>
    <cellStyle name="Normal 17 4 5" xfId="5359" xr:uid="{950CE00D-0284-4A91-891B-87B7014728D3}"/>
    <cellStyle name="Normal 17 4 5 2" xfId="13279" xr:uid="{6633C0D5-FDE5-496A-84C8-3DD19143D04B}"/>
    <cellStyle name="Normal 17 4 6" xfId="9319" xr:uid="{5DCD9902-7653-4EE1-87B5-CD8F42FA7463}"/>
    <cellStyle name="Normal 17 5" xfId="630" xr:uid="{00000000-0005-0000-0000-000060040000}"/>
    <cellStyle name="Normal 17 5 2" xfId="2497" xr:uid="{888E7DE5-BA85-42CD-833C-B3B414E72053}"/>
    <cellStyle name="Normal 17 5 2 2" xfId="4547" xr:uid="{3ED3D83A-2EB5-4331-B1E3-6D498E35E1F6}"/>
    <cellStyle name="Normal 17 5 2 2 2" xfId="8507" xr:uid="{D3D34416-FE74-4733-A67C-C7C50C7622B4}"/>
    <cellStyle name="Normal 17 5 2 2 2 2" xfId="16427" xr:uid="{B31D10A8-C136-487E-B094-727A2C367A21}"/>
    <cellStyle name="Normal 17 5 2 2 3" xfId="12467" xr:uid="{F8C21D67-BD54-4138-8EBF-D04FF44E42E2}"/>
    <cellStyle name="Normal 17 5 2 3" xfId="6527" xr:uid="{54EC5A9A-ABD3-483D-9D81-86DBF8155B81}"/>
    <cellStyle name="Normal 17 5 2 3 2" xfId="14447" xr:uid="{0A20DCE8-2EA2-4A1B-AB02-9CD2EC615134}"/>
    <cellStyle name="Normal 17 5 2 4" xfId="10487" xr:uid="{91E2D440-BEF4-47FF-81BC-563DC211FEE8}"/>
    <cellStyle name="Normal 17 5 3" xfId="3473" xr:uid="{B15A6C14-8819-4092-8213-38E347F7AB8A}"/>
    <cellStyle name="Normal 17 5 3 2" xfId="7435" xr:uid="{9A5B127B-2665-4F9D-BE22-8E0E56CC66E5}"/>
    <cellStyle name="Normal 17 5 3 2 2" xfId="15355" xr:uid="{3AF515D2-70FE-4D35-9B25-78AC481121B0}"/>
    <cellStyle name="Normal 17 5 3 3" xfId="11395" xr:uid="{820728A2-C92B-4AF9-89B7-4C830324EC25}"/>
    <cellStyle name="Normal 17 5 4" xfId="5455" xr:uid="{28DBC758-2019-4343-A2F9-92CF720D2EE5}"/>
    <cellStyle name="Normal 17 5 4 2" xfId="13375" xr:uid="{9E048064-C8A8-424F-9991-9CE3037811B2}"/>
    <cellStyle name="Normal 17 5 5" xfId="9415" xr:uid="{8FEAF777-0A4D-4982-91BB-98DBAB34D270}"/>
    <cellStyle name="Normal 17 6" xfId="938" xr:uid="{00000000-0005-0000-0000-000061040000}"/>
    <cellStyle name="Normal 17 6 2" xfId="2498" xr:uid="{1927C3E7-B8DB-4672-8F6D-3DE64A429B6E}"/>
    <cellStyle name="Normal 17 6 2 2" xfId="4548" xr:uid="{155924CB-2A7A-460D-8B26-A0E337E59A11}"/>
    <cellStyle name="Normal 17 6 2 2 2" xfId="8508" xr:uid="{7D7CA2DA-6CEC-4FBE-A038-07F876715FBD}"/>
    <cellStyle name="Normal 17 6 2 2 2 2" xfId="16428" xr:uid="{2F9447A3-3B53-41BD-97B3-9DFE86777E40}"/>
    <cellStyle name="Normal 17 6 2 2 3" xfId="12468" xr:uid="{05690630-1BE1-400E-AC06-DB450D8AE04D}"/>
    <cellStyle name="Normal 17 6 2 3" xfId="6528" xr:uid="{6642FEFD-D36A-4819-9C35-6950514F6217}"/>
    <cellStyle name="Normal 17 6 2 3 2" xfId="14448" xr:uid="{1C4C617A-82FB-4CAD-88B5-BAF23D173717}"/>
    <cellStyle name="Normal 17 6 2 4" xfId="10488" xr:uid="{DD8018F4-9055-46D6-8B8F-401B0275B22F}"/>
    <cellStyle name="Normal 17 6 3" xfId="3774" xr:uid="{0E754508-6DF0-4502-936D-FF509F819BAA}"/>
    <cellStyle name="Normal 17 6 3 2" xfId="7736" xr:uid="{18DD4598-3812-4C45-8721-D5B24472C36B}"/>
    <cellStyle name="Normal 17 6 3 2 2" xfId="15656" xr:uid="{23DF0456-80D7-4410-AFBB-139CCED68DE9}"/>
    <cellStyle name="Normal 17 6 3 3" xfId="11696" xr:uid="{78CD0678-260C-45BE-9B5C-856844620F3C}"/>
    <cellStyle name="Normal 17 6 4" xfId="5756" xr:uid="{EDE40F82-87B9-4C35-8570-139BD709933A}"/>
    <cellStyle name="Normal 17 6 4 2" xfId="13676" xr:uid="{9DF6B1B4-1BAD-4BB0-A9BF-97BF31B0EC02}"/>
    <cellStyle name="Normal 17 6 5" xfId="9716" xr:uid="{08461222-C01B-4D8B-89AE-96CBA7F35939}"/>
    <cellStyle name="Normal 17 7" xfId="1888" xr:uid="{00000000-0005-0000-0000-000062040000}"/>
    <cellStyle name="Normal 17 8" xfId="2013" xr:uid="{F4C4119D-D294-43B8-92CC-A7676DA8EA99}"/>
    <cellStyle name="Normal 17 8 2" xfId="4091" xr:uid="{F21A90BC-42E7-4489-8EC0-00371DD028AF}"/>
    <cellStyle name="Normal 17 8 2 2" xfId="8051" xr:uid="{6395390F-40EB-4309-950B-176466044E1B}"/>
    <cellStyle name="Normal 17 8 2 2 2" xfId="15971" xr:uid="{0F974098-89DA-4F85-9130-3B53C53AC365}"/>
    <cellStyle name="Normal 17 8 2 3" xfId="12011" xr:uid="{EFE9BCC4-057B-487C-A811-3EC705AB5A97}"/>
    <cellStyle name="Normal 17 8 3" xfId="6071" xr:uid="{27AB6F94-A973-4879-90AA-51AED3191BDE}"/>
    <cellStyle name="Normal 17 8 3 2" xfId="13991" xr:uid="{0C39148B-8F6F-475A-939F-00ADFB5A2822}"/>
    <cellStyle name="Normal 17 8 4" xfId="10031" xr:uid="{CD10EC5B-0C94-49C1-AF8B-46B5A2B26174}"/>
    <cellStyle name="Normal 17 9" xfId="2051" xr:uid="{FC60D4B3-1E31-45AA-A13A-121C71EEF2EA}"/>
    <cellStyle name="Normal 17 9 2" xfId="4129" xr:uid="{6AF67BEA-B349-43DA-8FC1-8371F4A50C63}"/>
    <cellStyle name="Normal 17 9 2 2" xfId="8089" xr:uid="{7DB5958F-B1D1-42DA-8072-1B43A4C14F27}"/>
    <cellStyle name="Normal 17 9 2 2 2" xfId="16009" xr:uid="{0DBD291E-3C66-4E72-B7D8-0D42EE2FA6F1}"/>
    <cellStyle name="Normal 17 9 2 3" xfId="12049" xr:uid="{5E018723-D6E8-4DAC-9C2D-5F61A2BCCD02}"/>
    <cellStyle name="Normal 17 9 3" xfId="6109" xr:uid="{46FC59DD-4D55-432E-B316-E2F1F46B3BE6}"/>
    <cellStyle name="Normal 17 9 3 2" xfId="14029" xr:uid="{2B1AF8FA-80E5-4358-94CD-AB3B90ACC283}"/>
    <cellStyle name="Normal 17 9 4" xfId="10069" xr:uid="{AC786F26-728A-4586-BD3B-783FC4492FAC}"/>
    <cellStyle name="Normal 18" xfId="304" xr:uid="{00000000-0005-0000-0000-000063040000}"/>
    <cellStyle name="Normal 18 10" xfId="3213" xr:uid="{B5D01B3E-63E8-4074-8D08-DAFDE5E9E1F6}"/>
    <cellStyle name="Normal 18 10 2" xfId="7175" xr:uid="{C1032049-891F-4396-BB7B-14ECD6A88EC8}"/>
    <cellStyle name="Normal 18 10 2 2" xfId="15095" xr:uid="{3C2AE956-8709-43FF-874A-BD5E7307AC26}"/>
    <cellStyle name="Normal 18 10 3" xfId="11135" xr:uid="{4060EAD7-D4C1-4170-9B2D-5515DF987B6D}"/>
    <cellStyle name="Normal 18 11" xfId="5195" xr:uid="{00D9C688-3A39-41A5-835F-54120A525142}"/>
    <cellStyle name="Normal 18 11 2" xfId="13115" xr:uid="{EDE1AB7C-8D64-4729-9859-825C5FEEBB81}"/>
    <cellStyle name="Normal 18 12" xfId="9155" xr:uid="{AA5A8BD9-4E02-4276-8786-4B5FD5893C4C}"/>
    <cellStyle name="Normal 18 2" xfId="440" xr:uid="{00000000-0005-0000-0000-000064040000}"/>
    <cellStyle name="Normal 18 2 2" xfId="830" xr:uid="{00000000-0005-0000-0000-000065040000}"/>
    <cellStyle name="Normal 18 2 2 2" xfId="2501" xr:uid="{688DE247-4CC6-4BA7-A790-227DD2FDDB02}"/>
    <cellStyle name="Normal 18 2 2 2 2" xfId="4551" xr:uid="{25429E10-D542-4769-80D4-64946EBD7D6E}"/>
    <cellStyle name="Normal 18 2 2 2 2 2" xfId="8511" xr:uid="{50B68794-90D0-4B4A-B58D-467E315CDBA3}"/>
    <cellStyle name="Normal 18 2 2 2 2 2 2" xfId="16431" xr:uid="{9F942395-BB5F-40B2-B540-639A925A56D6}"/>
    <cellStyle name="Normal 18 2 2 2 2 3" xfId="12471" xr:uid="{A9ED0133-D28E-4A59-A023-07F9053E6E53}"/>
    <cellStyle name="Normal 18 2 2 2 3" xfId="6531" xr:uid="{65C9A3D7-DD13-4BA0-9B52-827AEAEECF04}"/>
    <cellStyle name="Normal 18 2 2 2 3 2" xfId="14451" xr:uid="{284A6AD6-091A-4833-ADFB-F0DBAE713AA7}"/>
    <cellStyle name="Normal 18 2 2 2 4" xfId="10491" xr:uid="{B888918F-42CF-4225-983E-80E071F39965}"/>
    <cellStyle name="Normal 18 2 2 3" xfId="3673" xr:uid="{A957A75F-2987-4D86-A7A5-0E6D9ABA88A2}"/>
    <cellStyle name="Normal 18 2 2 3 2" xfId="7635" xr:uid="{5B9780B5-5B3C-425E-B914-7EE139FDA177}"/>
    <cellStyle name="Normal 18 2 2 3 2 2" xfId="15555" xr:uid="{E4A37A2A-DF77-49BC-9A48-E299132B7680}"/>
    <cellStyle name="Normal 18 2 2 3 3" xfId="11595" xr:uid="{38E73292-5375-4D45-B992-2039DFD5C252}"/>
    <cellStyle name="Normal 18 2 2 4" xfId="5655" xr:uid="{F3EF513C-725B-4A8D-84E2-EFFC061EE552}"/>
    <cellStyle name="Normal 18 2 2 4 2" xfId="13575" xr:uid="{F765D6B9-2300-4040-91C3-DB3DA4BCA862}"/>
    <cellStyle name="Normal 18 2 2 5" xfId="9615" xr:uid="{D6D28137-EC6C-455F-A2CC-8763CC3CFD52}"/>
    <cellStyle name="Normal 18 2 3" xfId="2500" xr:uid="{8B6EE48F-9C62-4372-AE82-D4D8A52F0216}"/>
    <cellStyle name="Normal 18 2 3 2" xfId="4550" xr:uid="{A0F166DE-EB89-4F0C-9B8C-3EE6D02970DE}"/>
    <cellStyle name="Normal 18 2 3 2 2" xfId="8510" xr:uid="{D29A4E8E-0F5F-47CE-B4D6-290773316D31}"/>
    <cellStyle name="Normal 18 2 3 2 2 2" xfId="16430" xr:uid="{DE5FEDCC-9BE6-438F-9D0A-E1EDDA5A3ECC}"/>
    <cellStyle name="Normal 18 2 3 2 3" xfId="12470" xr:uid="{BA090AC3-B566-47B1-846A-85ABFFA8F7DD}"/>
    <cellStyle name="Normal 18 2 3 3" xfId="6530" xr:uid="{2D4C9BBB-511A-4836-98A4-06007B2E4D80}"/>
    <cellStyle name="Normal 18 2 3 3 2" xfId="14450" xr:uid="{B616D8BB-1342-4FF6-B022-8043787DE3D7}"/>
    <cellStyle name="Normal 18 2 3 4" xfId="10490" xr:uid="{E0B4A437-5894-43A9-A02E-8F874DBF26AB}"/>
    <cellStyle name="Normal 18 2 4" xfId="3348" xr:uid="{51A7BD86-EC4C-477B-B0B6-67C2B55456DA}"/>
    <cellStyle name="Normal 18 2 4 2" xfId="7310" xr:uid="{F1C72AED-FCB6-4F8B-9DC1-1D56317B4B55}"/>
    <cellStyle name="Normal 18 2 4 2 2" xfId="15230" xr:uid="{7FCD9C47-5D4D-4065-A9EA-36B23C01CA9A}"/>
    <cellStyle name="Normal 18 2 4 3" xfId="11270" xr:uid="{F364AFAA-DA13-4FC7-93D0-BBDF37BC31AC}"/>
    <cellStyle name="Normal 18 2 5" xfId="5330" xr:uid="{5778970F-8EAD-4DF7-8554-0035EFB99633}"/>
    <cellStyle name="Normal 18 2 5 2" xfId="13250" xr:uid="{B76F300B-23B9-4ECD-81CD-9C0A7DB5D31E}"/>
    <cellStyle name="Normal 18 2 6" xfId="9290" xr:uid="{22AB4C95-6F89-45AA-A5CB-DBAAC09B130E}"/>
    <cellStyle name="Normal 18 3" xfId="486" xr:uid="{00000000-0005-0000-0000-000066040000}"/>
    <cellStyle name="Normal 18 3 2" xfId="856" xr:uid="{00000000-0005-0000-0000-000067040000}"/>
    <cellStyle name="Normal 18 3 2 2" xfId="2503" xr:uid="{67A8DD9B-DCD4-4AE3-A32A-F310A2B172C9}"/>
    <cellStyle name="Normal 18 3 2 2 2" xfId="4553" xr:uid="{69AFBCFE-EBF9-410C-B287-DFE0EEA4B23F}"/>
    <cellStyle name="Normal 18 3 2 2 2 2" xfId="8513" xr:uid="{96212F71-3C22-4085-B8B3-DE43336CBEA8}"/>
    <cellStyle name="Normal 18 3 2 2 2 2 2" xfId="16433" xr:uid="{F89E9122-32E9-4566-B4B9-6D7672A6899D}"/>
    <cellStyle name="Normal 18 3 2 2 2 3" xfId="12473" xr:uid="{07D51ACA-B4A6-48A6-80EF-D554334B92F0}"/>
    <cellStyle name="Normal 18 3 2 2 3" xfId="6533" xr:uid="{8CE895EF-2ED3-4519-A966-8027B3806019}"/>
    <cellStyle name="Normal 18 3 2 2 3 2" xfId="14453" xr:uid="{5C5A219F-0ABE-46C1-B1EF-D79955857ADE}"/>
    <cellStyle name="Normal 18 3 2 2 4" xfId="10493" xr:uid="{A5319D47-CAEA-4E37-AD55-9D9BEE7C495D}"/>
    <cellStyle name="Normal 18 3 2 3" xfId="3699" xr:uid="{A85C924B-04C4-4A30-9A64-7093AF8A0FEE}"/>
    <cellStyle name="Normal 18 3 2 3 2" xfId="7661" xr:uid="{0F1750BB-E51C-4D1D-9209-1E2BDE30DADA}"/>
    <cellStyle name="Normal 18 3 2 3 2 2" xfId="15581" xr:uid="{C2CC6C9E-E13B-46F3-A82A-AB8F4ABFCCAE}"/>
    <cellStyle name="Normal 18 3 2 3 3" xfId="11621" xr:uid="{D0ECDA15-3377-427B-9D54-4C84A09E7BAB}"/>
    <cellStyle name="Normal 18 3 2 4" xfId="5681" xr:uid="{F9BFCF96-E1DB-4FF6-984D-8513E98A545A}"/>
    <cellStyle name="Normal 18 3 2 4 2" xfId="13601" xr:uid="{C7EC8180-302A-4D1E-8B8A-CB21312DB26D}"/>
    <cellStyle name="Normal 18 3 2 5" xfId="9641" xr:uid="{88C97DB7-BA63-4557-80D1-1C779F930D9D}"/>
    <cellStyle name="Normal 18 3 3" xfId="2502" xr:uid="{27C03D51-F4DF-43C5-AAF2-8D4A8F674F69}"/>
    <cellStyle name="Normal 18 3 3 2" xfId="4552" xr:uid="{2A8C1E0B-1993-4859-905B-9FA4ACD405AE}"/>
    <cellStyle name="Normal 18 3 3 2 2" xfId="8512" xr:uid="{04E6F226-4580-4713-AF89-A08677276B83}"/>
    <cellStyle name="Normal 18 3 3 2 2 2" xfId="16432" xr:uid="{1E60FACE-55DA-43A1-BAE3-A7E734BFC192}"/>
    <cellStyle name="Normal 18 3 3 2 3" xfId="12472" xr:uid="{ABAC46F7-37A4-4D21-B42C-D744118812F8}"/>
    <cellStyle name="Normal 18 3 3 3" xfId="6532" xr:uid="{8FEFB5D9-F91A-42FF-99BD-7875F5C21C08}"/>
    <cellStyle name="Normal 18 3 3 3 2" xfId="14452" xr:uid="{A2541185-3021-4387-8BDE-3C3F9F41CA10}"/>
    <cellStyle name="Normal 18 3 3 4" xfId="10492" xr:uid="{4CF2A77A-DC39-4B41-860D-E318BD7F8072}"/>
    <cellStyle name="Normal 18 3 4" xfId="3374" xr:uid="{4FDB3EC9-BDCB-43E0-A4F6-F03C27A6AA9C}"/>
    <cellStyle name="Normal 18 3 4 2" xfId="7336" xr:uid="{0BBF0471-8C67-4E21-9E54-196989D57322}"/>
    <cellStyle name="Normal 18 3 4 2 2" xfId="15256" xr:uid="{6BBE982B-1498-4F62-AB38-C1FB61B2D384}"/>
    <cellStyle name="Normal 18 3 4 3" xfId="11296" xr:uid="{481262CE-229D-47AE-AD1A-8553FD9C9894}"/>
    <cellStyle name="Normal 18 3 5" xfId="5356" xr:uid="{BBC3742D-43D9-4C12-8B91-CE6B308DD5B7}"/>
    <cellStyle name="Normal 18 3 5 2" xfId="13276" xr:uid="{3F38767A-72FA-4AAC-86F3-1576D7CB211A}"/>
    <cellStyle name="Normal 18 3 6" xfId="9316" xr:uid="{DC1213D0-1BD4-49AB-97AE-9D4AFA75884C}"/>
    <cellStyle name="Normal 18 4" xfId="695" xr:uid="{00000000-0005-0000-0000-000068040000}"/>
    <cellStyle name="Normal 18 4 2" xfId="2504" xr:uid="{C354FDB9-5DD3-4759-B09C-C16AD7A2B17D}"/>
    <cellStyle name="Normal 18 4 2 2" xfId="4554" xr:uid="{5FF00AB7-2934-468D-B841-B704FDED47D7}"/>
    <cellStyle name="Normal 18 4 2 2 2" xfId="8514" xr:uid="{C7285F35-D054-430C-8284-C0EF4B9FBCA3}"/>
    <cellStyle name="Normal 18 4 2 2 2 2" xfId="16434" xr:uid="{74A53D14-80C1-49FF-9ADE-82BCF1A69C7F}"/>
    <cellStyle name="Normal 18 4 2 2 3" xfId="12474" xr:uid="{28E3A5CA-2DAF-41BB-BC36-FA8560206614}"/>
    <cellStyle name="Normal 18 4 2 3" xfId="6534" xr:uid="{DAB43AD7-46FB-44C8-BCFE-4046BAC636F4}"/>
    <cellStyle name="Normal 18 4 2 3 2" xfId="14454" xr:uid="{5599DB81-1424-44DB-B290-4507E9EF6411}"/>
    <cellStyle name="Normal 18 4 2 4" xfId="10494" xr:uid="{B6E61E44-E6C9-4FE1-9CC9-9F0E0C0B800A}"/>
    <cellStyle name="Normal 18 4 3" xfId="3538" xr:uid="{60C45AC2-00A9-4C12-A68B-142F3809D582}"/>
    <cellStyle name="Normal 18 4 3 2" xfId="7500" xr:uid="{DFB47F17-A330-4263-A92B-DBA1824CD2B3}"/>
    <cellStyle name="Normal 18 4 3 2 2" xfId="15420" xr:uid="{18989A1B-8058-4E7A-A6D4-87820CA09767}"/>
    <cellStyle name="Normal 18 4 3 3" xfId="11460" xr:uid="{1ED3AC14-867F-4DEB-B89A-6D7D7242BEFA}"/>
    <cellStyle name="Normal 18 4 4" xfId="5520" xr:uid="{1E004BFD-2FD2-41D5-8205-C11F3D083D50}"/>
    <cellStyle name="Normal 18 4 4 2" xfId="13440" xr:uid="{C3933F8C-35C5-48F1-854F-6B7F4BF7A2B3}"/>
    <cellStyle name="Normal 18 4 5" xfId="9480" xr:uid="{4C0A152A-A5A2-4B45-A6B7-C21D9D4B4E40}"/>
    <cellStyle name="Normal 18 5" xfId="936" xr:uid="{00000000-0005-0000-0000-000069040000}"/>
    <cellStyle name="Normal 18 5 2" xfId="2505" xr:uid="{79B71E3C-2ADA-49C8-B776-ACE3C89C5E59}"/>
    <cellStyle name="Normal 18 5 2 2" xfId="4555" xr:uid="{BE0E8612-04F9-49F4-9197-D7E06FD0CDDF}"/>
    <cellStyle name="Normal 18 5 2 2 2" xfId="8515" xr:uid="{FE1DC094-597E-4741-B2B8-CC6708672654}"/>
    <cellStyle name="Normal 18 5 2 2 2 2" xfId="16435" xr:uid="{30B076A2-108A-4E75-831D-A5FD8AA04CD7}"/>
    <cellStyle name="Normal 18 5 2 2 3" xfId="12475" xr:uid="{E2D1BDB1-25D4-42A4-A763-3B5DFCA97515}"/>
    <cellStyle name="Normal 18 5 2 3" xfId="6535" xr:uid="{0B6D0D9D-671D-411C-B287-1FA4722D3559}"/>
    <cellStyle name="Normal 18 5 2 3 2" xfId="14455" xr:uid="{1B68DE2F-01D4-44A5-AB3C-869EE4CCA098}"/>
    <cellStyle name="Normal 18 5 2 4" xfId="10495" xr:uid="{539F6795-5601-40A9-81FA-E40F974AC554}"/>
    <cellStyle name="Normal 18 5 3" xfId="3772" xr:uid="{DE9239EF-0B13-4639-9154-B376462CF449}"/>
    <cellStyle name="Normal 18 5 3 2" xfId="7734" xr:uid="{C837FF63-6BB0-4AD6-A402-894C3765A6DA}"/>
    <cellStyle name="Normal 18 5 3 2 2" xfId="15654" xr:uid="{FBEE4964-56B7-4C8B-8158-1A9983C12D33}"/>
    <cellStyle name="Normal 18 5 3 3" xfId="11694" xr:uid="{1EA908CC-3CD9-46C5-920D-2926267654D0}"/>
    <cellStyle name="Normal 18 5 4" xfId="5754" xr:uid="{7873C73A-9ECC-4EDB-92AE-AEE0BF892DF3}"/>
    <cellStyle name="Normal 18 5 4 2" xfId="13674" xr:uid="{B9ED4184-AAF4-4A63-AD8E-7C36447FE963}"/>
    <cellStyle name="Normal 18 5 5" xfId="9714" xr:uid="{66889383-22B3-4285-8FD2-78E7E62FF005}"/>
    <cellStyle name="Normal 18 6" xfId="1889" xr:uid="{00000000-0005-0000-0000-00006A040000}"/>
    <cellStyle name="Normal 18 7" xfId="2010" xr:uid="{26EAF4EC-4F70-424C-96E1-FE4475F6C7DB}"/>
    <cellStyle name="Normal 18 7 2" xfId="4088" xr:uid="{55B66860-C524-46AC-9A22-EAE95A1749C7}"/>
    <cellStyle name="Normal 18 7 2 2" xfId="8048" xr:uid="{EEE5A8BC-D72A-4AC2-A385-5880C34DE18E}"/>
    <cellStyle name="Normal 18 7 2 2 2" xfId="15968" xr:uid="{959F6EB5-9DB9-4C24-946D-EE9D85F869C7}"/>
    <cellStyle name="Normal 18 7 2 3" xfId="12008" xr:uid="{7FF92529-4D94-4D77-8444-9BEF2CFA7F7B}"/>
    <cellStyle name="Normal 18 7 3" xfId="6068" xr:uid="{12A970C9-6384-4206-8A4B-813CC11317E3}"/>
    <cellStyle name="Normal 18 7 3 2" xfId="13988" xr:uid="{74CDFCCD-D54B-4D6E-86D4-DAC37454E44F}"/>
    <cellStyle name="Normal 18 7 4" xfId="10028" xr:uid="{6F46D8CD-F4E6-4707-926D-AD458722A904}"/>
    <cellStyle name="Normal 18 8" xfId="2048" xr:uid="{29BB3D63-C3D4-4EBA-88BB-FDA23A586865}"/>
    <cellStyle name="Normal 18 8 2" xfId="4126" xr:uid="{AAE60F84-F59D-4511-9B26-02274F7F0417}"/>
    <cellStyle name="Normal 18 8 2 2" xfId="8086" xr:uid="{15A974E2-B91A-4A05-8D85-4AB63E750090}"/>
    <cellStyle name="Normal 18 8 2 2 2" xfId="16006" xr:uid="{3E021D9A-E6D5-482C-95E7-4670D439CF63}"/>
    <cellStyle name="Normal 18 8 2 3" xfId="12046" xr:uid="{CF0F4055-43A0-487A-B13E-698CFB03BC5A}"/>
    <cellStyle name="Normal 18 8 3" xfId="6106" xr:uid="{CF432424-B6C2-4D38-8C95-6F58E9F42421}"/>
    <cellStyle name="Normal 18 8 3 2" xfId="14026" xr:uid="{8115FDDA-D956-4E55-9102-E2C4AFA23738}"/>
    <cellStyle name="Normal 18 8 4" xfId="10066" xr:uid="{51D69E38-9B87-49C6-B29A-39285AB38984}"/>
    <cellStyle name="Normal 18 9" xfId="2499" xr:uid="{AC8629E3-0B7B-4580-9803-E9526F64E2C4}"/>
    <cellStyle name="Normal 18 9 2" xfId="4549" xr:uid="{9775EE5C-8ECA-4AF8-BEF4-AA9555B5544C}"/>
    <cellStyle name="Normal 18 9 2 2" xfId="8509" xr:uid="{7FEDE242-781D-4A73-BD9F-C715F83DB321}"/>
    <cellStyle name="Normal 18 9 2 2 2" xfId="16429" xr:uid="{10E1003A-07D3-43BE-90A1-CD9C4A841984}"/>
    <cellStyle name="Normal 18 9 2 3" xfId="12469" xr:uid="{748D3F3B-5DEA-4140-B325-D65D9BC81DC4}"/>
    <cellStyle name="Normal 18 9 3" xfId="6529" xr:uid="{BBC377EA-9C2A-4B76-97E0-D66F1144F9DD}"/>
    <cellStyle name="Normal 18 9 3 2" xfId="14449" xr:uid="{11494E21-3E04-4333-B769-D5C4DB2A4C7E}"/>
    <cellStyle name="Normal 18 9 4" xfId="10489" xr:uid="{5A6BBEAA-AED5-4887-9551-CDDF444DFDB5}"/>
    <cellStyle name="Normal 19" xfId="305" xr:uid="{00000000-0005-0000-0000-00006B040000}"/>
    <cellStyle name="Normal 19 10" xfId="3214" xr:uid="{5F3FD97E-80CE-446A-A887-6C4380AB7600}"/>
    <cellStyle name="Normal 19 10 2" xfId="7176" xr:uid="{5266DCCD-1A37-4246-A01B-16461B80FAE8}"/>
    <cellStyle name="Normal 19 10 2 2" xfId="15096" xr:uid="{6660E09F-835D-46AF-82A2-01940063F3A6}"/>
    <cellStyle name="Normal 19 10 3" xfId="11136" xr:uid="{DC9B4DA2-D48F-403D-AEE5-2366C91D1805}"/>
    <cellStyle name="Normal 19 11" xfId="5196" xr:uid="{C187DEEE-6F0E-435E-BA40-6D949A4DBF58}"/>
    <cellStyle name="Normal 19 11 2" xfId="13116" xr:uid="{28E9B56A-BA58-420E-96B5-1F23F5052135}"/>
    <cellStyle name="Normal 19 12" xfId="9156" xr:uid="{E079F209-9E85-413E-9FBE-FE93CB0960C8}"/>
    <cellStyle name="Normal 19 2" xfId="441" xr:uid="{00000000-0005-0000-0000-00006C040000}"/>
    <cellStyle name="Normal 19 2 2" xfId="831" xr:uid="{00000000-0005-0000-0000-00006D040000}"/>
    <cellStyle name="Normal 19 2 2 2" xfId="2508" xr:uid="{573B1197-F1CA-4EAD-B7D9-F339383CF010}"/>
    <cellStyle name="Normal 19 2 2 2 2" xfId="4558" xr:uid="{5536F109-3296-4463-8D05-89375C26E31E}"/>
    <cellStyle name="Normal 19 2 2 2 2 2" xfId="8518" xr:uid="{63203342-FD0A-49CF-8524-7D2790051638}"/>
    <cellStyle name="Normal 19 2 2 2 2 2 2" xfId="16438" xr:uid="{AA7F2626-2ED9-4046-B98A-D61A127A40AC}"/>
    <cellStyle name="Normal 19 2 2 2 2 3" xfId="12478" xr:uid="{8F32D58B-13B5-4E79-A26B-8BD9B8EE7629}"/>
    <cellStyle name="Normal 19 2 2 2 3" xfId="6538" xr:uid="{21C56E73-3123-4C4C-AC10-CBFAEBDD27D5}"/>
    <cellStyle name="Normal 19 2 2 2 3 2" xfId="14458" xr:uid="{54575886-6044-45C2-9042-C43F07492B0E}"/>
    <cellStyle name="Normal 19 2 2 2 4" xfId="10498" xr:uid="{1E4167C9-97CF-490A-A991-1001D95B87FC}"/>
    <cellStyle name="Normal 19 2 2 3" xfId="3674" xr:uid="{75515122-57EC-42C8-B5D8-213FF8021FE9}"/>
    <cellStyle name="Normal 19 2 2 3 2" xfId="7636" xr:uid="{4ACAFB95-2318-40A1-801B-DED98FBC58B8}"/>
    <cellStyle name="Normal 19 2 2 3 2 2" xfId="15556" xr:uid="{ED7C6490-2645-4671-97B9-59BF226D5758}"/>
    <cellStyle name="Normal 19 2 2 3 3" xfId="11596" xr:uid="{61DEDCB1-D829-4E10-ABC4-7F9791822379}"/>
    <cellStyle name="Normal 19 2 2 4" xfId="5656" xr:uid="{424667E1-70BD-4163-9F40-3A51025829E0}"/>
    <cellStyle name="Normal 19 2 2 4 2" xfId="13576" xr:uid="{00D240E7-7295-4FC6-9585-979AC4F01696}"/>
    <cellStyle name="Normal 19 2 2 5" xfId="9616" xr:uid="{F1EABB5F-EC3A-4712-802B-55D12D0ABC7B}"/>
    <cellStyle name="Normal 19 2 3" xfId="2507" xr:uid="{B9DFE321-5FE2-4049-888B-330BC9835316}"/>
    <cellStyle name="Normal 19 2 3 2" xfId="4557" xr:uid="{D18B0B57-A705-42DB-93D3-FE5B144F4249}"/>
    <cellStyle name="Normal 19 2 3 2 2" xfId="8517" xr:uid="{FD899CCB-4C66-4819-8187-88BB46F68E1C}"/>
    <cellStyle name="Normal 19 2 3 2 2 2" xfId="16437" xr:uid="{CC983D2A-144F-48F9-A33E-9C55D9353941}"/>
    <cellStyle name="Normal 19 2 3 2 3" xfId="12477" xr:uid="{1E436067-7375-4482-8477-17899B835DBD}"/>
    <cellStyle name="Normal 19 2 3 3" xfId="6537" xr:uid="{86A98077-AC51-4851-AD51-CE58A1B794D6}"/>
    <cellStyle name="Normal 19 2 3 3 2" xfId="14457" xr:uid="{DF61D027-7DED-4D43-AE3E-6EBCA28DC8B4}"/>
    <cellStyle name="Normal 19 2 3 4" xfId="10497" xr:uid="{A5CA27D0-C51F-4FFC-BAAC-DCE9887156D8}"/>
    <cellStyle name="Normal 19 2 4" xfId="3349" xr:uid="{C8FD59FA-0389-44F5-B846-1F0C5B7ECC13}"/>
    <cellStyle name="Normal 19 2 4 2" xfId="7311" xr:uid="{AC7FB71F-4AFA-4C81-965B-0FC321E18DC1}"/>
    <cellStyle name="Normal 19 2 4 2 2" xfId="15231" xr:uid="{B22DA92C-5446-4D1D-A3A3-AD0255A62322}"/>
    <cellStyle name="Normal 19 2 4 3" xfId="11271" xr:uid="{F7878A70-EBFB-447E-BB78-B17129302BB1}"/>
    <cellStyle name="Normal 19 2 5" xfId="5331" xr:uid="{3644C117-D152-43DD-A125-265232884326}"/>
    <cellStyle name="Normal 19 2 5 2" xfId="13251" xr:uid="{99A0CFFC-18A5-4C97-8F13-389E7B17DC8D}"/>
    <cellStyle name="Normal 19 2 6" xfId="9291" xr:uid="{41B01740-819E-408E-9F4E-2181C7D195A0}"/>
    <cellStyle name="Normal 19 3" xfId="488" xr:uid="{00000000-0005-0000-0000-00006E040000}"/>
    <cellStyle name="Normal 19 3 2" xfId="858" xr:uid="{00000000-0005-0000-0000-00006F040000}"/>
    <cellStyle name="Normal 19 3 2 2" xfId="2510" xr:uid="{339123E3-3DA2-4724-A157-0542152E1902}"/>
    <cellStyle name="Normal 19 3 2 2 2" xfId="4560" xr:uid="{BD5FF65B-D620-4B55-AB67-A2FF2A0A927C}"/>
    <cellStyle name="Normal 19 3 2 2 2 2" xfId="8520" xr:uid="{1B875BBA-1EA6-4A44-84C7-FD41192C162E}"/>
    <cellStyle name="Normal 19 3 2 2 2 2 2" xfId="16440" xr:uid="{70580EB2-D02E-45C4-9DE8-E519A428B076}"/>
    <cellStyle name="Normal 19 3 2 2 2 3" xfId="12480" xr:uid="{4C167E42-6709-4AF7-9D67-EF13BBEFF580}"/>
    <cellStyle name="Normal 19 3 2 2 3" xfId="6540" xr:uid="{6B9A0DF8-B3DB-4E12-A89B-5FC2336F6AD0}"/>
    <cellStyle name="Normal 19 3 2 2 3 2" xfId="14460" xr:uid="{ED3E9ED4-2FA0-424C-8FBD-D0AF99643120}"/>
    <cellStyle name="Normal 19 3 2 2 4" xfId="10500" xr:uid="{BC9AF5DB-E9B6-40F3-A774-65F05F1BCCA3}"/>
    <cellStyle name="Normal 19 3 2 3" xfId="3701" xr:uid="{F0A3F487-7137-4843-BD9A-2EAD1F2A09EE}"/>
    <cellStyle name="Normal 19 3 2 3 2" xfId="7663" xr:uid="{29D872B9-D83D-4121-A60C-6DD556274311}"/>
    <cellStyle name="Normal 19 3 2 3 2 2" xfId="15583" xr:uid="{E3C46CB2-16D5-4CCB-A557-B3804DCEC12B}"/>
    <cellStyle name="Normal 19 3 2 3 3" xfId="11623" xr:uid="{577167C5-910F-4FEA-9EB6-8AFC1E2BF037}"/>
    <cellStyle name="Normal 19 3 2 4" xfId="5683" xr:uid="{CAE86156-D15F-4ED6-BA85-7C364B2DF733}"/>
    <cellStyle name="Normal 19 3 2 4 2" xfId="13603" xr:uid="{985612A4-3AD8-493E-9917-03FB951BCCF9}"/>
    <cellStyle name="Normal 19 3 2 5" xfId="9643" xr:uid="{C24CC6E6-6810-48EE-AE0F-B556764AABDF}"/>
    <cellStyle name="Normal 19 3 3" xfId="2509" xr:uid="{602F30E1-DA32-42C8-A768-8642A481054C}"/>
    <cellStyle name="Normal 19 3 3 2" xfId="4559" xr:uid="{DA0937AE-5CDF-40FE-BF11-0CC9D3372A5C}"/>
    <cellStyle name="Normal 19 3 3 2 2" xfId="8519" xr:uid="{F8A554A5-1C45-47D9-92E0-81D3B161209A}"/>
    <cellStyle name="Normal 19 3 3 2 2 2" xfId="16439" xr:uid="{63DFB388-C17A-474E-980D-579732C5BB68}"/>
    <cellStyle name="Normal 19 3 3 2 3" xfId="12479" xr:uid="{52745F34-28D3-4984-AC02-F429E65FC8C4}"/>
    <cellStyle name="Normal 19 3 3 3" xfId="6539" xr:uid="{BA6E06C5-9DF6-4B55-9DB9-712E180F5A8C}"/>
    <cellStyle name="Normal 19 3 3 3 2" xfId="14459" xr:uid="{F575E64E-D23B-4FD2-9932-B50D1A4C4FB9}"/>
    <cellStyle name="Normal 19 3 3 4" xfId="10499" xr:uid="{F1EF4D04-5F7D-44EF-99A9-2113EBA14E8A}"/>
    <cellStyle name="Normal 19 3 4" xfId="3376" xr:uid="{04A674A2-ABFE-423A-A7A4-3D2018EB2750}"/>
    <cellStyle name="Normal 19 3 4 2" xfId="7338" xr:uid="{A54D3315-FD7B-4839-AF5D-4AB44E37A4BF}"/>
    <cellStyle name="Normal 19 3 4 2 2" xfId="15258" xr:uid="{120D7CEA-8E7B-4AD3-8F42-F3F2C3380523}"/>
    <cellStyle name="Normal 19 3 4 3" xfId="11298" xr:uid="{738F58B3-78F6-4125-80CD-137EF2AA1064}"/>
    <cellStyle name="Normal 19 3 5" xfId="5358" xr:uid="{EF1B4A5D-BD01-4FDA-AB8B-E63E952048D7}"/>
    <cellStyle name="Normal 19 3 5 2" xfId="13278" xr:uid="{6646D6A1-67BD-4226-BFA1-312A9F66F53A}"/>
    <cellStyle name="Normal 19 3 6" xfId="9318" xr:uid="{C68BEAF3-19D6-429F-9674-37FC77AAA460}"/>
    <cellStyle name="Normal 19 4" xfId="696" xr:uid="{00000000-0005-0000-0000-000070040000}"/>
    <cellStyle name="Normal 19 4 2" xfId="2511" xr:uid="{88039098-DB8D-4E5A-B567-D5BDC575A26B}"/>
    <cellStyle name="Normal 19 4 2 2" xfId="4561" xr:uid="{9C396EC3-184E-49AC-A109-83CA6ECCDB1B}"/>
    <cellStyle name="Normal 19 4 2 2 2" xfId="8521" xr:uid="{9ECDEB0F-AAA2-49B5-8DB4-3CC59F91E556}"/>
    <cellStyle name="Normal 19 4 2 2 2 2" xfId="16441" xr:uid="{617DA71D-AB73-4331-B7DC-7DBAEA6533ED}"/>
    <cellStyle name="Normal 19 4 2 2 3" xfId="12481" xr:uid="{7ADDD302-1367-4AB8-B4DF-B88E4B22E2D4}"/>
    <cellStyle name="Normal 19 4 2 3" xfId="6541" xr:uid="{24284B4A-ACC0-4386-B364-789EB499DEE7}"/>
    <cellStyle name="Normal 19 4 2 3 2" xfId="14461" xr:uid="{25205C99-6AB6-4D35-9BAB-A8BB43FBFBF2}"/>
    <cellStyle name="Normal 19 4 2 4" xfId="10501" xr:uid="{388DE795-CF6C-4021-BBB4-C99A50CE9094}"/>
    <cellStyle name="Normal 19 4 3" xfId="3539" xr:uid="{FBE0F7C0-7E51-4D97-90D4-FC3060974451}"/>
    <cellStyle name="Normal 19 4 3 2" xfId="7501" xr:uid="{E852A75F-7B83-4D82-8F4C-B9AFD0936579}"/>
    <cellStyle name="Normal 19 4 3 2 2" xfId="15421" xr:uid="{618AF205-2BEC-493D-91FC-8A93187E5542}"/>
    <cellStyle name="Normal 19 4 3 3" xfId="11461" xr:uid="{41F79D7C-BAE6-4632-A637-DBA002177620}"/>
    <cellStyle name="Normal 19 4 4" xfId="5521" xr:uid="{1316DCCB-9613-4EC1-BED7-80250F184AB5}"/>
    <cellStyle name="Normal 19 4 4 2" xfId="13441" xr:uid="{3D1559B8-9A75-4774-9A15-906AF07FC211}"/>
    <cellStyle name="Normal 19 4 5" xfId="9481" xr:uid="{131F0E99-9E91-4982-BD1D-ACAEECE6FC1B}"/>
    <cellStyle name="Normal 19 5" xfId="937" xr:uid="{00000000-0005-0000-0000-000071040000}"/>
    <cellStyle name="Normal 19 5 2" xfId="2512" xr:uid="{BE9CF29E-A8DA-4488-94AB-F1FE3A14AE33}"/>
    <cellStyle name="Normal 19 5 2 2" xfId="4562" xr:uid="{4A8E9B5B-BBCB-4300-80FD-17284263D8C7}"/>
    <cellStyle name="Normal 19 5 2 2 2" xfId="8522" xr:uid="{28A19470-1AC4-4B73-A6C4-50D4E3719562}"/>
    <cellStyle name="Normal 19 5 2 2 2 2" xfId="16442" xr:uid="{80C1A0CE-4647-4FF1-BB1F-4277449CAA66}"/>
    <cellStyle name="Normal 19 5 2 2 3" xfId="12482" xr:uid="{35144D4B-FB7D-4BE9-B696-376644666C04}"/>
    <cellStyle name="Normal 19 5 2 3" xfId="6542" xr:uid="{044EB2BC-761A-42D1-B7C6-B99263F44A45}"/>
    <cellStyle name="Normal 19 5 2 3 2" xfId="14462" xr:uid="{8BA3D703-D983-4CC8-83ED-3F4926890B28}"/>
    <cellStyle name="Normal 19 5 2 4" xfId="10502" xr:uid="{5F3AFD32-257B-4E5B-8CB0-447DF06D8DBC}"/>
    <cellStyle name="Normal 19 5 3" xfId="3773" xr:uid="{322FA72D-5E21-4153-A9BD-0973DC9FEFE2}"/>
    <cellStyle name="Normal 19 5 3 2" xfId="7735" xr:uid="{37D20BAE-D94D-48E8-857A-5B7AF2576A97}"/>
    <cellStyle name="Normal 19 5 3 2 2" xfId="15655" xr:uid="{3C5D136D-8053-4EF3-8400-85E67E320DDD}"/>
    <cellStyle name="Normal 19 5 3 3" xfId="11695" xr:uid="{7689778B-799D-4C48-885D-06CDDE727C45}"/>
    <cellStyle name="Normal 19 5 4" xfId="5755" xr:uid="{15F50431-D0FE-4246-A049-3489242D4E0B}"/>
    <cellStyle name="Normal 19 5 4 2" xfId="13675" xr:uid="{8EABD14C-3ECD-458F-A914-84B8B989830A}"/>
    <cellStyle name="Normal 19 5 5" xfId="9715" xr:uid="{2F4CA5FC-767B-4BEE-989F-8DF1F833D8EE}"/>
    <cellStyle name="Normal 19 6" xfId="1890" xr:uid="{00000000-0005-0000-0000-000072040000}"/>
    <cellStyle name="Normal 19 7" xfId="2012" xr:uid="{2832E1C5-4B2B-4DB4-B150-8E9717EBDFC4}"/>
    <cellStyle name="Normal 19 7 2" xfId="4090" xr:uid="{F5C989DC-E707-4FF0-9C42-9A5D2074D0DA}"/>
    <cellStyle name="Normal 19 7 2 2" xfId="8050" xr:uid="{24D03CCD-2CE1-4F80-BB89-77253A432108}"/>
    <cellStyle name="Normal 19 7 2 2 2" xfId="15970" xr:uid="{3036CB16-0B21-47CD-AC22-F5D46F18DF49}"/>
    <cellStyle name="Normal 19 7 2 3" xfId="12010" xr:uid="{570AA313-9D4C-4E8D-B94A-7BED4B64C558}"/>
    <cellStyle name="Normal 19 7 3" xfId="6070" xr:uid="{04DBCF33-E7E0-46BC-A560-A11D572B31FC}"/>
    <cellStyle name="Normal 19 7 3 2" xfId="13990" xr:uid="{FF27AE27-AA73-4FC6-8FAA-0C79143AC79D}"/>
    <cellStyle name="Normal 19 7 4" xfId="10030" xr:uid="{8360B64D-AB70-4A03-AE7D-CBD9E520C646}"/>
    <cellStyle name="Normal 19 8" xfId="2050" xr:uid="{F8251054-CF6A-4083-901D-F4B702BB1413}"/>
    <cellStyle name="Normal 19 8 2" xfId="4128" xr:uid="{ACADABDE-E079-4BAA-8C95-CA2CB75506C0}"/>
    <cellStyle name="Normal 19 8 2 2" xfId="8088" xr:uid="{98829FFF-3522-4F4E-B653-C341FAC94D86}"/>
    <cellStyle name="Normal 19 8 2 2 2" xfId="16008" xr:uid="{BF0E5D70-4E46-46EC-8CE2-C0E5D918CED2}"/>
    <cellStyle name="Normal 19 8 2 3" xfId="12048" xr:uid="{464C5FF9-7B66-48C8-A821-60A2FC70F792}"/>
    <cellStyle name="Normal 19 8 3" xfId="6108" xr:uid="{1DC15B8D-4AF8-4611-B528-FB097DE06C08}"/>
    <cellStyle name="Normal 19 8 3 2" xfId="14028" xr:uid="{6F0F5EEA-166A-4887-A3D3-5428740B26C8}"/>
    <cellStyle name="Normal 19 8 4" xfId="10068" xr:uid="{E3C77D3A-5CCF-4B82-8962-B668C3C6A96B}"/>
    <cellStyle name="Normal 19 9" xfId="2506" xr:uid="{5E586159-8FA1-4AEF-B76B-F9A4A0AECDC9}"/>
    <cellStyle name="Normal 19 9 2" xfId="4556" xr:uid="{C890AE4E-EF4D-41E7-9604-3E4F4AE2232A}"/>
    <cellStyle name="Normal 19 9 2 2" xfId="8516" xr:uid="{54C4EE27-DC3C-4083-B388-C85C612E3D6E}"/>
    <cellStyle name="Normal 19 9 2 2 2" xfId="16436" xr:uid="{8A8C4349-1BA8-4940-8333-3BA4153A838E}"/>
    <cellStyle name="Normal 19 9 2 3" xfId="12476" xr:uid="{0699172F-7E49-4404-A608-B847418DDFA9}"/>
    <cellStyle name="Normal 19 9 3" xfId="6536" xr:uid="{C6F6F9D7-411C-45E6-9ECC-B6428A83ACB7}"/>
    <cellStyle name="Normal 19 9 3 2" xfId="14456" xr:uid="{616FFC93-BAAE-482F-A211-63A9CE429EFD}"/>
    <cellStyle name="Normal 19 9 4" xfId="10496" xr:uid="{4AE7D65E-EE96-47F5-B013-E0DDFB177402}"/>
    <cellStyle name="Normal 2" xfId="47" xr:uid="{00000000-0005-0000-0000-000073040000}"/>
    <cellStyle name="Normal 2 10" xfId="447" xr:uid="{00000000-0005-0000-0000-000074040000}"/>
    <cellStyle name="Normal 2 10 2" xfId="1583" xr:uid="{00000000-0005-0000-0000-000075040000}"/>
    <cellStyle name="Normal 2 11" xfId="499" xr:uid="{00000000-0005-0000-0000-000076040000}"/>
    <cellStyle name="Normal 2 11 2" xfId="868" xr:uid="{00000000-0005-0000-0000-000077040000}"/>
    <cellStyle name="Normal 2 11 2 2" xfId="2515" xr:uid="{5F2D6793-9FA5-49C2-88CD-D7DCCD3337DF}"/>
    <cellStyle name="Normal 2 11 2 2 2" xfId="4565" xr:uid="{308BD03F-0A71-43D5-BF83-1CB6293C1135}"/>
    <cellStyle name="Normal 2 11 2 2 2 2" xfId="8525" xr:uid="{1508D65F-05CE-469F-B9C3-581A5EA65358}"/>
    <cellStyle name="Normal 2 11 2 2 2 2 2" xfId="16445" xr:uid="{E396A187-62A6-4046-9FD2-EB30E9ADB89F}"/>
    <cellStyle name="Normal 2 11 2 2 2 3" xfId="12485" xr:uid="{34290E2A-67F9-406D-9B75-76B4E0137C3A}"/>
    <cellStyle name="Normal 2 11 2 2 3" xfId="6545" xr:uid="{8FFC8E04-FA18-4796-A591-A9EC1F12B652}"/>
    <cellStyle name="Normal 2 11 2 2 3 2" xfId="14465" xr:uid="{1B7B9F00-FFEF-4801-8CBD-B55C83D4B6A3}"/>
    <cellStyle name="Normal 2 11 2 2 4" xfId="10505" xr:uid="{66FB1B26-CB37-417A-BEF5-7E2730F93216}"/>
    <cellStyle name="Normal 2 11 2 3" xfId="3711" xr:uid="{42DB9A90-9BE7-4BAA-ADE3-56DD5F077376}"/>
    <cellStyle name="Normal 2 11 2 3 2" xfId="7673" xr:uid="{6E690625-CADF-44C7-8B83-6EB90C59191C}"/>
    <cellStyle name="Normal 2 11 2 3 2 2" xfId="15593" xr:uid="{E0A46AF1-C32A-4E92-9BAF-55FA6C5F23B9}"/>
    <cellStyle name="Normal 2 11 2 3 3" xfId="11633" xr:uid="{E21CA5C3-22BA-4C82-829F-3717710B49EE}"/>
    <cellStyle name="Normal 2 11 2 4" xfId="5693" xr:uid="{708F3735-6947-477E-A23B-15EB38437909}"/>
    <cellStyle name="Normal 2 11 2 4 2" xfId="13613" xr:uid="{DBA867C0-0718-42DB-ACF2-E92A9DA8ECDB}"/>
    <cellStyle name="Normal 2 11 2 5" xfId="9653" xr:uid="{0E530F1C-AFFD-4159-BC5F-6A4C0883652D}"/>
    <cellStyle name="Normal 2 11 3" xfId="1584" xr:uid="{00000000-0005-0000-0000-000078040000}"/>
    <cellStyle name="Normal 2 11 4" xfId="2514" xr:uid="{45AA240E-0421-4114-A606-D46D6AEFFF6F}"/>
    <cellStyle name="Normal 2 11 4 2" xfId="4564" xr:uid="{440FA2AA-A309-48DA-8188-10FEE5C4AAF1}"/>
    <cellStyle name="Normal 2 11 4 2 2" xfId="8524" xr:uid="{2E8361B9-C077-48A6-A076-55970A37D351}"/>
    <cellStyle name="Normal 2 11 4 2 2 2" xfId="16444" xr:uid="{D2D6F034-9E33-421D-905A-34E82D5EFB22}"/>
    <cellStyle name="Normal 2 11 4 2 3" xfId="12484" xr:uid="{879F3645-5971-478D-8950-72F73AF3BE12}"/>
    <cellStyle name="Normal 2 11 4 3" xfId="6544" xr:uid="{5897E397-2224-42F8-AFD8-18E5317A7911}"/>
    <cellStyle name="Normal 2 11 4 3 2" xfId="14464" xr:uid="{0622E58A-C5A1-414A-B08A-8102ED3CEA7A}"/>
    <cellStyle name="Normal 2 11 4 4" xfId="10504" xr:uid="{08053A4F-E0C7-4641-971C-FB8D947ECB8B}"/>
    <cellStyle name="Normal 2 11 5" xfId="3386" xr:uid="{B57D7A58-5B55-473D-ACE6-FCBA737FDFD6}"/>
    <cellStyle name="Normal 2 11 5 2" xfId="7348" xr:uid="{2B8C46AD-C06B-4D89-B615-636155E15CA5}"/>
    <cellStyle name="Normal 2 11 5 2 2" xfId="15268" xr:uid="{EA28AC74-D292-4F5C-8B65-621C3406E786}"/>
    <cellStyle name="Normal 2 11 5 3" xfId="11308" xr:uid="{F3A3EB40-5EA1-4D4C-805C-17A90BE320E1}"/>
    <cellStyle name="Normal 2 11 6" xfId="5368" xr:uid="{507784E2-90D9-4925-B06A-D1333F7CB616}"/>
    <cellStyle name="Normal 2 11 6 2" xfId="13288" xr:uid="{58C94313-BCB3-4E98-B072-F494A01DD6B0}"/>
    <cellStyle name="Normal 2 11 7" xfId="9328" xr:uid="{68E56230-899E-4649-931A-DA9664EDD942}"/>
    <cellStyle name="Normal 2 12" xfId="575" xr:uid="{00000000-0005-0000-0000-000079040000}"/>
    <cellStyle name="Normal 2 12 2" xfId="2516" xr:uid="{3B59D178-BB57-46AE-9F5F-AF9E83D5F098}"/>
    <cellStyle name="Normal 2 12 2 2" xfId="4566" xr:uid="{C9D5E165-1578-4845-982C-E8D57FACAD30}"/>
    <cellStyle name="Normal 2 12 2 2 2" xfId="8526" xr:uid="{80F88898-C989-4D5B-A792-DCDE9C9C499D}"/>
    <cellStyle name="Normal 2 12 2 2 2 2" xfId="16446" xr:uid="{3C176716-C477-43A0-A311-2F635F056B8C}"/>
    <cellStyle name="Normal 2 12 2 2 3" xfId="12486" xr:uid="{743083F7-E3A3-47B0-8B0C-DBC8B97B5E90}"/>
    <cellStyle name="Normal 2 12 2 3" xfId="6546" xr:uid="{CB95E3DC-E592-42A7-9009-9D9243A7D624}"/>
    <cellStyle name="Normal 2 12 2 3 2" xfId="14466" xr:uid="{7A6C7435-96BD-4E4B-99F7-CFFDBC128424}"/>
    <cellStyle name="Normal 2 12 2 4" xfId="10506" xr:uid="{E44D9F40-1EF6-4D46-B485-805ADC3EA3CE}"/>
    <cellStyle name="Normal 2 12 3" xfId="3418" xr:uid="{889097EB-1C26-4934-BAEA-F5C712AFBC99}"/>
    <cellStyle name="Normal 2 12 3 2" xfId="7380" xr:uid="{F9A92E36-8C9E-4D70-8EA1-0A4AAD99A034}"/>
    <cellStyle name="Normal 2 12 3 2 2" xfId="15300" xr:uid="{E07E4862-C0D1-4F9A-A26B-D29FD9946268}"/>
    <cellStyle name="Normal 2 12 3 3" xfId="11340" xr:uid="{C92B26CA-82BC-4B02-9E3B-40016EF24591}"/>
    <cellStyle name="Normal 2 12 4" xfId="5400" xr:uid="{24004492-8678-4752-A2BC-204B33999D15}"/>
    <cellStyle name="Normal 2 12 4 2" xfId="13320" xr:uid="{1123D99B-125F-4D00-85D8-AD1EBC04573D}"/>
    <cellStyle name="Normal 2 12 5" xfId="9360" xr:uid="{BC2D1E77-DAA8-40B1-BC35-D9A3904C1947}"/>
    <cellStyle name="Normal 2 13" xfId="900" xr:uid="{00000000-0005-0000-0000-00007A040000}"/>
    <cellStyle name="Normal 2 13 2" xfId="2517" xr:uid="{5D975A9A-DAA0-4D7F-B50F-43D36F0FF603}"/>
    <cellStyle name="Normal 2 13 2 2" xfId="4567" xr:uid="{73B8C32F-83A8-4E55-A497-E973C12BFE27}"/>
    <cellStyle name="Normal 2 13 2 2 2" xfId="8527" xr:uid="{77E64EC5-93D3-4B3B-9B9A-771B926FBDAF}"/>
    <cellStyle name="Normal 2 13 2 2 2 2" xfId="16447" xr:uid="{E2074E29-CA4F-4F74-BA8B-E292A4112EE5}"/>
    <cellStyle name="Normal 2 13 2 2 3" xfId="12487" xr:uid="{684C7786-1609-4E75-AA58-0578A83740D1}"/>
    <cellStyle name="Normal 2 13 2 3" xfId="6547" xr:uid="{2FA83798-77BA-4781-BD7F-85447605CF4A}"/>
    <cellStyle name="Normal 2 13 2 3 2" xfId="14467" xr:uid="{62570B04-0BA7-4BB9-90FF-4DB16CE5068A}"/>
    <cellStyle name="Normal 2 13 2 4" xfId="10507" xr:uid="{91B61440-38A3-4FD0-AD32-5E8C4957D823}"/>
    <cellStyle name="Normal 2 13 3" xfId="3743" xr:uid="{7587775F-576A-443E-A510-7CC6DC4F4E42}"/>
    <cellStyle name="Normal 2 13 3 2" xfId="7705" xr:uid="{8BDE83F9-2C58-4552-9085-693CBE129235}"/>
    <cellStyle name="Normal 2 13 3 2 2" xfId="15625" xr:uid="{2F9114A1-072B-4690-B4D4-D84229443BB6}"/>
    <cellStyle name="Normal 2 13 3 3" xfId="11665" xr:uid="{67EA38D6-2133-415C-BD45-B8EDE279448F}"/>
    <cellStyle name="Normal 2 13 4" xfId="5725" xr:uid="{C963FA43-9F2E-438C-85BD-42423839AC5B}"/>
    <cellStyle name="Normal 2 13 4 2" xfId="13645" xr:uid="{D99E7D51-03F3-4ECC-88AC-1493F7CDD4D2}"/>
    <cellStyle name="Normal 2 13 5" xfId="9685" xr:uid="{BE7FB346-DDDA-431C-BCB5-D53A8753D459}"/>
    <cellStyle name="Normal 2 14" xfId="902" xr:uid="{00000000-0005-0000-0000-00007B040000}"/>
    <cellStyle name="Normal 2 14 2" xfId="2518" xr:uid="{2254E98F-DD7B-47A8-B74C-2263311DE9FC}"/>
    <cellStyle name="Normal 2 14 2 2" xfId="4568" xr:uid="{998F3AA0-0CF6-4372-BC91-D8D4C85627EF}"/>
    <cellStyle name="Normal 2 14 2 2 2" xfId="8528" xr:uid="{94D44849-B809-431F-B331-D7CA82AD6922}"/>
    <cellStyle name="Normal 2 14 2 2 2 2" xfId="16448" xr:uid="{C99DB3B2-03B3-4385-9274-9562F3AC41B1}"/>
    <cellStyle name="Normal 2 14 2 2 3" xfId="12488" xr:uid="{94402334-F1E3-4BAC-BDFC-711E63F7284A}"/>
    <cellStyle name="Normal 2 14 2 3" xfId="6548" xr:uid="{585CD8C1-0DB0-495B-B118-28302AC8E53E}"/>
    <cellStyle name="Normal 2 14 2 3 2" xfId="14468" xr:uid="{867896DA-148A-4524-AF55-EDAA1435BA7A}"/>
    <cellStyle name="Normal 2 14 2 4" xfId="10508" xr:uid="{7E0431FC-9B28-4F22-B49E-36B59697DB40}"/>
    <cellStyle name="Normal 2 14 3" xfId="3745" xr:uid="{6D12C81D-7D45-4041-A2AB-294333D6431A}"/>
    <cellStyle name="Normal 2 14 3 2" xfId="7707" xr:uid="{4090B380-473C-4DBE-8386-0AAD7177AC86}"/>
    <cellStyle name="Normal 2 14 3 2 2" xfId="15627" xr:uid="{F5FF4A65-E28E-4EC4-9720-EC62E41C02AD}"/>
    <cellStyle name="Normal 2 14 3 3" xfId="11667" xr:uid="{43E4A9A4-3539-4BCC-BADB-5B37A50563FF}"/>
    <cellStyle name="Normal 2 14 4" xfId="5727" xr:uid="{1D512D63-CF4E-41A9-BF8C-123F8D01B287}"/>
    <cellStyle name="Normal 2 14 4 2" xfId="13647" xr:uid="{0FE7C0C4-BFD5-4C53-8E2A-6DE8BA4EFFFC}"/>
    <cellStyle name="Normal 2 14 5" xfId="9687" xr:uid="{9DC9327E-70E6-4DA9-87F5-4F8FE249F0E7}"/>
    <cellStyle name="Normal 2 15" xfId="1896" xr:uid="{00000000-0005-0000-0000-00007C040000}"/>
    <cellStyle name="Normal 2 15 2" xfId="4000" xr:uid="{F3654726-02D4-4BDC-B4E1-ECF372808961}"/>
    <cellStyle name="Normal 2 15 2 2" xfId="7962" xr:uid="{7AF0FC5F-585E-4A52-9E97-D55434A6C2E1}"/>
    <cellStyle name="Normal 2 15 2 2 2" xfId="15882" xr:uid="{E074FC1A-684B-4975-9820-B67565C0E69B}"/>
    <cellStyle name="Normal 2 15 2 3" xfId="11922" xr:uid="{B2A383E4-AC8D-48B6-9CA7-88F52F63BDC7}"/>
    <cellStyle name="Normal 2 15 3" xfId="5982" xr:uid="{5CBF2775-9EE8-41A0-A1B8-F24306171DD9}"/>
    <cellStyle name="Normal 2 15 3 2" xfId="13902" xr:uid="{7D985EBF-C0F7-4E0F-B8FF-82737B8EBED0}"/>
    <cellStyle name="Normal 2 15 4" xfId="9942" xr:uid="{F49A229B-D1B4-4ED2-A06B-0A922914BFE6}"/>
    <cellStyle name="Normal 2 16" xfId="1897" xr:uid="{00000000-0005-0000-0000-00007D040000}"/>
    <cellStyle name="Normal 2 16 2" xfId="4001" xr:uid="{8D6421F0-9029-4F73-A2DA-9D548315328F}"/>
    <cellStyle name="Normal 2 16 2 2" xfId="7963" xr:uid="{D61E1B74-B15E-4660-B879-8193A0A70351}"/>
    <cellStyle name="Normal 2 16 2 2 2" xfId="15883" xr:uid="{52EF0D89-B301-4F62-A11C-58E5313AE4C1}"/>
    <cellStyle name="Normal 2 16 2 3" xfId="11923" xr:uid="{8F4D000F-DB1C-42DB-8F34-F7FBBB56C598}"/>
    <cellStyle name="Normal 2 16 3" xfId="5983" xr:uid="{340E0E72-1562-4F45-A273-2BD64D0AD56A}"/>
    <cellStyle name="Normal 2 16 3 2" xfId="13903" xr:uid="{6358490A-A4F9-4F77-87B1-74B9EF0ABC20}"/>
    <cellStyle name="Normal 2 16 4" xfId="9943" xr:uid="{7BB17211-9182-4EB0-B44F-70E803FFBE4F}"/>
    <cellStyle name="Normal 2 17" xfId="1961" xr:uid="{2D16D0AD-728F-4A3F-A98B-5936CF459904}"/>
    <cellStyle name="Normal 2 17 2" xfId="4039" xr:uid="{8104C654-AE52-4190-9BA1-93720B3FB962}"/>
    <cellStyle name="Normal 2 17 2 2" xfId="8000" xr:uid="{FB9C667F-182A-404C-A01B-41802E990051}"/>
    <cellStyle name="Normal 2 17 2 2 2" xfId="15920" xr:uid="{18AE514E-1E99-4E48-B502-7DAB047207B7}"/>
    <cellStyle name="Normal 2 17 2 3" xfId="11960" xr:uid="{D7D7A440-D35E-42C8-B5B5-D88C479B62F4}"/>
    <cellStyle name="Normal 2 17 3" xfId="6020" xr:uid="{5196DA29-CCD0-4D01-8E7B-6DCD02142FD2}"/>
    <cellStyle name="Normal 2 17 3 2" xfId="13940" xr:uid="{D8EBEFDC-2734-4ECD-91F9-D5E843C05890}"/>
    <cellStyle name="Normal 2 17 4" xfId="9980" xr:uid="{19A7A90B-BD56-4244-93DA-D51D0810640B}"/>
    <cellStyle name="Normal 2 18" xfId="2513" xr:uid="{E5A71811-CE4D-48E7-A24C-6045937F7D75}"/>
    <cellStyle name="Normal 2 18 2" xfId="4563" xr:uid="{1E7D5604-1E53-4463-AA3E-A52A7E006488}"/>
    <cellStyle name="Normal 2 18 2 2" xfId="8523" xr:uid="{CFE3BE0B-ED92-4B2D-B707-22150CA040BD}"/>
    <cellStyle name="Normal 2 18 2 2 2" xfId="16443" xr:uid="{8A94CA09-9385-406B-B833-7DE678E39D77}"/>
    <cellStyle name="Normal 2 18 2 3" xfId="12483" xr:uid="{88C7734A-07B1-4A50-9B60-422A3FD1E42A}"/>
    <cellStyle name="Normal 2 18 3" xfId="6543" xr:uid="{D20AC54C-7F7B-47AC-BB09-442D73ABE673}"/>
    <cellStyle name="Normal 2 18 3 2" xfId="14463" xr:uid="{A3F3F112-A372-4A36-9B0F-5B5F68FDFB2B}"/>
    <cellStyle name="Normal 2 18 4" xfId="10503" xr:uid="{7BB13990-0412-4ABF-AA70-1F9B916F44FF}"/>
    <cellStyle name="Normal 2 19" xfId="3051" xr:uid="{668668D9-86C3-430A-902F-148B58AB7903}"/>
    <cellStyle name="Normal 2 19 2" xfId="5051" xr:uid="{94F9C4E0-5F38-4DF4-B819-A655AEE29CEC}"/>
    <cellStyle name="Normal 2 19 2 2" xfId="9011" xr:uid="{988E8D74-C64B-4FF6-A2BB-135341E3A75A}"/>
    <cellStyle name="Normal 2 19 2 2 2" xfId="16931" xr:uid="{4B6ABEE7-1F57-4D50-B2E2-E2CF8D4921AA}"/>
    <cellStyle name="Normal 2 19 2 3" xfId="12971" xr:uid="{684DA21E-DAAD-4B48-8DAA-46776A49424F}"/>
    <cellStyle name="Normal 2 19 3" xfId="7031" xr:uid="{47D6BB13-0570-4588-A834-04C2716EC3EE}"/>
    <cellStyle name="Normal 2 19 3 2" xfId="14951" xr:uid="{A0A8A898-7EFB-458E-8F6C-0AC6FBF52BF3}"/>
    <cellStyle name="Normal 2 19 4" xfId="10991" xr:uid="{A58D1B2D-3D81-4B9C-8537-AEE465AED643}"/>
    <cellStyle name="Normal 2 2" xfId="48" xr:uid="{00000000-0005-0000-0000-00007E040000}"/>
    <cellStyle name="Normal 2 2 10" xfId="1585" xr:uid="{00000000-0005-0000-0000-00007F040000}"/>
    <cellStyle name="Normal 2 2 11" xfId="1921" xr:uid="{00000000-0005-0000-0000-000080040000}"/>
    <cellStyle name="Normal 2 2 11 2" xfId="4024" xr:uid="{3A94450D-9D37-453B-BE7B-2B85FEA8BD4A}"/>
    <cellStyle name="Normal 2 2 11 2 2" xfId="7986" xr:uid="{913B2A1D-BA52-4EB2-A5D0-35A2A0287C6E}"/>
    <cellStyle name="Normal 2 2 11 2 2 2" xfId="15906" xr:uid="{F0FBAF09-FD33-4E3C-BD8A-6F1A2E3BC167}"/>
    <cellStyle name="Normal 2 2 11 2 3" xfId="11946" xr:uid="{062B82FE-61F5-4202-B4F1-D0D9B4AD1CA1}"/>
    <cellStyle name="Normal 2 2 11 3" xfId="6006" xr:uid="{EECF9590-9C5C-4E62-AA87-3C60681AB75D}"/>
    <cellStyle name="Normal 2 2 11 3 2" xfId="13926" xr:uid="{35E9177D-5FD3-483E-9BFC-3C1D2C50FA3E}"/>
    <cellStyle name="Normal 2 2 11 4" xfId="9966" xr:uid="{8E58EC0F-34AF-47E9-8DD2-C616C1A14CEC}"/>
    <cellStyle name="Normal 2 2 12" xfId="2519" xr:uid="{38A60828-975E-451B-B32D-690BC9297934}"/>
    <cellStyle name="Normal 2 2 12 2" xfId="4569" xr:uid="{3094B170-3642-478D-9008-CCE863D1A16B}"/>
    <cellStyle name="Normal 2 2 12 2 2" xfId="8529" xr:uid="{8A33F573-6462-4C6C-8117-C12CE9C96A04}"/>
    <cellStyle name="Normal 2 2 12 2 2 2" xfId="16449" xr:uid="{CBC49AF9-1C32-499F-9048-7064F51D0C21}"/>
    <cellStyle name="Normal 2 2 12 2 3" xfId="12489" xr:uid="{73C2469E-330B-4946-8E28-F2119D0B5262}"/>
    <cellStyle name="Normal 2 2 12 3" xfId="6549" xr:uid="{47912FD7-A3D2-4FE7-BD23-7D6B7AD57D07}"/>
    <cellStyle name="Normal 2 2 12 3 2" xfId="14469" xr:uid="{C055BABE-D675-453B-A74E-122660C087C0}"/>
    <cellStyle name="Normal 2 2 12 4" xfId="10509" xr:uid="{228083B8-E599-4A01-AD3C-68D3212FDD60}"/>
    <cellStyle name="Normal 2 2 13" xfId="3094" xr:uid="{30E7228E-F346-4C20-8896-D06A0A20735A}"/>
    <cellStyle name="Normal 2 2 13 2" xfId="7056" xr:uid="{B07E3D60-3B39-4DE9-8BE0-92F7C944C1C5}"/>
    <cellStyle name="Normal 2 2 13 2 2" xfId="14976" xr:uid="{802B1FA9-19D1-4740-B138-7C6177B5D12F}"/>
    <cellStyle name="Normal 2 2 13 3" xfId="11016" xr:uid="{33D47029-3AF0-41F6-9554-CD2F1CE71CC1}"/>
    <cellStyle name="Normal 2 2 14" xfId="5076" xr:uid="{2ED1BC3F-7757-42D3-9CD3-B67000E69F8D}"/>
    <cellStyle name="Normal 2 2 14 2" xfId="12996" xr:uid="{8FF70499-4ABA-40F9-9645-D4233D02EB65}"/>
    <cellStyle name="Normal 2 2 15" xfId="9036" xr:uid="{542ACE5A-6325-4CC9-96D8-FC46C248A3E6}"/>
    <cellStyle name="Normal 2 2 2" xfId="123" xr:uid="{00000000-0005-0000-0000-000081040000}"/>
    <cellStyle name="Normal 2 2 2 10" xfId="9041" xr:uid="{24E24E48-B784-4F25-A3C4-E96CC2ADED45}"/>
    <cellStyle name="Normal 2 2 2 2" xfId="151" xr:uid="{00000000-0005-0000-0000-000082040000}"/>
    <cellStyle name="Normal 2 2 2 2 2" xfId="330" xr:uid="{00000000-0005-0000-0000-000083040000}"/>
    <cellStyle name="Normal 2 2 2 2 2 2" xfId="720" xr:uid="{00000000-0005-0000-0000-000084040000}"/>
    <cellStyle name="Normal 2 2 2 2 2 2 2" xfId="2523" xr:uid="{9422A13F-F96C-4DB6-9520-B4B51B10FEA8}"/>
    <cellStyle name="Normal 2 2 2 2 2 2 2 2" xfId="4573" xr:uid="{59BE8210-2B1B-4EA5-9D45-554980ECB877}"/>
    <cellStyle name="Normal 2 2 2 2 2 2 2 2 2" xfId="8533" xr:uid="{07C5569E-7054-4E33-BB42-6668FCE003CD}"/>
    <cellStyle name="Normal 2 2 2 2 2 2 2 2 2 2" xfId="16453" xr:uid="{CC9692C0-633A-4889-9CA2-707E09FA6575}"/>
    <cellStyle name="Normal 2 2 2 2 2 2 2 2 3" xfId="12493" xr:uid="{D6C0EB24-28B5-4BB1-8B12-618E1A5FB5C4}"/>
    <cellStyle name="Normal 2 2 2 2 2 2 2 3" xfId="6553" xr:uid="{681A69BF-1CAD-4C9A-8666-E33E24A921AD}"/>
    <cellStyle name="Normal 2 2 2 2 2 2 2 3 2" xfId="14473" xr:uid="{CE39D006-B536-4A4B-BEBE-62C881756AFF}"/>
    <cellStyle name="Normal 2 2 2 2 2 2 2 4" xfId="10513" xr:uid="{30384F37-C9A6-4EF2-B7F5-28346E724F70}"/>
    <cellStyle name="Normal 2 2 2 2 2 2 3" xfId="3563" xr:uid="{9C4DD87D-75A0-475B-BEA1-6EB9FCDD7191}"/>
    <cellStyle name="Normal 2 2 2 2 2 2 3 2" xfId="7525" xr:uid="{2D3FD212-6300-429B-B009-A7BCDF8C52EA}"/>
    <cellStyle name="Normal 2 2 2 2 2 2 3 2 2" xfId="15445" xr:uid="{8F674EC6-F981-4B40-AF02-C43B34A662D6}"/>
    <cellStyle name="Normal 2 2 2 2 2 2 3 3" xfId="11485" xr:uid="{BBC34CA3-532C-4FEF-8866-23418C7971EC}"/>
    <cellStyle name="Normal 2 2 2 2 2 2 4" xfId="5545" xr:uid="{40B9C66D-4275-4305-B6C4-7A4CCD50ECD8}"/>
    <cellStyle name="Normal 2 2 2 2 2 2 4 2" xfId="13465" xr:uid="{4DA42872-FCE8-493D-8DB8-5EDA02ECB564}"/>
    <cellStyle name="Normal 2 2 2 2 2 2 5" xfId="9505" xr:uid="{8280E0D6-8A87-4D38-B2A3-13C590D504DD}"/>
    <cellStyle name="Normal 2 2 2 2 2 3" xfId="2522" xr:uid="{C6C7FCB0-E8FA-451D-B985-1B9AFC3401F1}"/>
    <cellStyle name="Normal 2 2 2 2 2 3 2" xfId="4572" xr:uid="{50AD92E4-BA18-44C1-AB0E-71E51B0570FF}"/>
    <cellStyle name="Normal 2 2 2 2 2 3 2 2" xfId="8532" xr:uid="{69E67625-FA9A-444F-B9AD-C5CBF0CF736D}"/>
    <cellStyle name="Normal 2 2 2 2 2 3 2 2 2" xfId="16452" xr:uid="{18FA6025-57EE-4A12-9AA6-AC59783207F3}"/>
    <cellStyle name="Normal 2 2 2 2 2 3 2 3" xfId="12492" xr:uid="{467278CA-76C8-48D6-A765-BC66A6FA8DA0}"/>
    <cellStyle name="Normal 2 2 2 2 2 3 3" xfId="6552" xr:uid="{39273F6D-C849-459C-8635-119B91399EEA}"/>
    <cellStyle name="Normal 2 2 2 2 2 3 3 2" xfId="14472" xr:uid="{3A57AC8F-6E7E-4AD9-8208-352D84B9E671}"/>
    <cellStyle name="Normal 2 2 2 2 2 3 4" xfId="10512" xr:uid="{CFDDF3BA-0109-4D6B-9FFC-B7AA9768E60C}"/>
    <cellStyle name="Normal 2 2 2 2 2 4" xfId="3238" xr:uid="{D2E87B73-D81A-48ED-BF68-04804496621F}"/>
    <cellStyle name="Normal 2 2 2 2 2 4 2" xfId="7200" xr:uid="{5D6CE8E4-3693-492D-BCDE-EA7DFDA96F1C}"/>
    <cellStyle name="Normal 2 2 2 2 2 4 2 2" xfId="15120" xr:uid="{E36D589F-E05E-4B0B-92D0-D9984A3A51F5}"/>
    <cellStyle name="Normal 2 2 2 2 2 4 3" xfId="11160" xr:uid="{6ED5C861-49B2-4686-9D6A-DCBDCC315E66}"/>
    <cellStyle name="Normal 2 2 2 2 2 5" xfId="5220" xr:uid="{866631EF-D096-4CBB-A00A-B9A428734DBA}"/>
    <cellStyle name="Normal 2 2 2 2 2 5 2" xfId="13140" xr:uid="{4C91BCC1-9448-40DB-83E0-10D6DDF9F8D7}"/>
    <cellStyle name="Normal 2 2 2 2 2 6" xfId="9180" xr:uid="{BA5D16FF-EE22-47FD-AFCC-80DB28DB6307}"/>
    <cellStyle name="Normal 2 2 2 2 3" xfId="590" xr:uid="{00000000-0005-0000-0000-000085040000}"/>
    <cellStyle name="Normal 2 2 2 2 3 2" xfId="2524" xr:uid="{F335E0BA-A334-4553-B656-329C58536752}"/>
    <cellStyle name="Normal 2 2 2 2 3 2 2" xfId="4574" xr:uid="{EA884EA4-E240-4D4D-B35C-20BBF6B1AC9A}"/>
    <cellStyle name="Normal 2 2 2 2 3 2 2 2" xfId="8534" xr:uid="{15417957-DA3C-4F49-9A49-24CE02BCEC41}"/>
    <cellStyle name="Normal 2 2 2 2 3 2 2 2 2" xfId="16454" xr:uid="{EF9602D8-65E0-4510-B986-503FC33CDCC6}"/>
    <cellStyle name="Normal 2 2 2 2 3 2 2 3" xfId="12494" xr:uid="{C56A5B26-7FB4-4FAC-A398-6D92B5A544F4}"/>
    <cellStyle name="Normal 2 2 2 2 3 2 3" xfId="6554" xr:uid="{3012F5BB-76F5-4738-9F86-7705F6F96ACA}"/>
    <cellStyle name="Normal 2 2 2 2 3 2 3 2" xfId="14474" xr:uid="{42C84844-39F6-4452-A12D-874E0FA334C2}"/>
    <cellStyle name="Normal 2 2 2 2 3 2 4" xfId="10514" xr:uid="{EF085BB4-8BD7-460D-9470-8E5F24FF5C43}"/>
    <cellStyle name="Normal 2 2 2 2 3 3" xfId="3433" xr:uid="{48817D71-9894-4F40-B08E-A375B463B2D3}"/>
    <cellStyle name="Normal 2 2 2 2 3 3 2" xfId="7395" xr:uid="{DC40DC75-2D17-4328-997C-08410704D602}"/>
    <cellStyle name="Normal 2 2 2 2 3 3 2 2" xfId="15315" xr:uid="{5CF970E5-8CFC-469A-847B-A943169F46F5}"/>
    <cellStyle name="Normal 2 2 2 2 3 3 3" xfId="11355" xr:uid="{10E49E76-4F8A-4908-B24A-3DFE112B03F9}"/>
    <cellStyle name="Normal 2 2 2 2 3 4" xfId="5415" xr:uid="{425F501E-E242-4377-B8CD-393F7BDB5AB6}"/>
    <cellStyle name="Normal 2 2 2 2 3 4 2" xfId="13335" xr:uid="{B95D7A33-26FD-4B31-994F-B4B437D1E7F5}"/>
    <cellStyle name="Normal 2 2 2 2 3 5" xfId="9375" xr:uid="{C17FAEF3-D107-4C31-B460-65DB3EC70869}"/>
    <cellStyle name="Normal 2 2 2 2 4" xfId="1587" xr:uid="{00000000-0005-0000-0000-000086040000}"/>
    <cellStyle name="Normal 2 2 2 2 5" xfId="2521" xr:uid="{89E38DB9-90E2-4E96-AA43-1C8B3CD22FB4}"/>
    <cellStyle name="Normal 2 2 2 2 5 2" xfId="4571" xr:uid="{D68D2736-9C71-4278-88DB-9513C54BC37B}"/>
    <cellStyle name="Normal 2 2 2 2 5 2 2" xfId="8531" xr:uid="{0B29388B-CD31-4BC8-93A7-CFD7A7C935DD}"/>
    <cellStyle name="Normal 2 2 2 2 5 2 2 2" xfId="16451" xr:uid="{CA65D87B-A419-49E2-B982-ED43F79E4E95}"/>
    <cellStyle name="Normal 2 2 2 2 5 2 3" xfId="12491" xr:uid="{0D52E71C-6EE9-4042-A034-039CCCB0D8A4}"/>
    <cellStyle name="Normal 2 2 2 2 5 3" xfId="6551" xr:uid="{F57FEA36-755F-45F8-A115-30FDAFA2F40D}"/>
    <cellStyle name="Normal 2 2 2 2 5 3 2" xfId="14471" xr:uid="{005AC89B-A59D-4231-8048-7E4FC7BE54DD}"/>
    <cellStyle name="Normal 2 2 2 2 5 4" xfId="10511" xr:uid="{C084B590-C493-4628-844C-0596ADAAB457}"/>
    <cellStyle name="Normal 2 2 2 2 6" xfId="3108" xr:uid="{F29ED611-ACCF-40EC-AA84-A503DDD29ED6}"/>
    <cellStyle name="Normal 2 2 2 2 6 2" xfId="7070" xr:uid="{67AFAB69-B482-462D-B9E2-F13FA749F1E0}"/>
    <cellStyle name="Normal 2 2 2 2 6 2 2" xfId="14990" xr:uid="{1CFA9A0F-C3A5-4CF3-84BD-9845F864A40A}"/>
    <cellStyle name="Normal 2 2 2 2 6 3" xfId="11030" xr:uid="{DF2F53CC-0112-43C5-85E7-024E40A6077D}"/>
    <cellStyle name="Normal 2 2 2 2 7" xfId="5090" xr:uid="{8D7529FD-47C8-4F6F-87FE-B95308C0E41F}"/>
    <cellStyle name="Normal 2 2 2 2 7 2" xfId="13010" xr:uid="{D7CE41A8-F2B2-49DA-B814-DF0FADFCF23F}"/>
    <cellStyle name="Normal 2 2 2 2 8" xfId="9050" xr:uid="{58D727FE-C288-4070-AC5F-A88FFF42DE47}"/>
    <cellStyle name="Normal 2 2 2 3" xfId="150" xr:uid="{00000000-0005-0000-0000-000087040000}"/>
    <cellStyle name="Normal 2 2 2 3 2" xfId="329" xr:uid="{00000000-0005-0000-0000-000088040000}"/>
    <cellStyle name="Normal 2 2 2 3 2 2" xfId="719" xr:uid="{00000000-0005-0000-0000-000089040000}"/>
    <cellStyle name="Normal 2 2 2 3 2 2 2" xfId="2527" xr:uid="{5B5782FF-5BCD-459F-AF17-95EAD533E73E}"/>
    <cellStyle name="Normal 2 2 2 3 2 2 2 2" xfId="4577" xr:uid="{BBAA8B5B-0AE7-473D-B802-6608A9EB3100}"/>
    <cellStyle name="Normal 2 2 2 3 2 2 2 2 2" xfId="8537" xr:uid="{00F723FF-B51E-4C88-9F4B-5FCBEF7ADC39}"/>
    <cellStyle name="Normal 2 2 2 3 2 2 2 2 2 2" xfId="16457" xr:uid="{845FC090-D746-4088-81F3-9B15499583A3}"/>
    <cellStyle name="Normal 2 2 2 3 2 2 2 2 3" xfId="12497" xr:uid="{7D3B98F1-861F-4B35-A791-EA7E01EE6CC7}"/>
    <cellStyle name="Normal 2 2 2 3 2 2 2 3" xfId="6557" xr:uid="{8250D915-FE2E-47AF-BFB2-65D42FF5D055}"/>
    <cellStyle name="Normal 2 2 2 3 2 2 2 3 2" xfId="14477" xr:uid="{D122C0C4-841F-402A-BB00-B1A5D82C45C3}"/>
    <cellStyle name="Normal 2 2 2 3 2 2 2 4" xfId="10517" xr:uid="{F108F9E2-C91A-43CB-AB3F-4422FE31E6D7}"/>
    <cellStyle name="Normal 2 2 2 3 2 2 3" xfId="3562" xr:uid="{5DE7F705-C42E-429B-9EB2-648476D6925C}"/>
    <cellStyle name="Normal 2 2 2 3 2 2 3 2" xfId="7524" xr:uid="{D0FFF477-9526-4FAE-88ED-06553DC63C19}"/>
    <cellStyle name="Normal 2 2 2 3 2 2 3 2 2" xfId="15444" xr:uid="{D97DBD81-B022-4773-910E-B31545C6FD5D}"/>
    <cellStyle name="Normal 2 2 2 3 2 2 3 3" xfId="11484" xr:uid="{66B7C450-E517-4A5B-99C8-D629F60301C8}"/>
    <cellStyle name="Normal 2 2 2 3 2 2 4" xfId="5544" xr:uid="{568DC8C7-990A-4D41-A747-9701282F9C3F}"/>
    <cellStyle name="Normal 2 2 2 3 2 2 4 2" xfId="13464" xr:uid="{131BB432-E43F-4138-AC62-000E75B156CB}"/>
    <cellStyle name="Normal 2 2 2 3 2 2 5" xfId="9504" xr:uid="{6B411A50-CDB9-412C-9139-F30590B0F9C0}"/>
    <cellStyle name="Normal 2 2 2 3 2 3" xfId="2526" xr:uid="{26CCF2E2-8B98-420E-9CF3-F0C859A72AB3}"/>
    <cellStyle name="Normal 2 2 2 3 2 3 2" xfId="4576" xr:uid="{B05E2A21-2805-430D-ABCB-E50D73EAB844}"/>
    <cellStyle name="Normal 2 2 2 3 2 3 2 2" xfId="8536" xr:uid="{EE67EFEE-9880-4EA2-A36C-C3395046F596}"/>
    <cellStyle name="Normal 2 2 2 3 2 3 2 2 2" xfId="16456" xr:uid="{064CE6F8-43AE-4619-93B1-6AC23256A8B3}"/>
    <cellStyle name="Normal 2 2 2 3 2 3 2 3" xfId="12496" xr:uid="{99A8E369-4B5F-4EC8-91DD-CA206F151E64}"/>
    <cellStyle name="Normal 2 2 2 3 2 3 3" xfId="6556" xr:uid="{906673D3-A444-4F71-B169-1F50EB249BA4}"/>
    <cellStyle name="Normal 2 2 2 3 2 3 3 2" xfId="14476" xr:uid="{DBD76B25-8297-4A11-BDA8-824D4ADD4014}"/>
    <cellStyle name="Normal 2 2 2 3 2 3 4" xfId="10516" xr:uid="{847DDDF3-4720-4FC8-99EA-89CFEA87C2CF}"/>
    <cellStyle name="Normal 2 2 2 3 2 4" xfId="3237" xr:uid="{80101E2C-F15D-41B4-AB19-5A0E1C6BB3CE}"/>
    <cellStyle name="Normal 2 2 2 3 2 4 2" xfId="7199" xr:uid="{C543A98A-3647-498A-A9B3-68993089D845}"/>
    <cellStyle name="Normal 2 2 2 3 2 4 2 2" xfId="15119" xr:uid="{A942E743-99D0-4583-BC71-AFF034045A75}"/>
    <cellStyle name="Normal 2 2 2 3 2 4 3" xfId="11159" xr:uid="{94BA236B-3511-4828-B150-26811ECA99DE}"/>
    <cellStyle name="Normal 2 2 2 3 2 5" xfId="5219" xr:uid="{A2129715-2CFF-4DDD-8D32-0A3079C5E3D3}"/>
    <cellStyle name="Normal 2 2 2 3 2 5 2" xfId="13139" xr:uid="{C9EEEAD7-C7B4-4587-93E3-379C819AC258}"/>
    <cellStyle name="Normal 2 2 2 3 2 6" xfId="9179" xr:uid="{97D108DF-368E-4DE5-B9A9-8E76680D60F3}"/>
    <cellStyle name="Normal 2 2 2 3 3" xfId="589" xr:uid="{00000000-0005-0000-0000-00008A040000}"/>
    <cellStyle name="Normal 2 2 2 3 3 2" xfId="2528" xr:uid="{0DB7CA73-BF07-414D-BE6D-9B3E0D222893}"/>
    <cellStyle name="Normal 2 2 2 3 3 2 2" xfId="4578" xr:uid="{DA6CB4E6-4279-4116-8E14-EB9C326CE918}"/>
    <cellStyle name="Normal 2 2 2 3 3 2 2 2" xfId="8538" xr:uid="{916B2A47-BE43-4460-A8F6-039012C5A0F2}"/>
    <cellStyle name="Normal 2 2 2 3 3 2 2 2 2" xfId="16458" xr:uid="{23E1180C-C219-424A-B774-34706C689B8C}"/>
    <cellStyle name="Normal 2 2 2 3 3 2 2 3" xfId="12498" xr:uid="{7569B868-0FB6-4E52-9DCE-B98F5D836584}"/>
    <cellStyle name="Normal 2 2 2 3 3 2 3" xfId="6558" xr:uid="{172C89F8-CDAA-411D-82DF-B8FADF8DB55C}"/>
    <cellStyle name="Normal 2 2 2 3 3 2 3 2" xfId="14478" xr:uid="{E68E62B6-A53A-42E5-A112-44E7DFDC4BF1}"/>
    <cellStyle name="Normal 2 2 2 3 3 2 4" xfId="10518" xr:uid="{E3D59BFA-6046-4C15-907A-7550B8F03208}"/>
    <cellStyle name="Normal 2 2 2 3 3 3" xfId="3432" xr:uid="{C818EA30-57FD-4768-9A97-452F92C9ED69}"/>
    <cellStyle name="Normal 2 2 2 3 3 3 2" xfId="7394" xr:uid="{37A92496-9A6E-442A-AD46-8AEE15B8ADC8}"/>
    <cellStyle name="Normal 2 2 2 3 3 3 2 2" xfId="15314" xr:uid="{33A0A928-855B-452D-8F44-8355BF458292}"/>
    <cellStyle name="Normal 2 2 2 3 3 3 3" xfId="11354" xr:uid="{DF49403C-A312-4BC2-9D7E-13A3454BC660}"/>
    <cellStyle name="Normal 2 2 2 3 3 4" xfId="5414" xr:uid="{9690D62B-99B8-4205-A014-658FDB948CF3}"/>
    <cellStyle name="Normal 2 2 2 3 3 4 2" xfId="13334" xr:uid="{BB15846C-E685-4891-BC51-7109DCEF9547}"/>
    <cellStyle name="Normal 2 2 2 3 3 5" xfId="9374" xr:uid="{7C6F9FB9-42D9-40F8-8B47-2D907C97A017}"/>
    <cellStyle name="Normal 2 2 2 3 4" xfId="1588" xr:uid="{00000000-0005-0000-0000-00008B040000}"/>
    <cellStyle name="Normal 2 2 2 3 5" xfId="2525" xr:uid="{B3D5CC3D-FD5D-4F8F-9D0B-FA0EEDDE5E3C}"/>
    <cellStyle name="Normal 2 2 2 3 5 2" xfId="4575" xr:uid="{8BB0EC8F-4E5A-4CF5-BF3B-A2766BC41812}"/>
    <cellStyle name="Normal 2 2 2 3 5 2 2" xfId="8535" xr:uid="{F7FE1869-55CD-4ED8-963E-96C2F52A31DB}"/>
    <cellStyle name="Normal 2 2 2 3 5 2 2 2" xfId="16455" xr:uid="{17AF6BB3-E9E4-4CD9-BEA2-BEF40B940E23}"/>
    <cellStyle name="Normal 2 2 2 3 5 2 3" xfId="12495" xr:uid="{22D08F78-B561-4BE5-BC40-0795F17D1680}"/>
    <cellStyle name="Normal 2 2 2 3 5 3" xfId="6555" xr:uid="{8C354E24-0FD6-461B-8557-889D2DD4562E}"/>
    <cellStyle name="Normal 2 2 2 3 5 3 2" xfId="14475" xr:uid="{C33C136D-79D6-4E5E-96C4-6798F23BACDB}"/>
    <cellStyle name="Normal 2 2 2 3 5 4" xfId="10515" xr:uid="{626686C7-E124-4DE3-B177-1CAD46B97654}"/>
    <cellStyle name="Normal 2 2 2 3 6" xfId="3107" xr:uid="{1447374F-3917-4E54-963F-76AF975D540E}"/>
    <cellStyle name="Normal 2 2 2 3 6 2" xfId="7069" xr:uid="{D305E0CE-6613-4746-B395-5D2F272A37AD}"/>
    <cellStyle name="Normal 2 2 2 3 6 2 2" xfId="14989" xr:uid="{53DFB043-FF23-4C6A-A121-D172217B28BD}"/>
    <cellStyle name="Normal 2 2 2 3 6 3" xfId="11029" xr:uid="{4B96154B-924C-4CA4-A860-27BC59C7F05A}"/>
    <cellStyle name="Normal 2 2 2 3 7" xfId="5089" xr:uid="{CAE5A2BB-7E12-4731-A955-794337AEDDEF}"/>
    <cellStyle name="Normal 2 2 2 3 7 2" xfId="13009" xr:uid="{C95A7B8F-ED1C-42C0-8172-289E43E6BD45}"/>
    <cellStyle name="Normal 2 2 2 3 8" xfId="9049" xr:uid="{A991CB9C-6A8C-4A53-8072-4A734BC80D15}"/>
    <cellStyle name="Normal 2 2 2 4" xfId="320" xr:uid="{00000000-0005-0000-0000-00008C040000}"/>
    <cellStyle name="Normal 2 2 2 4 2" xfId="710" xr:uid="{00000000-0005-0000-0000-00008D040000}"/>
    <cellStyle name="Normal 2 2 2 4 2 2" xfId="2530" xr:uid="{7B65C545-7823-4AC5-AF80-ADFFA38C897B}"/>
    <cellStyle name="Normal 2 2 2 4 2 2 2" xfId="4580" xr:uid="{3179B035-699A-4703-868C-1BDF6DEA00A6}"/>
    <cellStyle name="Normal 2 2 2 4 2 2 2 2" xfId="8540" xr:uid="{4C351C7C-9F57-4D28-9417-5B8C971783DF}"/>
    <cellStyle name="Normal 2 2 2 4 2 2 2 2 2" xfId="16460" xr:uid="{38A1A767-8A13-4D29-A413-B917D7FFEB6F}"/>
    <cellStyle name="Normal 2 2 2 4 2 2 2 3" xfId="12500" xr:uid="{0224AAC0-A49D-40CD-AA98-C539DBE7EBF2}"/>
    <cellStyle name="Normal 2 2 2 4 2 2 3" xfId="6560" xr:uid="{9ABCED89-0140-49AC-9179-38DD8778666D}"/>
    <cellStyle name="Normal 2 2 2 4 2 2 3 2" xfId="14480" xr:uid="{C4750E2F-4317-4EC0-AD42-A6D96F467C09}"/>
    <cellStyle name="Normal 2 2 2 4 2 2 4" xfId="10520" xr:uid="{2368F072-07FF-41C4-A408-9D9FA1D5CFB4}"/>
    <cellStyle name="Normal 2 2 2 4 2 3" xfId="3553" xr:uid="{DED4AFCD-5497-42C7-9AE8-482A7CD93629}"/>
    <cellStyle name="Normal 2 2 2 4 2 3 2" xfId="7515" xr:uid="{B9A331E1-43B7-4971-AC4F-894B471968E8}"/>
    <cellStyle name="Normal 2 2 2 4 2 3 2 2" xfId="15435" xr:uid="{A8407A30-68EE-4E3C-A659-95601F684D16}"/>
    <cellStyle name="Normal 2 2 2 4 2 3 3" xfId="11475" xr:uid="{5727A195-2F2E-443F-B049-8F221FC48A95}"/>
    <cellStyle name="Normal 2 2 2 4 2 4" xfId="5535" xr:uid="{C5A2BB30-8595-4BB4-839C-497E52B141CA}"/>
    <cellStyle name="Normal 2 2 2 4 2 4 2" xfId="13455" xr:uid="{62D6722F-5442-466E-B546-DB5ECB3CC365}"/>
    <cellStyle name="Normal 2 2 2 4 2 5" xfId="9495" xr:uid="{599EE6F0-9742-469F-8080-E2462AA02C97}"/>
    <cellStyle name="Normal 2 2 2 4 3" xfId="2529" xr:uid="{4456FC7C-5DFD-44B6-B347-EFE9540A8CD6}"/>
    <cellStyle name="Normal 2 2 2 4 3 2" xfId="4579" xr:uid="{12AF8A05-26B5-4F06-9C48-EF6FD4202BFD}"/>
    <cellStyle name="Normal 2 2 2 4 3 2 2" xfId="8539" xr:uid="{03712503-C059-499D-8543-8C4425FC5F66}"/>
    <cellStyle name="Normal 2 2 2 4 3 2 2 2" xfId="16459" xr:uid="{A3838616-FA70-4806-A204-DC4C4EFE0811}"/>
    <cellStyle name="Normal 2 2 2 4 3 2 3" xfId="12499" xr:uid="{1A04ECC0-D915-4FC7-8DB5-08817A9390C9}"/>
    <cellStyle name="Normal 2 2 2 4 3 3" xfId="6559" xr:uid="{1750C303-0D81-444F-AB81-9C953342C768}"/>
    <cellStyle name="Normal 2 2 2 4 3 3 2" xfId="14479" xr:uid="{CD3D6C64-0311-4431-879F-3752E398B388}"/>
    <cellStyle name="Normal 2 2 2 4 3 4" xfId="10519" xr:uid="{86928BE3-AD7F-4339-B13E-ADE660DCA2B7}"/>
    <cellStyle name="Normal 2 2 2 4 4" xfId="3228" xr:uid="{3ECDD799-B739-49E6-838A-C5AD01FBF44A}"/>
    <cellStyle name="Normal 2 2 2 4 4 2" xfId="7190" xr:uid="{BB051786-25CE-4890-AD65-4664B432AFAE}"/>
    <cellStyle name="Normal 2 2 2 4 4 2 2" xfId="15110" xr:uid="{2770A4CE-F3B6-4CB8-8994-515A38212971}"/>
    <cellStyle name="Normal 2 2 2 4 4 3" xfId="11150" xr:uid="{FAE4A0C8-7568-40B0-A4E1-D1B89797F87F}"/>
    <cellStyle name="Normal 2 2 2 4 5" xfId="5210" xr:uid="{6B5A8D3D-2F74-41A2-8ABE-AFAA4C2377A6}"/>
    <cellStyle name="Normal 2 2 2 4 5 2" xfId="13130" xr:uid="{83D870DF-1D96-4FDE-969A-C0D1EFF893E2}"/>
    <cellStyle name="Normal 2 2 2 4 6" xfId="9170" xr:uid="{6C3896EF-80EE-4512-B25C-241426CB6744}"/>
    <cellStyle name="Normal 2 2 2 5" xfId="581" xr:uid="{00000000-0005-0000-0000-00008E040000}"/>
    <cellStyle name="Normal 2 2 2 5 2" xfId="2531" xr:uid="{AA91F018-45BC-477E-9CF6-EF2306488CAA}"/>
    <cellStyle name="Normal 2 2 2 5 2 2" xfId="4581" xr:uid="{765C239B-E489-40AE-8275-CDA0CA3E61E9}"/>
    <cellStyle name="Normal 2 2 2 5 2 2 2" xfId="8541" xr:uid="{258335DF-1C29-4ECD-B0B8-6691274D8E35}"/>
    <cellStyle name="Normal 2 2 2 5 2 2 2 2" xfId="16461" xr:uid="{ACBF85EB-C043-4B50-82E9-59B5038C0AD3}"/>
    <cellStyle name="Normal 2 2 2 5 2 2 3" xfId="12501" xr:uid="{7B6BD308-8E2E-41FB-A2AB-A099A2F77C7F}"/>
    <cellStyle name="Normal 2 2 2 5 2 3" xfId="6561" xr:uid="{F25F3EBC-44E1-40F1-A948-3F0FD4B5445F}"/>
    <cellStyle name="Normal 2 2 2 5 2 3 2" xfId="14481" xr:uid="{7A5F2E65-D345-4609-B1A6-95F8ED7A9699}"/>
    <cellStyle name="Normal 2 2 2 5 2 4" xfId="10521" xr:uid="{8BBF8984-7135-49B5-A808-FDF7FA7D6094}"/>
    <cellStyle name="Normal 2 2 2 5 3" xfId="3424" xr:uid="{00C6E141-1CB7-43CA-8A79-8CA416EEC5C0}"/>
    <cellStyle name="Normal 2 2 2 5 3 2" xfId="7386" xr:uid="{FC270049-1A12-4439-931B-1EEAA24D5D76}"/>
    <cellStyle name="Normal 2 2 2 5 3 2 2" xfId="15306" xr:uid="{CCE9DB26-0460-4F75-A8AA-73C03A083A38}"/>
    <cellStyle name="Normal 2 2 2 5 3 3" xfId="11346" xr:uid="{586F7782-3C5B-4BA3-9FF8-021C9E155C06}"/>
    <cellStyle name="Normal 2 2 2 5 4" xfId="5406" xr:uid="{79B20C2A-5DAB-459D-A544-F4CB15C659B7}"/>
    <cellStyle name="Normal 2 2 2 5 4 2" xfId="13326" xr:uid="{B1736928-808B-47DB-8F69-06F126AA35AD}"/>
    <cellStyle name="Normal 2 2 2 5 5" xfId="9366" xr:uid="{4E87AD40-953D-4C4F-A119-2B834A8302F9}"/>
    <cellStyle name="Normal 2 2 2 6" xfId="1586" xr:uid="{00000000-0005-0000-0000-00008F040000}"/>
    <cellStyle name="Normal 2 2 2 7" xfId="2520" xr:uid="{710BD01E-9D4E-40E2-81F2-4EBA69F29D7C}"/>
    <cellStyle name="Normal 2 2 2 7 2" xfId="4570" xr:uid="{716699AC-A751-4FC7-9E40-3CAAB9E4AB02}"/>
    <cellStyle name="Normal 2 2 2 7 2 2" xfId="8530" xr:uid="{E23380AA-CD54-475D-8344-B41158106429}"/>
    <cellStyle name="Normal 2 2 2 7 2 2 2" xfId="16450" xr:uid="{4432AE97-08B8-4AB1-9231-3B85E1A49C2B}"/>
    <cellStyle name="Normal 2 2 2 7 2 3" xfId="12490" xr:uid="{2ECE2742-C63C-49C8-A369-C732EFAAC777}"/>
    <cellStyle name="Normal 2 2 2 7 3" xfId="6550" xr:uid="{C0087E2E-6892-4286-B0BE-4779BBF8E1B6}"/>
    <cellStyle name="Normal 2 2 2 7 3 2" xfId="14470" xr:uid="{31BB7931-52B6-41AC-AD31-8B69E20C1888}"/>
    <cellStyle name="Normal 2 2 2 7 4" xfId="10510" xr:uid="{A06F1196-B657-4905-901A-D170417057ED}"/>
    <cellStyle name="Normal 2 2 2 8" xfId="3099" xr:uid="{9660E598-90BE-41A4-A92F-2E3381AC46FE}"/>
    <cellStyle name="Normal 2 2 2 8 2" xfId="7061" xr:uid="{AEAB41E4-4895-4064-BF48-611EEB8CF174}"/>
    <cellStyle name="Normal 2 2 2 8 2 2" xfId="14981" xr:uid="{A5FAA7D7-300D-462C-8FE6-FEFC9C0710AC}"/>
    <cellStyle name="Normal 2 2 2 8 3" xfId="11021" xr:uid="{18D76DD0-A84A-4BAB-9CA4-E74B022F8E40}"/>
    <cellStyle name="Normal 2 2 2 9" xfId="5081" xr:uid="{3A3EB3DE-6FB5-4B33-8C6D-2C1660459330}"/>
    <cellStyle name="Normal 2 2 2 9 2" xfId="13001" xr:uid="{3CDA2662-D94E-440F-BB3F-50E1124055CC}"/>
    <cellStyle name="Normal 2 2 3" xfId="152" xr:uid="{00000000-0005-0000-0000-000090040000}"/>
    <cellStyle name="Normal 2 2 3 2" xfId="331" xr:uid="{00000000-0005-0000-0000-000091040000}"/>
    <cellStyle name="Normal 2 2 3 2 2" xfId="721" xr:uid="{00000000-0005-0000-0000-000092040000}"/>
    <cellStyle name="Normal 2 2 3 2 2 2" xfId="2534" xr:uid="{70F20166-2D86-4348-A5BA-1E095A73E5A8}"/>
    <cellStyle name="Normal 2 2 3 2 2 2 2" xfId="4584" xr:uid="{11D47DC1-AEA0-420D-A140-407D3FE0E794}"/>
    <cellStyle name="Normal 2 2 3 2 2 2 2 2" xfId="8544" xr:uid="{852C7FE1-481E-4AF9-B822-E7F9EB9B874E}"/>
    <cellStyle name="Normal 2 2 3 2 2 2 2 2 2" xfId="16464" xr:uid="{83A995AE-970F-4129-AE61-1269C0862158}"/>
    <cellStyle name="Normal 2 2 3 2 2 2 2 3" xfId="12504" xr:uid="{8B696F89-01D0-418F-82F1-14F92A73A95E}"/>
    <cellStyle name="Normal 2 2 3 2 2 2 3" xfId="6564" xr:uid="{03142CB0-63C5-4AD8-97BC-DAE70810BE08}"/>
    <cellStyle name="Normal 2 2 3 2 2 2 3 2" xfId="14484" xr:uid="{76E7DE67-4ABB-416A-ADF6-373AB7281DDD}"/>
    <cellStyle name="Normal 2 2 3 2 2 2 4" xfId="10524" xr:uid="{8BC7DFBD-AE35-42CF-831D-070910B3978D}"/>
    <cellStyle name="Normal 2 2 3 2 2 3" xfId="3564" xr:uid="{CE186A12-6D70-45D1-8F7B-77195B66FEAD}"/>
    <cellStyle name="Normal 2 2 3 2 2 3 2" xfId="7526" xr:uid="{F9309E41-394F-43CF-AD3B-1638EE08CB09}"/>
    <cellStyle name="Normal 2 2 3 2 2 3 2 2" xfId="15446" xr:uid="{9ABE0CCD-5B6E-4E92-AE18-58E3591C6372}"/>
    <cellStyle name="Normal 2 2 3 2 2 3 3" xfId="11486" xr:uid="{FE64F6C4-0763-4F73-A314-F778AA890A51}"/>
    <cellStyle name="Normal 2 2 3 2 2 4" xfId="5546" xr:uid="{12F13345-DF94-4402-89C2-79C9D5847C56}"/>
    <cellStyle name="Normal 2 2 3 2 2 4 2" xfId="13466" xr:uid="{A8663ADE-3CA4-4EE5-BB72-730445198538}"/>
    <cellStyle name="Normal 2 2 3 2 2 5" xfId="9506" xr:uid="{2509436D-7E1B-49AF-8928-AC2A266B69E2}"/>
    <cellStyle name="Normal 2 2 3 2 3" xfId="2533" xr:uid="{680ED595-161C-4C0A-8990-0245C7BEB449}"/>
    <cellStyle name="Normal 2 2 3 2 3 2" xfId="4583" xr:uid="{BA95FFF0-B6CC-40AD-83D2-B42591EB9385}"/>
    <cellStyle name="Normal 2 2 3 2 3 2 2" xfId="8543" xr:uid="{F365FF19-8E3A-4735-A727-99DBEDAF934C}"/>
    <cellStyle name="Normal 2 2 3 2 3 2 2 2" xfId="16463" xr:uid="{5EF29A46-97FE-41C0-A80A-81E5BF6603B7}"/>
    <cellStyle name="Normal 2 2 3 2 3 2 3" xfId="12503" xr:uid="{EF42680F-5353-4E79-8403-38E7A2FCAD4D}"/>
    <cellStyle name="Normal 2 2 3 2 3 3" xfId="6563" xr:uid="{408ED6B7-0A34-4C18-8715-89AB50C55706}"/>
    <cellStyle name="Normal 2 2 3 2 3 3 2" xfId="14483" xr:uid="{DEC3E092-FE56-4597-991B-9D06B0194211}"/>
    <cellStyle name="Normal 2 2 3 2 3 4" xfId="10523" xr:uid="{704418CD-D993-4A43-8FD7-07471A8CF38F}"/>
    <cellStyle name="Normal 2 2 3 2 4" xfId="3239" xr:uid="{CB4F2BDA-9A25-451F-9550-86BEB4289D77}"/>
    <cellStyle name="Normal 2 2 3 2 4 2" xfId="7201" xr:uid="{AEAB520C-AE3B-4C1B-BE06-66E6DBBF1EFC}"/>
    <cellStyle name="Normal 2 2 3 2 4 2 2" xfId="15121" xr:uid="{3E4C3418-699A-4F4C-9C9A-F0E9215F9D24}"/>
    <cellStyle name="Normal 2 2 3 2 4 3" xfId="11161" xr:uid="{20B7DCAD-017D-4665-A0B1-E05709824FDD}"/>
    <cellStyle name="Normal 2 2 3 2 5" xfId="5221" xr:uid="{CB7B9A78-0571-4197-818A-B18BF770E674}"/>
    <cellStyle name="Normal 2 2 3 2 5 2" xfId="13141" xr:uid="{2EADF408-AB0D-48DF-BD1C-68E7BD570D21}"/>
    <cellStyle name="Normal 2 2 3 2 6" xfId="9181" xr:uid="{B16788F2-5FD3-461D-981C-897DC5DA3DB3}"/>
    <cellStyle name="Normal 2 2 3 3" xfId="591" xr:uid="{00000000-0005-0000-0000-000093040000}"/>
    <cellStyle name="Normal 2 2 3 3 2" xfId="2535" xr:uid="{5058A392-322A-4376-AF64-2276081C276B}"/>
    <cellStyle name="Normal 2 2 3 3 2 2" xfId="4585" xr:uid="{FE81B12D-C0D2-4F54-A591-C34CC6DF9E84}"/>
    <cellStyle name="Normal 2 2 3 3 2 2 2" xfId="8545" xr:uid="{597FCC1C-DF90-466F-977C-DC78DC34BE08}"/>
    <cellStyle name="Normal 2 2 3 3 2 2 2 2" xfId="16465" xr:uid="{5EF5EE2A-66F9-49C2-8BB6-096167916A5C}"/>
    <cellStyle name="Normal 2 2 3 3 2 2 3" xfId="12505" xr:uid="{D0F53F88-8801-406B-B3AC-90C9A0F055F6}"/>
    <cellStyle name="Normal 2 2 3 3 2 3" xfId="6565" xr:uid="{20262560-466B-4FE3-94FD-7CBB6BBC9638}"/>
    <cellStyle name="Normal 2 2 3 3 2 3 2" xfId="14485" xr:uid="{6C28A896-C7DF-4333-99AF-C65C002F6BE8}"/>
    <cellStyle name="Normal 2 2 3 3 2 4" xfId="10525" xr:uid="{475C2D7D-FF69-47AE-AC58-7834A974CE8A}"/>
    <cellStyle name="Normal 2 2 3 3 3" xfId="3434" xr:uid="{1E3DB6BB-7AD3-44B5-B7DD-B678C002DE37}"/>
    <cellStyle name="Normal 2 2 3 3 3 2" xfId="7396" xr:uid="{18E6796F-5271-403F-896A-F782B7F89D6C}"/>
    <cellStyle name="Normal 2 2 3 3 3 2 2" xfId="15316" xr:uid="{3660A4F7-82C3-4730-9789-7FFA1759FEEF}"/>
    <cellStyle name="Normal 2 2 3 3 3 3" xfId="11356" xr:uid="{B148F12D-518F-40AF-A39D-A33F77916A80}"/>
    <cellStyle name="Normal 2 2 3 3 4" xfId="5416" xr:uid="{CDA3240F-3AD5-4534-A0AC-3CF07201669F}"/>
    <cellStyle name="Normal 2 2 3 3 4 2" xfId="13336" xr:uid="{FEDE1476-8DA8-4185-A6D1-4F3D08D90903}"/>
    <cellStyle name="Normal 2 2 3 3 5" xfId="9376" xr:uid="{6B1FCF6D-33C5-4F3F-9838-9091CB6595A1}"/>
    <cellStyle name="Normal 2 2 3 4" xfId="1589" xr:uid="{00000000-0005-0000-0000-000094040000}"/>
    <cellStyle name="Normal 2 2 3 5" xfId="2532" xr:uid="{C2882C91-26C9-4881-8AFD-A803BD7E7E48}"/>
    <cellStyle name="Normal 2 2 3 5 2" xfId="4582" xr:uid="{1170B3E5-A5C1-4A59-9172-47A92DD5BE7C}"/>
    <cellStyle name="Normal 2 2 3 5 2 2" xfId="8542" xr:uid="{66D3CD83-EC85-4878-BC39-D174994C69C3}"/>
    <cellStyle name="Normal 2 2 3 5 2 2 2" xfId="16462" xr:uid="{EC2D0E2C-A678-4D4C-8EF5-B273293522A0}"/>
    <cellStyle name="Normal 2 2 3 5 2 3" xfId="12502" xr:uid="{5ADF4F62-9620-46FD-B64F-F483B8813474}"/>
    <cellStyle name="Normal 2 2 3 5 3" xfId="6562" xr:uid="{46016253-3E1E-4956-8F80-E6E7BFCB337C}"/>
    <cellStyle name="Normal 2 2 3 5 3 2" xfId="14482" xr:uid="{6A560E27-1650-4767-B3B0-AA87E580B0E4}"/>
    <cellStyle name="Normal 2 2 3 5 4" xfId="10522" xr:uid="{E0083EF4-32C5-4EA0-BE84-5D623EEDBF60}"/>
    <cellStyle name="Normal 2 2 3 6" xfId="3109" xr:uid="{A496CAFC-9882-403B-983D-693BDF9FD342}"/>
    <cellStyle name="Normal 2 2 3 6 2" xfId="7071" xr:uid="{8CF98704-1F27-4D83-941B-F19F47D28D1B}"/>
    <cellStyle name="Normal 2 2 3 6 2 2" xfId="14991" xr:uid="{2DFCF489-7B2E-465C-98E2-AAEE266DBB8B}"/>
    <cellStyle name="Normal 2 2 3 6 3" xfId="11031" xr:uid="{920C222F-9373-4D13-82BB-8937C1755895}"/>
    <cellStyle name="Normal 2 2 3 7" xfId="5091" xr:uid="{4796C72F-A802-4BD9-AA7E-A18AFDFFBD63}"/>
    <cellStyle name="Normal 2 2 3 7 2" xfId="13011" xr:uid="{500580A2-3FC0-4FAD-A107-284A9511557F}"/>
    <cellStyle name="Normal 2 2 3 8" xfId="9051" xr:uid="{A0C2C502-1521-45D7-9C8C-D125FD7C66F1}"/>
    <cellStyle name="Normal 2 2 4" xfId="149" xr:uid="{00000000-0005-0000-0000-000095040000}"/>
    <cellStyle name="Normal 2 2 4 2" xfId="328" xr:uid="{00000000-0005-0000-0000-000096040000}"/>
    <cellStyle name="Normal 2 2 4 2 2" xfId="718" xr:uid="{00000000-0005-0000-0000-000097040000}"/>
    <cellStyle name="Normal 2 2 4 2 2 2" xfId="2538" xr:uid="{BD8B914B-E075-479C-A9A5-D38ACA655D49}"/>
    <cellStyle name="Normal 2 2 4 2 2 2 2" xfId="4588" xr:uid="{10A455EB-98EF-4F9C-A514-844BFF86759B}"/>
    <cellStyle name="Normal 2 2 4 2 2 2 2 2" xfId="8548" xr:uid="{19B06B8D-2078-4913-889F-14E090FF7E34}"/>
    <cellStyle name="Normal 2 2 4 2 2 2 2 2 2" xfId="16468" xr:uid="{90C7C6CC-A5E1-4BFC-9F2C-4EFC90F8C5B0}"/>
    <cellStyle name="Normal 2 2 4 2 2 2 2 3" xfId="12508" xr:uid="{B376B98E-D0CC-4AF9-B792-E755B2D3E49B}"/>
    <cellStyle name="Normal 2 2 4 2 2 2 3" xfId="6568" xr:uid="{04B0AC9E-76B2-4F8A-9F7D-3FDE2B9FBFDE}"/>
    <cellStyle name="Normal 2 2 4 2 2 2 3 2" xfId="14488" xr:uid="{845EEFC7-FE93-4A5B-8CB8-A9B6FD12C2D3}"/>
    <cellStyle name="Normal 2 2 4 2 2 2 4" xfId="10528" xr:uid="{0DF2233D-5031-46F0-9165-BEF34171CC02}"/>
    <cellStyle name="Normal 2 2 4 2 2 3" xfId="3561" xr:uid="{2E73468D-CC5F-4A60-9643-26BA734D6439}"/>
    <cellStyle name="Normal 2 2 4 2 2 3 2" xfId="7523" xr:uid="{387E79D9-B8B3-4E1F-9C1E-EE5B08C90492}"/>
    <cellStyle name="Normal 2 2 4 2 2 3 2 2" xfId="15443" xr:uid="{4B588BF4-CAA4-4D1A-A041-D213DD63AB4B}"/>
    <cellStyle name="Normal 2 2 4 2 2 3 3" xfId="11483" xr:uid="{530733E0-CD1C-456C-BBAF-3C2795B176A1}"/>
    <cellStyle name="Normal 2 2 4 2 2 4" xfId="5543" xr:uid="{854983EE-722E-4F60-8EB1-1021C1AFE21B}"/>
    <cellStyle name="Normal 2 2 4 2 2 4 2" xfId="13463" xr:uid="{541A743A-E571-462C-BDE8-591E65AE9E81}"/>
    <cellStyle name="Normal 2 2 4 2 2 5" xfId="9503" xr:uid="{89089F64-411F-42C0-B910-D63ABB67122A}"/>
    <cellStyle name="Normal 2 2 4 2 3" xfId="2537" xr:uid="{D5067DD2-A7DE-46D6-A040-EB09F8C7A305}"/>
    <cellStyle name="Normal 2 2 4 2 3 2" xfId="4587" xr:uid="{2E512696-BC1A-467E-8E45-5943A149160A}"/>
    <cellStyle name="Normal 2 2 4 2 3 2 2" xfId="8547" xr:uid="{6E3F2371-AD7A-40E8-A492-28A48611C0CF}"/>
    <cellStyle name="Normal 2 2 4 2 3 2 2 2" xfId="16467" xr:uid="{50255314-F98F-4B99-B0AE-E91DB195C6AD}"/>
    <cellStyle name="Normal 2 2 4 2 3 2 3" xfId="12507" xr:uid="{B56C7761-86D7-4F97-8999-0A8ED949FECC}"/>
    <cellStyle name="Normal 2 2 4 2 3 3" xfId="6567" xr:uid="{B5EA011B-D5B0-4E67-BDD5-84F62AA9D4D5}"/>
    <cellStyle name="Normal 2 2 4 2 3 3 2" xfId="14487" xr:uid="{212A855C-7AA2-471B-9043-96C8DC32CC37}"/>
    <cellStyle name="Normal 2 2 4 2 3 4" xfId="10527" xr:uid="{4CDF0080-8899-44ED-BABF-C4FA380562B7}"/>
    <cellStyle name="Normal 2 2 4 2 4" xfId="3236" xr:uid="{DB8A143A-7CA1-49EA-AA45-DAC97302E5D8}"/>
    <cellStyle name="Normal 2 2 4 2 4 2" xfId="7198" xr:uid="{CDF161EC-0EE6-47E4-8156-CC43957BA502}"/>
    <cellStyle name="Normal 2 2 4 2 4 2 2" xfId="15118" xr:uid="{36792B37-DE7D-44EE-B070-726990C4F265}"/>
    <cellStyle name="Normal 2 2 4 2 4 3" xfId="11158" xr:uid="{71638767-B138-40C9-AE6C-837BD7639F6A}"/>
    <cellStyle name="Normal 2 2 4 2 5" xfId="5218" xr:uid="{37C7049F-22DF-46A7-B2D4-6E4A0C632665}"/>
    <cellStyle name="Normal 2 2 4 2 5 2" xfId="13138" xr:uid="{21E17225-79E6-4A32-823C-E345F3AD542C}"/>
    <cellStyle name="Normal 2 2 4 2 6" xfId="9178" xr:uid="{D0041D5C-D8CA-4120-90D8-23A26EF81873}"/>
    <cellStyle name="Normal 2 2 4 3" xfId="588" xr:uid="{00000000-0005-0000-0000-000098040000}"/>
    <cellStyle name="Normal 2 2 4 3 2" xfId="2539" xr:uid="{1EA2454B-4793-420A-8299-F5D38DB8DF65}"/>
    <cellStyle name="Normal 2 2 4 3 2 2" xfId="4589" xr:uid="{019BAA73-09B4-41B6-B45F-6A7401A88939}"/>
    <cellStyle name="Normal 2 2 4 3 2 2 2" xfId="8549" xr:uid="{FECF626C-BB99-454D-A6C8-411AE7FDC3C6}"/>
    <cellStyle name="Normal 2 2 4 3 2 2 2 2" xfId="16469" xr:uid="{2689B945-0593-4F05-84E1-F9E7CB32D381}"/>
    <cellStyle name="Normal 2 2 4 3 2 2 3" xfId="12509" xr:uid="{01977470-587A-45AF-83C5-D560DDE44C9C}"/>
    <cellStyle name="Normal 2 2 4 3 2 3" xfId="6569" xr:uid="{8F4967CC-396E-42C8-A15D-00F3C1333098}"/>
    <cellStyle name="Normal 2 2 4 3 2 3 2" xfId="14489" xr:uid="{20C6E34E-AD7D-47A1-8B2E-4DD35B3E502B}"/>
    <cellStyle name="Normal 2 2 4 3 2 4" xfId="10529" xr:uid="{B6E8D1C1-AA9D-40D3-9F64-C3A88EEA9010}"/>
    <cellStyle name="Normal 2 2 4 3 3" xfId="3431" xr:uid="{FC22F979-D5BD-4DBB-B379-3F5D1029F449}"/>
    <cellStyle name="Normal 2 2 4 3 3 2" xfId="7393" xr:uid="{3FA0466E-DAC9-418C-AA3A-8156D35E8449}"/>
    <cellStyle name="Normal 2 2 4 3 3 2 2" xfId="15313" xr:uid="{B3307BDF-A054-4CE5-8667-CEB07AF257D5}"/>
    <cellStyle name="Normal 2 2 4 3 3 3" xfId="11353" xr:uid="{1362CECA-5C37-4EBC-B2BC-1C48B2822AA0}"/>
    <cellStyle name="Normal 2 2 4 3 4" xfId="5413" xr:uid="{58DA0C85-B881-4C85-9EFC-C2FB7A302775}"/>
    <cellStyle name="Normal 2 2 4 3 4 2" xfId="13333" xr:uid="{42611C9B-0786-42DA-BDE1-4107BC395DA5}"/>
    <cellStyle name="Normal 2 2 4 3 5" xfId="9373" xr:uid="{DA84B289-A72D-471F-85B8-53F3ECDCBE9E}"/>
    <cellStyle name="Normal 2 2 4 4" xfId="1590" xr:uid="{00000000-0005-0000-0000-000099040000}"/>
    <cellStyle name="Normal 2 2 4 5" xfId="2536" xr:uid="{AD10614B-F083-4DBA-8AE8-E7F429FBCEF2}"/>
    <cellStyle name="Normal 2 2 4 5 2" xfId="4586" xr:uid="{9C40912E-F174-4C5E-8B11-2A45FBA82324}"/>
    <cellStyle name="Normal 2 2 4 5 2 2" xfId="8546" xr:uid="{F25E84DB-9048-4946-9C07-E66D5B630D4F}"/>
    <cellStyle name="Normal 2 2 4 5 2 2 2" xfId="16466" xr:uid="{22060EE6-A097-4581-BC37-6B6FF6DD3776}"/>
    <cellStyle name="Normal 2 2 4 5 2 3" xfId="12506" xr:uid="{FC461009-68F3-4DEB-8EB3-FD7CB747422D}"/>
    <cellStyle name="Normal 2 2 4 5 3" xfId="6566" xr:uid="{2A4E3844-5138-4B91-BF8B-53E2EC0FC31E}"/>
    <cellStyle name="Normal 2 2 4 5 3 2" xfId="14486" xr:uid="{1C97B5C6-CA49-4AC2-BFAE-36691EFD79C9}"/>
    <cellStyle name="Normal 2 2 4 5 4" xfId="10526" xr:uid="{7BCBC889-97EB-48EE-8D6E-6A243F165494}"/>
    <cellStyle name="Normal 2 2 4 6" xfId="3106" xr:uid="{3AFEDE38-A4D5-4C76-A2DF-CB43BD08490B}"/>
    <cellStyle name="Normal 2 2 4 6 2" xfId="7068" xr:uid="{38B724A7-BDC1-47DC-9F6A-0D53774B6AF2}"/>
    <cellStyle name="Normal 2 2 4 6 2 2" xfId="14988" xr:uid="{9433506E-212B-4C01-948E-003AB471480C}"/>
    <cellStyle name="Normal 2 2 4 6 3" xfId="11028" xr:uid="{7A45DFFB-E43C-4BD5-8CC0-874DACC76428}"/>
    <cellStyle name="Normal 2 2 4 7" xfId="5088" xr:uid="{C235F47A-D0C0-4ED8-8467-73F9F84AE909}"/>
    <cellStyle name="Normal 2 2 4 7 2" xfId="13008" xr:uid="{8F16D94B-725E-4D6F-BCF8-F5AC9821B2A5}"/>
    <cellStyle name="Normal 2 2 4 8" xfId="9048" xr:uid="{19612047-D21C-41BC-8A30-A2085768D04B}"/>
    <cellStyle name="Normal 2 2 5" xfId="221" xr:uid="{00000000-0005-0000-0000-00009A040000}"/>
    <cellStyle name="Normal 2 2 5 2" xfId="386" xr:uid="{00000000-0005-0000-0000-00009B040000}"/>
    <cellStyle name="Normal 2 2 5 2 2" xfId="776" xr:uid="{00000000-0005-0000-0000-00009C040000}"/>
    <cellStyle name="Normal 2 2 5 2 2 2" xfId="2542" xr:uid="{B1058576-1CED-48A4-9044-F5FBBD975B35}"/>
    <cellStyle name="Normal 2 2 5 2 2 2 2" xfId="4592" xr:uid="{AA9EF4F2-80EF-4291-B379-3B39B612BB36}"/>
    <cellStyle name="Normal 2 2 5 2 2 2 2 2" xfId="8552" xr:uid="{6C311757-049C-4089-8914-9CF09F06A34D}"/>
    <cellStyle name="Normal 2 2 5 2 2 2 2 2 2" xfId="16472" xr:uid="{7949FEF3-8326-474C-965F-A082D76A85EA}"/>
    <cellStyle name="Normal 2 2 5 2 2 2 2 3" xfId="12512" xr:uid="{7D5FEB1C-29D8-492B-88E8-A7B3647757BD}"/>
    <cellStyle name="Normal 2 2 5 2 2 2 3" xfId="6572" xr:uid="{8F624E50-C10B-4B4B-9615-A99A9C983C11}"/>
    <cellStyle name="Normal 2 2 5 2 2 2 3 2" xfId="14492" xr:uid="{DB2C9826-78CF-47B6-A6D1-7DFCE255959F}"/>
    <cellStyle name="Normal 2 2 5 2 2 2 4" xfId="10532" xr:uid="{B4D26334-6DF2-4C20-A7B8-AF46D56A7967}"/>
    <cellStyle name="Normal 2 2 5 2 2 3" xfId="3619" xr:uid="{1DFE87FC-EFA1-4F89-9DAB-0CEE4971135F}"/>
    <cellStyle name="Normal 2 2 5 2 2 3 2" xfId="7581" xr:uid="{DE86EA44-C2B3-4F5E-AE65-4A136FDC7E3C}"/>
    <cellStyle name="Normal 2 2 5 2 2 3 2 2" xfId="15501" xr:uid="{21074709-E1CA-47E4-8E91-D5ED9C7EBF47}"/>
    <cellStyle name="Normal 2 2 5 2 2 3 3" xfId="11541" xr:uid="{F43233EA-61C3-4FA2-BB7C-D8156169A169}"/>
    <cellStyle name="Normal 2 2 5 2 2 4" xfId="5601" xr:uid="{E7EA5D2F-BC01-467E-A0E4-460013F21F43}"/>
    <cellStyle name="Normal 2 2 5 2 2 4 2" xfId="13521" xr:uid="{9C84190E-94FF-4955-BC19-6D657CA846BB}"/>
    <cellStyle name="Normal 2 2 5 2 2 5" xfId="9561" xr:uid="{4E6E3221-BFA0-4E84-8511-FC57CF40A417}"/>
    <cellStyle name="Normal 2 2 5 2 3" xfId="2541" xr:uid="{E5B1C207-BB39-40A4-A507-61C4BCEACE25}"/>
    <cellStyle name="Normal 2 2 5 2 3 2" xfId="4591" xr:uid="{60FF4738-B824-44E4-9C8B-ACF1D75A5028}"/>
    <cellStyle name="Normal 2 2 5 2 3 2 2" xfId="8551" xr:uid="{48191C71-C623-4138-A496-2767F8AD7BED}"/>
    <cellStyle name="Normal 2 2 5 2 3 2 2 2" xfId="16471" xr:uid="{5DDDED08-BC56-4A28-8D24-A416733D0598}"/>
    <cellStyle name="Normal 2 2 5 2 3 2 3" xfId="12511" xr:uid="{B7DE728D-B360-4105-A900-55BED6166BBE}"/>
    <cellStyle name="Normal 2 2 5 2 3 3" xfId="6571" xr:uid="{52E3AC9E-1887-4667-BC7F-0F32E23B748A}"/>
    <cellStyle name="Normal 2 2 5 2 3 3 2" xfId="14491" xr:uid="{F03E9809-8D50-44FF-B314-8B8732BDC2CA}"/>
    <cellStyle name="Normal 2 2 5 2 3 4" xfId="10531" xr:uid="{705A9D2A-2D33-4469-B0B6-0A43E38F657C}"/>
    <cellStyle name="Normal 2 2 5 2 4" xfId="3294" xr:uid="{9BA70B37-C0CD-44D3-A603-52014389A9EE}"/>
    <cellStyle name="Normal 2 2 5 2 4 2" xfId="7256" xr:uid="{489C9923-2EF5-489B-83A9-5A123706A507}"/>
    <cellStyle name="Normal 2 2 5 2 4 2 2" xfId="15176" xr:uid="{76A8B4D8-0F80-4BB2-A30C-693AD90740B6}"/>
    <cellStyle name="Normal 2 2 5 2 4 3" xfId="11216" xr:uid="{C66CA752-A263-47D7-90A6-CB716347DE77}"/>
    <cellStyle name="Normal 2 2 5 2 5" xfId="5276" xr:uid="{9FCD26A6-F41A-4B87-BB3F-A7426CB3BF0E}"/>
    <cellStyle name="Normal 2 2 5 2 5 2" xfId="13196" xr:uid="{75850275-AAF7-45F6-80D2-7F0C419B2BBE}"/>
    <cellStyle name="Normal 2 2 5 2 6" xfId="9236" xr:uid="{1462388F-FDB8-4885-AD49-94710DF46379}"/>
    <cellStyle name="Normal 2 2 5 3" xfId="641" xr:uid="{00000000-0005-0000-0000-00009D040000}"/>
    <cellStyle name="Normal 2 2 5 3 2" xfId="2543" xr:uid="{22E0C69B-0AF5-425D-A7C9-8AF6AE9C9917}"/>
    <cellStyle name="Normal 2 2 5 3 2 2" xfId="4593" xr:uid="{42C35C85-0BD5-4191-B5E4-556863BC67A2}"/>
    <cellStyle name="Normal 2 2 5 3 2 2 2" xfId="8553" xr:uid="{C7314E5F-F6AD-4E2B-9179-3F6B82FD271B}"/>
    <cellStyle name="Normal 2 2 5 3 2 2 2 2" xfId="16473" xr:uid="{C257ABEE-8C54-48FB-9709-9CCCABA43B02}"/>
    <cellStyle name="Normal 2 2 5 3 2 2 3" xfId="12513" xr:uid="{74DF13A5-D170-4096-8CEC-B91D3B53EC38}"/>
    <cellStyle name="Normal 2 2 5 3 2 3" xfId="6573" xr:uid="{6403C5E1-9DD2-4CCB-8ED2-B99B967212CE}"/>
    <cellStyle name="Normal 2 2 5 3 2 3 2" xfId="14493" xr:uid="{9B26A4BA-E3F4-46B2-A60C-77D4293FC899}"/>
    <cellStyle name="Normal 2 2 5 3 2 4" xfId="10533" xr:uid="{F10FC865-B298-4F4C-91A8-A9EFEE6E687D}"/>
    <cellStyle name="Normal 2 2 5 3 3" xfId="3484" xr:uid="{2FE9F2AB-788E-434B-BE32-D93A33D80DAF}"/>
    <cellStyle name="Normal 2 2 5 3 3 2" xfId="7446" xr:uid="{AE887C8A-1B2A-457B-A3A8-34C04CEBF2A1}"/>
    <cellStyle name="Normal 2 2 5 3 3 2 2" xfId="15366" xr:uid="{C0FA3D55-6A0D-4178-91C0-34E4BFD0DA8A}"/>
    <cellStyle name="Normal 2 2 5 3 3 3" xfId="11406" xr:uid="{FEE1144A-A6B9-4B48-B84E-6133E98416C1}"/>
    <cellStyle name="Normal 2 2 5 3 4" xfId="5466" xr:uid="{BEF2411A-DB8E-4B65-AF43-342CC6E44DD1}"/>
    <cellStyle name="Normal 2 2 5 3 4 2" xfId="13386" xr:uid="{7382CD2C-7CD4-4751-8326-5FDD1FCEEC2D}"/>
    <cellStyle name="Normal 2 2 5 3 5" xfId="9426" xr:uid="{4887116D-C80B-4CA9-8B46-583A5ADA7AD8}"/>
    <cellStyle name="Normal 2 2 5 4" xfId="1591" xr:uid="{00000000-0005-0000-0000-00009E040000}"/>
    <cellStyle name="Normal 2 2 5 5" xfId="2540" xr:uid="{8768E118-8D8C-4339-9CAD-DC71377922F4}"/>
    <cellStyle name="Normal 2 2 5 5 2" xfId="4590" xr:uid="{F0329020-7AFD-46C8-BD03-FECEE44FAB13}"/>
    <cellStyle name="Normal 2 2 5 5 2 2" xfId="8550" xr:uid="{1CC550C5-38D1-49DC-B609-347DD595E350}"/>
    <cellStyle name="Normal 2 2 5 5 2 2 2" xfId="16470" xr:uid="{90F53CD2-3415-4440-91D3-6516EF4B8749}"/>
    <cellStyle name="Normal 2 2 5 5 2 3" xfId="12510" xr:uid="{1EED8E1E-EEE5-40A4-9655-A3E578845C08}"/>
    <cellStyle name="Normal 2 2 5 5 3" xfId="6570" xr:uid="{F90A13AC-F679-4DA3-BC09-21FC77F19A9F}"/>
    <cellStyle name="Normal 2 2 5 5 3 2" xfId="14490" xr:uid="{B1245325-6A0D-41A0-B440-9121ACB2DE7C}"/>
    <cellStyle name="Normal 2 2 5 5 4" xfId="10530" xr:uid="{9E551814-2D27-4493-B44C-9E4042DB9DF3}"/>
    <cellStyle name="Normal 2 2 5 6" xfId="3159" xr:uid="{AA18851C-6EFB-4327-96AA-85D60D3CCC3B}"/>
    <cellStyle name="Normal 2 2 5 6 2" xfId="7121" xr:uid="{2676CB8F-E4CA-40BF-9084-F931619ED7B6}"/>
    <cellStyle name="Normal 2 2 5 6 2 2" xfId="15041" xr:uid="{7BE2B9E1-8C70-4235-957F-517B027E5D55}"/>
    <cellStyle name="Normal 2 2 5 6 3" xfId="11081" xr:uid="{D1D67A17-CEC0-4328-927D-D8641E682426}"/>
    <cellStyle name="Normal 2 2 5 7" xfId="5141" xr:uid="{B004467D-7A70-4E54-AB2B-DAA7FA9169DD}"/>
    <cellStyle name="Normal 2 2 5 7 2" xfId="13061" xr:uid="{8EE33B4C-F74D-4BD6-AA2D-44F976D95208}"/>
    <cellStyle name="Normal 2 2 5 8" xfId="9101" xr:uid="{D8D0D2C8-1939-447A-A020-77F9A1FADFD3}"/>
    <cellStyle name="Normal 2 2 6" xfId="309" xr:uid="{00000000-0005-0000-0000-00009F040000}"/>
    <cellStyle name="Normal 2 2 6 2" xfId="700" xr:uid="{00000000-0005-0000-0000-0000A0040000}"/>
    <cellStyle name="Normal 2 2 6 2 2" xfId="2545" xr:uid="{69958185-FADA-46AE-9975-A25BC7289A7F}"/>
    <cellStyle name="Normal 2 2 6 2 2 2" xfId="4595" xr:uid="{3B7B6637-D6E2-40D5-BEC3-3F3A268A1E0F}"/>
    <cellStyle name="Normal 2 2 6 2 2 2 2" xfId="8555" xr:uid="{8723DDEE-5408-4BBA-82D1-8345CBCD5427}"/>
    <cellStyle name="Normal 2 2 6 2 2 2 2 2" xfId="16475" xr:uid="{43FFFC83-9E5F-4874-85B9-5962B96F850B}"/>
    <cellStyle name="Normal 2 2 6 2 2 2 3" xfId="12515" xr:uid="{193C53FB-32A4-4F92-880A-A00F5479212A}"/>
    <cellStyle name="Normal 2 2 6 2 2 3" xfId="6575" xr:uid="{5AE95DAE-8F7A-46FF-BF04-A89A359CBD42}"/>
    <cellStyle name="Normal 2 2 6 2 2 3 2" xfId="14495" xr:uid="{35416047-8BC0-4A67-8B7D-BE34BC32CCE3}"/>
    <cellStyle name="Normal 2 2 6 2 2 4" xfId="10535" xr:uid="{2CF07670-B8E5-42A0-8BE3-913C72337DCE}"/>
    <cellStyle name="Normal 2 2 6 2 3" xfId="3543" xr:uid="{0F6EA4AA-2C4C-462F-BB90-842EB8012103}"/>
    <cellStyle name="Normal 2 2 6 2 3 2" xfId="7505" xr:uid="{9AAC6B58-78A1-40B5-B9A9-4F00E60DE0D3}"/>
    <cellStyle name="Normal 2 2 6 2 3 2 2" xfId="15425" xr:uid="{16E8FEFF-A0ED-4098-9B79-9A8395C23168}"/>
    <cellStyle name="Normal 2 2 6 2 3 3" xfId="11465" xr:uid="{2923A6D1-C5F5-4095-BA74-8B09640ADAE0}"/>
    <cellStyle name="Normal 2 2 6 2 4" xfId="5525" xr:uid="{F04CA077-8D75-42DB-8B7B-452A82B4A0C0}"/>
    <cellStyle name="Normal 2 2 6 2 4 2" xfId="13445" xr:uid="{39CB2FFA-C92C-4E82-ACBA-68E25F209CB8}"/>
    <cellStyle name="Normal 2 2 6 2 5" xfId="9485" xr:uid="{B08D3635-BA9A-44C2-8F81-ED00153C5226}"/>
    <cellStyle name="Normal 2 2 6 3" xfId="1592" xr:uid="{00000000-0005-0000-0000-0000A1040000}"/>
    <cellStyle name="Normal 2 2 6 4" xfId="2544" xr:uid="{F843A05F-D823-4745-8818-F08B9B20D470}"/>
    <cellStyle name="Normal 2 2 6 4 2" xfId="4594" xr:uid="{076A319A-093B-40AE-A3F1-41124C83CDBA}"/>
    <cellStyle name="Normal 2 2 6 4 2 2" xfId="8554" xr:uid="{0E3B8FB3-A730-4929-B8DA-25271C659BAA}"/>
    <cellStyle name="Normal 2 2 6 4 2 2 2" xfId="16474" xr:uid="{02A21436-7219-4296-9C12-30D1F130506A}"/>
    <cellStyle name="Normal 2 2 6 4 2 3" xfId="12514" xr:uid="{27C5F884-7C2C-4440-9459-B9D80CE19BB8}"/>
    <cellStyle name="Normal 2 2 6 4 3" xfId="6574" xr:uid="{398207E8-7825-4227-90A8-284320739CD2}"/>
    <cellStyle name="Normal 2 2 6 4 3 2" xfId="14494" xr:uid="{79A40B2F-4AE8-49F8-834D-C8C67B448BBC}"/>
    <cellStyle name="Normal 2 2 6 4 4" xfId="10534" xr:uid="{5B09217C-6614-4A61-9DEB-30AB0B4DF884}"/>
    <cellStyle name="Normal 2 2 6 5" xfId="3218" xr:uid="{D45B8B9A-8DF3-4FC7-B36D-169E1D49778A}"/>
    <cellStyle name="Normal 2 2 6 5 2" xfId="7180" xr:uid="{CD792942-BE6C-4F0C-A24D-2EDBFB2D4FB6}"/>
    <cellStyle name="Normal 2 2 6 5 2 2" xfId="15100" xr:uid="{926F22B3-10EF-407E-94BB-24FEC3B00F33}"/>
    <cellStyle name="Normal 2 2 6 5 3" xfId="11140" xr:uid="{95A08B83-7AA3-49D7-99F9-52A809764E87}"/>
    <cellStyle name="Normal 2 2 6 6" xfId="5200" xr:uid="{AE4CB0CE-555F-4D31-83F6-329CB20FFB83}"/>
    <cellStyle name="Normal 2 2 6 6 2" xfId="13120" xr:uid="{1F2E27AD-AE5D-432E-AFAA-D29AE34E79C4}"/>
    <cellStyle name="Normal 2 2 6 7" xfId="9160" xr:uid="{63AF3D4B-5A82-4E7E-8643-DD7EC3889BF7}"/>
    <cellStyle name="Normal 2 2 7" xfId="449" xr:uid="{00000000-0005-0000-0000-0000A2040000}"/>
    <cellStyle name="Normal 2 2 7 2" xfId="1593" xr:uid="{00000000-0005-0000-0000-0000A3040000}"/>
    <cellStyle name="Normal 2 2 8" xfId="546" xr:uid="{00000000-0005-0000-0000-0000A4040000}"/>
    <cellStyle name="Normal 2 2 8 2" xfId="891" xr:uid="{00000000-0005-0000-0000-0000A5040000}"/>
    <cellStyle name="Normal 2 2 8 2 2" xfId="2547" xr:uid="{ECAAF8DF-9F62-47D2-B17E-900EBAE7FADF}"/>
    <cellStyle name="Normal 2 2 8 2 2 2" xfId="4597" xr:uid="{A70726B1-3B92-4DA7-AE56-9EB3B36E7714}"/>
    <cellStyle name="Normal 2 2 8 2 2 2 2" xfId="8557" xr:uid="{35180CA3-B98C-48B3-B13B-5941A6A58546}"/>
    <cellStyle name="Normal 2 2 8 2 2 2 2 2" xfId="16477" xr:uid="{93DF5047-F451-4B76-87F2-00259E04F588}"/>
    <cellStyle name="Normal 2 2 8 2 2 2 3" xfId="12517" xr:uid="{21BB6A4D-B9F4-4BFC-BC17-C619938B7B30}"/>
    <cellStyle name="Normal 2 2 8 2 2 3" xfId="6577" xr:uid="{2AF26317-6EF4-47A3-A7FB-3C8659AC5AA8}"/>
    <cellStyle name="Normal 2 2 8 2 2 3 2" xfId="14497" xr:uid="{B8D21E7E-B119-4E9B-BC55-8FAABC713C86}"/>
    <cellStyle name="Normal 2 2 8 2 2 4" xfId="10537" xr:uid="{39A92935-C6C0-4FBB-A293-0D1D342390C4}"/>
    <cellStyle name="Normal 2 2 8 2 3" xfId="3734" xr:uid="{A5B18055-2668-4B5D-A2D1-05C0BB44CBB7}"/>
    <cellStyle name="Normal 2 2 8 2 3 2" xfId="7696" xr:uid="{2D5A8287-EBC4-41B4-BBD9-F8771924D76E}"/>
    <cellStyle name="Normal 2 2 8 2 3 2 2" xfId="15616" xr:uid="{D9C129F6-3661-47AA-AF8C-B895FE5967D9}"/>
    <cellStyle name="Normal 2 2 8 2 3 3" xfId="11656" xr:uid="{A3CBFDE2-F1AD-487E-A5DC-064CF86AC65B}"/>
    <cellStyle name="Normal 2 2 8 2 4" xfId="5716" xr:uid="{15AB4BF5-987E-43D8-B2CB-B781CA8C83DA}"/>
    <cellStyle name="Normal 2 2 8 2 4 2" xfId="13636" xr:uid="{18C0743B-F8FE-489F-B104-FA0B2536E314}"/>
    <cellStyle name="Normal 2 2 8 2 5" xfId="9676" xr:uid="{D70D8B2F-27FD-4709-9C95-E69F0ADE54FE}"/>
    <cellStyle name="Normal 2 2 8 3" xfId="1594" xr:uid="{00000000-0005-0000-0000-0000A6040000}"/>
    <cellStyle name="Normal 2 2 8 4" xfId="2546" xr:uid="{B15B2D32-CE0F-41A7-8E61-D7509534E47A}"/>
    <cellStyle name="Normal 2 2 8 4 2" xfId="4596" xr:uid="{A14ED919-981A-4C92-84F6-5212B2D528CD}"/>
    <cellStyle name="Normal 2 2 8 4 2 2" xfId="8556" xr:uid="{9A59279D-A8C3-4CEE-BA24-574F594EC1D0}"/>
    <cellStyle name="Normal 2 2 8 4 2 2 2" xfId="16476" xr:uid="{35D37231-48AE-4C6F-B12B-E17ECD28DA3A}"/>
    <cellStyle name="Normal 2 2 8 4 2 3" xfId="12516" xr:uid="{8862E9E0-8E3E-4072-8D3D-DB678B604DEC}"/>
    <cellStyle name="Normal 2 2 8 4 3" xfId="6576" xr:uid="{8788213F-5123-480A-9A4E-CF895277A0F2}"/>
    <cellStyle name="Normal 2 2 8 4 3 2" xfId="14496" xr:uid="{8C87C4A4-EB93-4A07-87CB-F02754CBC871}"/>
    <cellStyle name="Normal 2 2 8 4 4" xfId="10536" xr:uid="{8B1DEB16-F8F8-42A0-925A-D16B21A10E5B}"/>
    <cellStyle name="Normal 2 2 8 5" xfId="3409" xr:uid="{8FC57E67-3E1C-494A-BC21-907DA9EA008D}"/>
    <cellStyle name="Normal 2 2 8 5 2" xfId="7371" xr:uid="{1FD16A40-3BDF-445A-9183-65C87B199EEB}"/>
    <cellStyle name="Normal 2 2 8 5 2 2" xfId="15291" xr:uid="{4E300C7D-D65C-4409-AD29-C8DA33842A66}"/>
    <cellStyle name="Normal 2 2 8 5 3" xfId="11331" xr:uid="{F3976174-3EF0-4E24-928B-79AAF2DCCF80}"/>
    <cellStyle name="Normal 2 2 8 6" xfId="5391" xr:uid="{AB2B0F5B-D357-4DA2-AB6E-CD82B0C543EF}"/>
    <cellStyle name="Normal 2 2 8 6 2" xfId="13311" xr:uid="{E318545C-1376-4C3D-8AAF-D4DBA4B0A784}"/>
    <cellStyle name="Normal 2 2 8 7" xfId="9351" xr:uid="{5A39B190-7CF8-4801-B0AE-9DE1FB8F502F}"/>
    <cellStyle name="Normal 2 2 9" xfId="576" xr:uid="{00000000-0005-0000-0000-0000A7040000}"/>
    <cellStyle name="Normal 2 2 9 2" xfId="2548" xr:uid="{31C10EEF-0055-4D7D-93A3-BC695F589FBB}"/>
    <cellStyle name="Normal 2 2 9 2 2" xfId="4598" xr:uid="{782543CC-DAAA-4902-A436-80505D3200EF}"/>
    <cellStyle name="Normal 2 2 9 2 2 2" xfId="8558" xr:uid="{14776BF8-21FD-4CCD-8688-60944217625D}"/>
    <cellStyle name="Normal 2 2 9 2 2 2 2" xfId="16478" xr:uid="{6BC31E2E-108F-4DE6-A01A-7D063183DC8D}"/>
    <cellStyle name="Normal 2 2 9 2 2 3" xfId="12518" xr:uid="{C894A5C7-C467-4400-B4F8-7A5A60CC6C3B}"/>
    <cellStyle name="Normal 2 2 9 2 3" xfId="6578" xr:uid="{DDC3DD1B-1CDD-4B83-9F42-02067780C9E1}"/>
    <cellStyle name="Normal 2 2 9 2 3 2" xfId="14498" xr:uid="{177DFF49-BA0E-4337-AB2D-839FC39802C5}"/>
    <cellStyle name="Normal 2 2 9 2 4" xfId="10538" xr:uid="{73E288A5-23B1-4CC3-BBFC-CD164CCEB198}"/>
    <cellStyle name="Normal 2 2 9 3" xfId="3419" xr:uid="{BC5CC730-E941-49B2-A14F-5B107122F517}"/>
    <cellStyle name="Normal 2 2 9 3 2" xfId="7381" xr:uid="{8DD6FEA4-F597-42A8-B94C-B63A6F401A63}"/>
    <cellStyle name="Normal 2 2 9 3 2 2" xfId="15301" xr:uid="{92EFB560-54AB-4FA3-B38D-5A6089CD60FA}"/>
    <cellStyle name="Normal 2 2 9 3 3" xfId="11341" xr:uid="{98E0ED09-093A-49B0-8794-77FE298CDB09}"/>
    <cellStyle name="Normal 2 2 9 4" xfId="5401" xr:uid="{58A94277-50F5-423E-BDC6-444F1D10E9B3}"/>
    <cellStyle name="Normal 2 2 9 4 2" xfId="13321" xr:uid="{D75D27B6-A159-443E-8CB7-8A247B1ACD80}"/>
    <cellStyle name="Normal 2 2 9 5" xfId="9361" xr:uid="{8FCC4814-2685-40B7-A454-1829289760EF}"/>
    <cellStyle name="Normal 2 20" xfId="3093" xr:uid="{80C9E72B-3476-4BDF-81E6-B24E1E777AE2}"/>
    <cellStyle name="Normal 2 20 2" xfId="7055" xr:uid="{A8C646F5-8639-4E1F-90B8-5C96178A0B2C}"/>
    <cellStyle name="Normal 2 20 2 2" xfId="14975" xr:uid="{CD9360B7-4A52-419E-A51F-09B2AE75A929}"/>
    <cellStyle name="Normal 2 20 3" xfId="11015" xr:uid="{44D6B1D8-B50A-484E-8BF9-B23389FA2545}"/>
    <cellStyle name="Normal 2 21" xfId="5075" xr:uid="{100749F9-683B-4757-9B4E-B17DDC6E3579}"/>
    <cellStyle name="Normal 2 21 2" xfId="12995" xr:uid="{7445FB4D-9A9D-46E9-AC94-7243826E0F08}"/>
    <cellStyle name="Normal 2 22" xfId="9035" xr:uid="{4BE05A9E-F774-4706-BE8E-04DA2B51EA0C}"/>
    <cellStyle name="Normal 2 3" xfId="122" xr:uid="{00000000-0005-0000-0000-0000A8040000}"/>
    <cellStyle name="Normal 2 3 10" xfId="2039" xr:uid="{524332FE-D931-4DF5-9651-647B7B77D2BD}"/>
    <cellStyle name="Normal 2 3 10 2" xfId="4117" xr:uid="{BBE40581-E0A7-4A48-B6A0-BAF4F3326E7B}"/>
    <cellStyle name="Normal 2 3 10 2 2" xfId="8077" xr:uid="{19FD6483-1401-4513-A5A4-454A812ED988}"/>
    <cellStyle name="Normal 2 3 10 2 2 2" xfId="15997" xr:uid="{65EEBCB7-57AF-438F-BE6A-9482CDAC7427}"/>
    <cellStyle name="Normal 2 3 10 2 3" xfId="12037" xr:uid="{1BF364CB-D535-457E-B7C1-E6907A268F7A}"/>
    <cellStyle name="Normal 2 3 10 3" xfId="6097" xr:uid="{2878EA8F-6B02-497C-A568-86789212ED8D}"/>
    <cellStyle name="Normal 2 3 10 3 2" xfId="14017" xr:uid="{7A338DC2-CFB0-49C9-83B1-B712C701ACCB}"/>
    <cellStyle name="Normal 2 3 10 4" xfId="10057" xr:uid="{AC5F7D0B-350F-4063-A6B5-C75E6FAC41B8}"/>
    <cellStyle name="Normal 2 3 11" xfId="2549" xr:uid="{94694325-1B21-4D02-940F-BA1E855B6F5D}"/>
    <cellStyle name="Normal 2 3 11 2" xfId="4599" xr:uid="{D61473C4-AC22-4699-BE8E-F3EA04CA9402}"/>
    <cellStyle name="Normal 2 3 11 2 2" xfId="8559" xr:uid="{3AD61A60-7F31-480F-AE40-49357C3D09E2}"/>
    <cellStyle name="Normal 2 3 11 2 2 2" xfId="16479" xr:uid="{B804B224-332C-4C51-AD9A-0EE4E35D834E}"/>
    <cellStyle name="Normal 2 3 11 2 3" xfId="12519" xr:uid="{2A9C6C59-DCE0-4CF4-91FE-35656D1359EB}"/>
    <cellStyle name="Normal 2 3 11 3" xfId="6579" xr:uid="{815D7C24-2623-4928-9308-930982F5C43F}"/>
    <cellStyle name="Normal 2 3 11 3 2" xfId="14499" xr:uid="{12BAC73E-AAF9-4FC2-94ED-787FA544332F}"/>
    <cellStyle name="Normal 2 3 11 4" xfId="10539" xr:uid="{45B1D85B-D8E7-46C8-A453-1FAFB07CE52C}"/>
    <cellStyle name="Normal 2 3 12" xfId="3098" xr:uid="{D464FCFC-2CFB-40A7-AD15-8943248AAC17}"/>
    <cellStyle name="Normal 2 3 12 2" xfId="7060" xr:uid="{030E4940-FAAB-434F-899D-8911C0E5A3A6}"/>
    <cellStyle name="Normal 2 3 12 2 2" xfId="14980" xr:uid="{FD929566-2240-4C01-9DBB-FF46324E658F}"/>
    <cellStyle name="Normal 2 3 12 3" xfId="11020" xr:uid="{051B0243-8D6A-418D-919A-131DD3DE7695}"/>
    <cellStyle name="Normal 2 3 13" xfId="5080" xr:uid="{2CEF1E8A-F8FD-46D0-8A73-DD90D294CAD1}"/>
    <cellStyle name="Normal 2 3 13 2" xfId="13000" xr:uid="{03CC9107-D305-45C5-9D6A-B0598829BF13}"/>
    <cellStyle name="Normal 2 3 14" xfId="9040" xr:uid="{2045A685-A868-4207-87E9-0BBFF1140686}"/>
    <cellStyle name="Normal 2 3 2" xfId="154" xr:uid="{00000000-0005-0000-0000-0000A9040000}"/>
    <cellStyle name="Normal 2 3 2 2" xfId="333" xr:uid="{00000000-0005-0000-0000-0000AA040000}"/>
    <cellStyle name="Normal 2 3 2 2 2" xfId="723" xr:uid="{00000000-0005-0000-0000-0000AB040000}"/>
    <cellStyle name="Normal 2 3 2 2 2 2" xfId="2552" xr:uid="{B2148660-703C-4E99-8BB1-FAD625EE8394}"/>
    <cellStyle name="Normal 2 3 2 2 2 2 2" xfId="4602" xr:uid="{70402BFE-41CA-4D4C-8636-C356578D04BB}"/>
    <cellStyle name="Normal 2 3 2 2 2 2 2 2" xfId="8562" xr:uid="{45A4990B-D79F-482A-9815-23789A90A2B5}"/>
    <cellStyle name="Normal 2 3 2 2 2 2 2 2 2" xfId="16482" xr:uid="{46ABEBA0-5C9A-4650-AF3E-3BEB92E9A68E}"/>
    <cellStyle name="Normal 2 3 2 2 2 2 2 3" xfId="12522" xr:uid="{08B19BF9-C085-4517-A25F-338DEA5EA98C}"/>
    <cellStyle name="Normal 2 3 2 2 2 2 3" xfId="6582" xr:uid="{EB3D3313-EA6F-45A5-8AB5-12B229899C58}"/>
    <cellStyle name="Normal 2 3 2 2 2 2 3 2" xfId="14502" xr:uid="{5F99DBD9-E697-4F8A-ADBB-D3BAA0CC6AAD}"/>
    <cellStyle name="Normal 2 3 2 2 2 2 4" xfId="10542" xr:uid="{F3E01BBA-1D4D-4617-A8AE-334BB418A140}"/>
    <cellStyle name="Normal 2 3 2 2 2 3" xfId="3566" xr:uid="{55541749-0D4C-401E-8910-CD70F7A664DF}"/>
    <cellStyle name="Normal 2 3 2 2 2 3 2" xfId="7528" xr:uid="{EF8777F3-CC25-4DBE-A352-291603F7C7E1}"/>
    <cellStyle name="Normal 2 3 2 2 2 3 2 2" xfId="15448" xr:uid="{353F0296-E6F9-461A-A529-A1456D2E8EA0}"/>
    <cellStyle name="Normal 2 3 2 2 2 3 3" xfId="11488" xr:uid="{2118BA4E-72F4-4A0B-B6BA-BACEC896009B}"/>
    <cellStyle name="Normal 2 3 2 2 2 4" xfId="5548" xr:uid="{80B0EEEC-7D53-407C-AB09-3B067E55C0D9}"/>
    <cellStyle name="Normal 2 3 2 2 2 4 2" xfId="13468" xr:uid="{9E9C3195-DEFE-4C9E-96E2-F8B21C1938F8}"/>
    <cellStyle name="Normal 2 3 2 2 2 5" xfId="9508" xr:uid="{74FF269A-7C30-47C0-A5EA-58A33D33AB27}"/>
    <cellStyle name="Normal 2 3 2 2 3" xfId="2551" xr:uid="{A4055CFC-A8E6-4B4E-A884-3F509C061AA0}"/>
    <cellStyle name="Normal 2 3 2 2 3 2" xfId="4601" xr:uid="{105A42BB-0A6A-4A80-AF1E-B68478E40457}"/>
    <cellStyle name="Normal 2 3 2 2 3 2 2" xfId="8561" xr:uid="{D9613E87-BD42-439E-A6B4-BAE160730A1A}"/>
    <cellStyle name="Normal 2 3 2 2 3 2 2 2" xfId="16481" xr:uid="{06236272-7E00-49BB-9F6B-28B02CDCB413}"/>
    <cellStyle name="Normal 2 3 2 2 3 2 3" xfId="12521" xr:uid="{03DBDE8D-5AC1-473D-855F-FEE2EF7C0160}"/>
    <cellStyle name="Normal 2 3 2 2 3 3" xfId="6581" xr:uid="{6226FD7B-ADFC-4611-B646-D79260B1D2BF}"/>
    <cellStyle name="Normal 2 3 2 2 3 3 2" xfId="14501" xr:uid="{404E4854-3A37-4684-9032-4AAEABB3B489}"/>
    <cellStyle name="Normal 2 3 2 2 3 4" xfId="10541" xr:uid="{8393C537-CB83-47F5-B29C-7719D5FA9E7A}"/>
    <cellStyle name="Normal 2 3 2 2 4" xfId="3241" xr:uid="{969D4B34-9102-40E7-8390-C2A5DCDA460E}"/>
    <cellStyle name="Normal 2 3 2 2 4 2" xfId="7203" xr:uid="{B342E6BF-3E08-45DD-AD7C-C3A69D733EBD}"/>
    <cellStyle name="Normal 2 3 2 2 4 2 2" xfId="15123" xr:uid="{F9523411-74A3-4DD6-B9F8-357630DF9F4B}"/>
    <cellStyle name="Normal 2 3 2 2 4 3" xfId="11163" xr:uid="{2B062B55-C483-401E-85EF-C10E6C84A15C}"/>
    <cellStyle name="Normal 2 3 2 2 5" xfId="5223" xr:uid="{B2D39DCC-C3BF-4E8C-A0D5-0C27409E03C2}"/>
    <cellStyle name="Normal 2 3 2 2 5 2" xfId="13143" xr:uid="{A2528A5B-F720-4B1E-8513-583C889A974A}"/>
    <cellStyle name="Normal 2 3 2 2 6" xfId="9183" xr:uid="{20BCCAE3-FC88-4004-993F-3F89D8347D84}"/>
    <cellStyle name="Normal 2 3 2 3" xfId="593" xr:uid="{00000000-0005-0000-0000-0000AC040000}"/>
    <cellStyle name="Normal 2 3 2 3 2" xfId="2553" xr:uid="{B251D76F-6FC3-4757-8324-B6BC2EB97C13}"/>
    <cellStyle name="Normal 2 3 2 3 2 2" xfId="4603" xr:uid="{D7EBB526-B1E2-4C11-84C8-699116D412A8}"/>
    <cellStyle name="Normal 2 3 2 3 2 2 2" xfId="8563" xr:uid="{44877B93-BE02-4969-B239-2701FB6D938C}"/>
    <cellStyle name="Normal 2 3 2 3 2 2 2 2" xfId="16483" xr:uid="{797BBB43-087A-4291-A23C-9F18DACB71F1}"/>
    <cellStyle name="Normal 2 3 2 3 2 2 3" xfId="12523" xr:uid="{982E5ECA-3F51-4E63-8E12-9E23E94AE0C6}"/>
    <cellStyle name="Normal 2 3 2 3 2 3" xfId="6583" xr:uid="{D52427CD-282D-40FE-989A-CAC749B64798}"/>
    <cellStyle name="Normal 2 3 2 3 2 3 2" xfId="14503" xr:uid="{4350CECB-919C-46A6-BC05-23EFFB54D5D7}"/>
    <cellStyle name="Normal 2 3 2 3 2 4" xfId="10543" xr:uid="{2B3E8F87-93A4-436D-BCF6-30294DBF0161}"/>
    <cellStyle name="Normal 2 3 2 3 3" xfId="3436" xr:uid="{A53067DA-09A2-4926-A94E-D62F82267877}"/>
    <cellStyle name="Normal 2 3 2 3 3 2" xfId="7398" xr:uid="{1D2C91A3-19CF-4289-9CC9-EA405B445C0F}"/>
    <cellStyle name="Normal 2 3 2 3 3 2 2" xfId="15318" xr:uid="{528C8C62-FEAD-4EAE-A431-2931B04FBD57}"/>
    <cellStyle name="Normal 2 3 2 3 3 3" xfId="11358" xr:uid="{711A25ED-BB00-4DC2-AF7C-6DBDD5FE3587}"/>
    <cellStyle name="Normal 2 3 2 3 4" xfId="5418" xr:uid="{1FBCA877-9A8B-44EE-8A61-4943A171B878}"/>
    <cellStyle name="Normal 2 3 2 3 4 2" xfId="13338" xr:uid="{C2EF6F2D-D9F3-4639-AA55-009A6DF1DA0A}"/>
    <cellStyle name="Normal 2 3 2 3 5" xfId="9378" xr:uid="{33879B44-E213-48C7-9C80-CAB2169265D1}"/>
    <cellStyle name="Normal 2 3 2 4" xfId="2550" xr:uid="{FEB3F2DF-F90E-4C29-A2BC-84F638608473}"/>
    <cellStyle name="Normal 2 3 2 4 2" xfId="4600" xr:uid="{B056F8F8-FE47-4082-8EFE-FBD3417F677C}"/>
    <cellStyle name="Normal 2 3 2 4 2 2" xfId="8560" xr:uid="{C0C153A4-E1B4-4E0A-B9DA-880FCE956B3F}"/>
    <cellStyle name="Normal 2 3 2 4 2 2 2" xfId="16480" xr:uid="{4978C434-39C4-4733-AEC2-379AA4BD1842}"/>
    <cellStyle name="Normal 2 3 2 4 2 3" xfId="12520" xr:uid="{59D59B08-2C8B-47FF-A291-27BA9BA323C6}"/>
    <cellStyle name="Normal 2 3 2 4 3" xfId="6580" xr:uid="{98DDB25C-30D7-469D-9D8F-C8F52B966A6F}"/>
    <cellStyle name="Normal 2 3 2 4 3 2" xfId="14500" xr:uid="{1C8BDC33-29A2-4E41-8B44-E6444A11A895}"/>
    <cellStyle name="Normal 2 3 2 4 4" xfId="10540" xr:uid="{F849E46B-82BF-48BB-92B3-F02B29FBB59D}"/>
    <cellStyle name="Normal 2 3 2 5" xfId="3111" xr:uid="{51D88BF6-7FBF-4A39-99B8-8687518E98AC}"/>
    <cellStyle name="Normal 2 3 2 5 2" xfId="7073" xr:uid="{46A7344B-EC17-4538-932D-A679E8F6F2E3}"/>
    <cellStyle name="Normal 2 3 2 5 2 2" xfId="14993" xr:uid="{7E258A33-C8DD-4669-A77C-192CDA3D07D0}"/>
    <cellStyle name="Normal 2 3 2 5 3" xfId="11033" xr:uid="{4214C3D9-BFCC-4D1E-BD21-FC4E8BA8CBA2}"/>
    <cellStyle name="Normal 2 3 2 6" xfId="5093" xr:uid="{240A6C91-DEB9-4C44-89CC-CD5612FE614B}"/>
    <cellStyle name="Normal 2 3 2 6 2" xfId="13013" xr:uid="{AF0A56D7-52AE-45A1-91FD-32EC4A506990}"/>
    <cellStyle name="Normal 2 3 2 7" xfId="9053" xr:uid="{947938A3-C6A9-4E1D-A429-B864B314427F}"/>
    <cellStyle name="Normal 2 3 3" xfId="153" xr:uid="{00000000-0005-0000-0000-0000AD040000}"/>
    <cellStyle name="Normal 2 3 3 2" xfId="332" xr:uid="{00000000-0005-0000-0000-0000AE040000}"/>
    <cellStyle name="Normal 2 3 3 2 2" xfId="722" xr:uid="{00000000-0005-0000-0000-0000AF040000}"/>
    <cellStyle name="Normal 2 3 3 2 2 2" xfId="2556" xr:uid="{540C11B8-99BB-49F2-9EA1-DCE7DE26822C}"/>
    <cellStyle name="Normal 2 3 3 2 2 2 2" xfId="4606" xr:uid="{464DC078-F6F3-47E3-AD48-BC37A2BD7C44}"/>
    <cellStyle name="Normal 2 3 3 2 2 2 2 2" xfId="8566" xr:uid="{32AA8A37-F616-4254-9256-C1CB0B9058DC}"/>
    <cellStyle name="Normal 2 3 3 2 2 2 2 2 2" xfId="16486" xr:uid="{5498DB69-B316-4D85-88C8-2C08E9910ED6}"/>
    <cellStyle name="Normal 2 3 3 2 2 2 2 3" xfId="12526" xr:uid="{DF603924-2898-48D8-90ED-3BEB2356DE1D}"/>
    <cellStyle name="Normal 2 3 3 2 2 2 3" xfId="6586" xr:uid="{C1879EC4-46F3-496D-B85D-60920FD5E3C3}"/>
    <cellStyle name="Normal 2 3 3 2 2 2 3 2" xfId="14506" xr:uid="{6BCEA7DF-8CFF-4AAB-A2E0-E8ED93FE6366}"/>
    <cellStyle name="Normal 2 3 3 2 2 2 4" xfId="10546" xr:uid="{A5528229-C5CD-473F-9EAF-6CA504732C23}"/>
    <cellStyle name="Normal 2 3 3 2 2 3" xfId="3565" xr:uid="{FFCB5E23-7A1C-4F44-99CB-ADC75BCA16E2}"/>
    <cellStyle name="Normal 2 3 3 2 2 3 2" xfId="7527" xr:uid="{2E53763B-CDC1-4879-800D-18D5A7D9318D}"/>
    <cellStyle name="Normal 2 3 3 2 2 3 2 2" xfId="15447" xr:uid="{C8CCD6A2-877E-4661-B70D-CFC03357FF88}"/>
    <cellStyle name="Normal 2 3 3 2 2 3 3" xfId="11487" xr:uid="{6833226D-87AF-4559-9FE0-A7CF92985DC3}"/>
    <cellStyle name="Normal 2 3 3 2 2 4" xfId="5547" xr:uid="{615F15AC-07C3-4C76-8431-4F6F88CA4168}"/>
    <cellStyle name="Normal 2 3 3 2 2 4 2" xfId="13467" xr:uid="{E8A0E79D-1F74-4B11-A1DC-C07A8EC200F5}"/>
    <cellStyle name="Normal 2 3 3 2 2 5" xfId="9507" xr:uid="{1192EFEA-4C32-43DA-B737-672656373531}"/>
    <cellStyle name="Normal 2 3 3 2 3" xfId="2555" xr:uid="{8AF3ACDC-F850-4C9B-9A15-BACF33AD6889}"/>
    <cellStyle name="Normal 2 3 3 2 3 2" xfId="4605" xr:uid="{B5A49EB7-694B-4B93-8B6E-4279C3FB5D24}"/>
    <cellStyle name="Normal 2 3 3 2 3 2 2" xfId="8565" xr:uid="{511B2DC1-D9DA-4A21-B017-B76AAB167517}"/>
    <cellStyle name="Normal 2 3 3 2 3 2 2 2" xfId="16485" xr:uid="{F10B852E-5912-44B0-ADE1-28C748A5DC49}"/>
    <cellStyle name="Normal 2 3 3 2 3 2 3" xfId="12525" xr:uid="{E2AFBB3F-3B64-4A86-8707-154C3F807ED7}"/>
    <cellStyle name="Normal 2 3 3 2 3 3" xfId="6585" xr:uid="{6F35CAE2-7E74-4ECE-931C-E2E5F58B4985}"/>
    <cellStyle name="Normal 2 3 3 2 3 3 2" xfId="14505" xr:uid="{CFFCF7C1-3E42-4F84-A559-DF44A290FF8A}"/>
    <cellStyle name="Normal 2 3 3 2 3 4" xfId="10545" xr:uid="{BD731AF5-05CC-4961-8B5C-D85946ABED81}"/>
    <cellStyle name="Normal 2 3 3 2 4" xfId="3240" xr:uid="{B0A9E38A-E223-4B9F-A88C-6F892125F37A}"/>
    <cellStyle name="Normal 2 3 3 2 4 2" xfId="7202" xr:uid="{99431672-3AFF-467B-ABB1-3393A1808BDB}"/>
    <cellStyle name="Normal 2 3 3 2 4 2 2" xfId="15122" xr:uid="{CA839043-F6CC-4A84-81C0-568F3ABEDDEB}"/>
    <cellStyle name="Normal 2 3 3 2 4 3" xfId="11162" xr:uid="{958C79C0-62F4-4606-A78E-0263881C4E7B}"/>
    <cellStyle name="Normal 2 3 3 2 5" xfId="5222" xr:uid="{867FFDCE-2782-4916-B2AF-53C4F91DFC9B}"/>
    <cellStyle name="Normal 2 3 3 2 5 2" xfId="13142" xr:uid="{A3809170-A313-45F8-9F9A-DAF183744D19}"/>
    <cellStyle name="Normal 2 3 3 2 6" xfId="9182" xr:uid="{162D213D-33A6-463E-B3D6-E91F3967A30A}"/>
    <cellStyle name="Normal 2 3 3 3" xfId="592" xr:uid="{00000000-0005-0000-0000-0000B0040000}"/>
    <cellStyle name="Normal 2 3 3 3 2" xfId="2557" xr:uid="{981B8D04-1F7D-4E15-916D-EAE073BE5EDE}"/>
    <cellStyle name="Normal 2 3 3 3 2 2" xfId="4607" xr:uid="{9148ADD3-2BCA-40CB-B689-DD0B3CD4B3E3}"/>
    <cellStyle name="Normal 2 3 3 3 2 2 2" xfId="8567" xr:uid="{99E909D2-BA3C-476D-B8B2-489183581D57}"/>
    <cellStyle name="Normal 2 3 3 3 2 2 2 2" xfId="16487" xr:uid="{68597459-2677-4D6B-BC9B-DA943AC34A61}"/>
    <cellStyle name="Normal 2 3 3 3 2 2 3" xfId="12527" xr:uid="{7F55FCAB-A6C2-452E-8BD3-460B532AD158}"/>
    <cellStyle name="Normal 2 3 3 3 2 3" xfId="6587" xr:uid="{D49C7EEB-A901-4BBB-AE07-24931BFE1BBE}"/>
    <cellStyle name="Normal 2 3 3 3 2 3 2" xfId="14507" xr:uid="{B094664D-058A-4EBF-A9C5-C217623CF1C6}"/>
    <cellStyle name="Normal 2 3 3 3 2 4" xfId="10547" xr:uid="{3099E263-965B-4CEA-92DB-BB5A821B32D3}"/>
    <cellStyle name="Normal 2 3 3 3 3" xfId="3435" xr:uid="{BEB825C9-EB64-4CD0-A6FE-163C78AFEAD0}"/>
    <cellStyle name="Normal 2 3 3 3 3 2" xfId="7397" xr:uid="{6B0E051C-F5F0-4A4E-9694-B0FADF186D17}"/>
    <cellStyle name="Normal 2 3 3 3 3 2 2" xfId="15317" xr:uid="{57641706-2B41-42C0-99B9-2367C47B2511}"/>
    <cellStyle name="Normal 2 3 3 3 3 3" xfId="11357" xr:uid="{6E224109-2602-40DC-A919-74C1FFD86640}"/>
    <cellStyle name="Normal 2 3 3 3 4" xfId="5417" xr:uid="{38917BEF-477A-4738-AC85-A3271B34412A}"/>
    <cellStyle name="Normal 2 3 3 3 4 2" xfId="13337" xr:uid="{4B7E0DFF-826C-4328-B1D6-FBC3D82E94DA}"/>
    <cellStyle name="Normal 2 3 3 3 5" xfId="9377" xr:uid="{A64D358A-A64C-4321-9AC0-A95AE41255DD}"/>
    <cellStyle name="Normal 2 3 3 4" xfId="2554" xr:uid="{4DFA943B-3346-4548-B18D-E652D7DEF557}"/>
    <cellStyle name="Normal 2 3 3 4 2" xfId="4604" xr:uid="{2501CE52-2C44-4597-8BB8-42EFC6A143B6}"/>
    <cellStyle name="Normal 2 3 3 4 2 2" xfId="8564" xr:uid="{56151A9A-CD4C-4F82-ABD6-A68CEFB61B38}"/>
    <cellStyle name="Normal 2 3 3 4 2 2 2" xfId="16484" xr:uid="{E9062A08-81EA-4BC2-B781-C268C3934F4F}"/>
    <cellStyle name="Normal 2 3 3 4 2 3" xfId="12524" xr:uid="{B697F357-B45C-4A80-A2F5-2988101466B1}"/>
    <cellStyle name="Normal 2 3 3 4 3" xfId="6584" xr:uid="{6E8C2437-6F10-4621-928A-0041C6464C09}"/>
    <cellStyle name="Normal 2 3 3 4 3 2" xfId="14504" xr:uid="{C7A8AA5C-1A16-4B04-AFC5-F6DF58ACA7D7}"/>
    <cellStyle name="Normal 2 3 3 4 4" xfId="10544" xr:uid="{6F329BB1-C001-48F6-9352-B94BC4FA8682}"/>
    <cellStyle name="Normal 2 3 3 5" xfId="3110" xr:uid="{217D62B4-F9D7-470A-BBD4-A7A4CAA89E9E}"/>
    <cellStyle name="Normal 2 3 3 5 2" xfId="7072" xr:uid="{4232D51C-31F4-4D35-BB07-2A94A0BB6370}"/>
    <cellStyle name="Normal 2 3 3 5 2 2" xfId="14992" xr:uid="{AB666A57-8927-45FC-9A59-9F921EE1C1F6}"/>
    <cellStyle name="Normal 2 3 3 5 3" xfId="11032" xr:uid="{0EFDE215-BE33-493D-BB77-D1AECA6E3463}"/>
    <cellStyle name="Normal 2 3 3 6" xfId="5092" xr:uid="{183C728F-7B74-434C-A319-F73D0FCCAB37}"/>
    <cellStyle name="Normal 2 3 3 6 2" xfId="13012" xr:uid="{12544B9B-CF71-481C-B699-74FEA9939213}"/>
    <cellStyle name="Normal 2 3 3 7" xfId="9052" xr:uid="{F932DE0F-7291-49D5-98BE-984103041CC3}"/>
    <cellStyle name="Normal 2 3 4" xfId="319" xr:uid="{00000000-0005-0000-0000-0000B1040000}"/>
    <cellStyle name="Normal 2 3 4 2" xfId="709" xr:uid="{00000000-0005-0000-0000-0000B2040000}"/>
    <cellStyle name="Normal 2 3 4 2 2" xfId="2559" xr:uid="{A5D42446-BF17-4200-9E64-EC0DD20620C9}"/>
    <cellStyle name="Normal 2 3 4 2 2 2" xfId="4609" xr:uid="{B5CFF5D9-5B18-4389-8255-4230DE6C5F26}"/>
    <cellStyle name="Normal 2 3 4 2 2 2 2" xfId="8569" xr:uid="{AEB4105B-EB69-47C9-A589-ED334D17E7C7}"/>
    <cellStyle name="Normal 2 3 4 2 2 2 2 2" xfId="16489" xr:uid="{7825DE38-E26F-4571-8EBB-02D419121737}"/>
    <cellStyle name="Normal 2 3 4 2 2 2 3" xfId="12529" xr:uid="{EE339496-8236-48E6-8420-6C8BD356DC53}"/>
    <cellStyle name="Normal 2 3 4 2 2 3" xfId="6589" xr:uid="{4CC58C73-7271-4152-8618-FDB7A9520C23}"/>
    <cellStyle name="Normal 2 3 4 2 2 3 2" xfId="14509" xr:uid="{3F8D0593-49D7-45CD-A258-0512DA860A87}"/>
    <cellStyle name="Normal 2 3 4 2 2 4" xfId="10549" xr:uid="{B4C4BB87-0E1E-4D4A-A6C5-D261E8994B6B}"/>
    <cellStyle name="Normal 2 3 4 2 3" xfId="3552" xr:uid="{B84D217C-5550-4FF2-A1DD-02479B4620F7}"/>
    <cellStyle name="Normal 2 3 4 2 3 2" xfId="7514" xr:uid="{E99A4903-B629-4981-AB3A-950D35FE88CF}"/>
    <cellStyle name="Normal 2 3 4 2 3 2 2" xfId="15434" xr:uid="{F1AE5EF3-84F9-493F-B493-1E68955B3255}"/>
    <cellStyle name="Normal 2 3 4 2 3 3" xfId="11474" xr:uid="{9AD54672-AE8A-41F0-8AF0-D62B5BF7AE47}"/>
    <cellStyle name="Normal 2 3 4 2 4" xfId="5534" xr:uid="{CAA750DE-FFE9-49DD-B809-191E0CAB090A}"/>
    <cellStyle name="Normal 2 3 4 2 4 2" xfId="13454" xr:uid="{0C341DF1-59A0-467B-BF41-2A225386404C}"/>
    <cellStyle name="Normal 2 3 4 2 5" xfId="9494" xr:uid="{ED4C492E-80BC-477A-9F38-BF176930A6E5}"/>
    <cellStyle name="Normal 2 3 4 3" xfId="2558" xr:uid="{202B6EF8-EEB7-4164-889E-9162F6C87502}"/>
    <cellStyle name="Normal 2 3 4 3 2" xfId="4608" xr:uid="{E469D425-76A3-48FB-B324-A83D38A316D5}"/>
    <cellStyle name="Normal 2 3 4 3 2 2" xfId="8568" xr:uid="{0EE98861-4208-4113-973B-D4C3E340EAEC}"/>
    <cellStyle name="Normal 2 3 4 3 2 2 2" xfId="16488" xr:uid="{844479C9-2AD9-45BF-A136-6D4FA1EEC18A}"/>
    <cellStyle name="Normal 2 3 4 3 2 3" xfId="12528" xr:uid="{89FF60A3-4751-4140-9AB9-13FE97B299C5}"/>
    <cellStyle name="Normal 2 3 4 3 3" xfId="6588" xr:uid="{74D22886-F735-4CF9-86E0-14D7F05A56E3}"/>
    <cellStyle name="Normal 2 3 4 3 3 2" xfId="14508" xr:uid="{0BF30297-1525-4CBA-9501-13A925F56FDF}"/>
    <cellStyle name="Normal 2 3 4 3 4" xfId="10548" xr:uid="{8A474681-3BB4-4638-89CA-7CF4E8BF5516}"/>
    <cellStyle name="Normal 2 3 4 4" xfId="3227" xr:uid="{7352043B-B4AC-4C4E-9EFD-190A0F7CCDF0}"/>
    <cellStyle name="Normal 2 3 4 4 2" xfId="7189" xr:uid="{1E8AA3EE-931B-44DC-BDB2-D093F3ED195A}"/>
    <cellStyle name="Normal 2 3 4 4 2 2" xfId="15109" xr:uid="{621CF8CD-5C97-4F12-B0E8-2C737E9CB2E6}"/>
    <cellStyle name="Normal 2 3 4 4 3" xfId="11149" xr:uid="{A06B6856-4D87-47E4-BF75-49E6867AC381}"/>
    <cellStyle name="Normal 2 3 4 5" xfId="5209" xr:uid="{D5F6E3B8-3DF4-42FE-9ECA-5AF5CE18CA5F}"/>
    <cellStyle name="Normal 2 3 4 5 2" xfId="13129" xr:uid="{53D57EF5-074D-407F-9B71-6ACD107DA35C}"/>
    <cellStyle name="Normal 2 3 4 6" xfId="9169" xr:uid="{5901E70E-3518-46B7-85F9-51922B58C440}"/>
    <cellStyle name="Normal 2 3 5" xfId="475" xr:uid="{00000000-0005-0000-0000-0000B3040000}"/>
    <cellStyle name="Normal 2 3 5 2" xfId="848" xr:uid="{00000000-0005-0000-0000-0000B4040000}"/>
    <cellStyle name="Normal 2 3 5 2 2" xfId="2561" xr:uid="{A35FF0B7-34D9-48CF-8250-BEAF5E0DDE6F}"/>
    <cellStyle name="Normal 2 3 5 2 2 2" xfId="4611" xr:uid="{98211AF3-82DF-4A9F-A46D-4B8C7029C83E}"/>
    <cellStyle name="Normal 2 3 5 2 2 2 2" xfId="8571" xr:uid="{9606B02A-C312-4DA6-8309-56C803746DE6}"/>
    <cellStyle name="Normal 2 3 5 2 2 2 2 2" xfId="16491" xr:uid="{E5DD6E5D-5B4A-47FC-9A36-112777BC14C2}"/>
    <cellStyle name="Normal 2 3 5 2 2 2 3" xfId="12531" xr:uid="{AD8FB379-C189-4FC5-80F2-C6F02D3734D9}"/>
    <cellStyle name="Normal 2 3 5 2 2 3" xfId="6591" xr:uid="{9D2F0E6F-FFA5-4957-B65B-CA5A8B0CA29B}"/>
    <cellStyle name="Normal 2 3 5 2 2 3 2" xfId="14511" xr:uid="{998AF959-A98A-48FD-81D0-B1531FCE7133}"/>
    <cellStyle name="Normal 2 3 5 2 2 4" xfId="10551" xr:uid="{23145F7A-A836-42FD-89C9-EC04E9ACF068}"/>
    <cellStyle name="Normal 2 3 5 2 3" xfId="3691" xr:uid="{D6A36C3A-A5D2-4FC5-85E9-1D108A01803F}"/>
    <cellStyle name="Normal 2 3 5 2 3 2" xfId="7653" xr:uid="{6DBA14C8-1FAC-4D10-A470-8A9FF41A123F}"/>
    <cellStyle name="Normal 2 3 5 2 3 2 2" xfId="15573" xr:uid="{3F8881E6-0ACF-484D-BE36-B3602CA8F049}"/>
    <cellStyle name="Normal 2 3 5 2 3 3" xfId="11613" xr:uid="{B30B3A0C-FA76-477E-9922-E6950EFC3951}"/>
    <cellStyle name="Normal 2 3 5 2 4" xfId="5673" xr:uid="{E3A387F0-B8ED-433F-B579-AE9DCFCA67F4}"/>
    <cellStyle name="Normal 2 3 5 2 4 2" xfId="13593" xr:uid="{CA35676F-0E84-400D-9517-55C8CE455D21}"/>
    <cellStyle name="Normal 2 3 5 2 5" xfId="9633" xr:uid="{5E0B796B-DE0F-494D-A31A-8AC1AEDC08CB}"/>
    <cellStyle name="Normal 2 3 5 3" xfId="2560" xr:uid="{898713B3-4432-423E-AB5E-7BD352E9C68D}"/>
    <cellStyle name="Normal 2 3 5 3 2" xfId="4610" xr:uid="{6360F72C-00A3-4DA5-9CD4-29A5594298DE}"/>
    <cellStyle name="Normal 2 3 5 3 2 2" xfId="8570" xr:uid="{A6A99280-734C-473A-8011-41CBD6CBC1EA}"/>
    <cellStyle name="Normal 2 3 5 3 2 2 2" xfId="16490" xr:uid="{D021224B-D7DA-4554-813C-844222480252}"/>
    <cellStyle name="Normal 2 3 5 3 2 3" xfId="12530" xr:uid="{F1B19B5B-A7B6-4E07-B672-320CCD42E002}"/>
    <cellStyle name="Normal 2 3 5 3 3" xfId="6590" xr:uid="{CFBCAA52-EC88-4504-A59A-35AC8C8D5331}"/>
    <cellStyle name="Normal 2 3 5 3 3 2" xfId="14510" xr:uid="{7134B05A-DC4B-4A08-98A5-EC294B0178E6}"/>
    <cellStyle name="Normal 2 3 5 3 4" xfId="10550" xr:uid="{DB1D2DCE-3CDF-4E27-A8A1-CF17EB614FF8}"/>
    <cellStyle name="Normal 2 3 5 4" xfId="3366" xr:uid="{B58BBB25-6A0D-42BB-B084-DA13450CD4A0}"/>
    <cellStyle name="Normal 2 3 5 4 2" xfId="7328" xr:uid="{4321E991-0C11-41BE-9012-706185FFC438}"/>
    <cellStyle name="Normal 2 3 5 4 2 2" xfId="15248" xr:uid="{2AE4A607-FB31-4949-82B8-74F7B27B0D2F}"/>
    <cellStyle name="Normal 2 3 5 4 3" xfId="11288" xr:uid="{6A79409B-B5B5-4484-BC19-39249963AC5D}"/>
    <cellStyle name="Normal 2 3 5 5" xfId="5348" xr:uid="{DE2E8496-27C1-4417-AD3A-73CB938F2C24}"/>
    <cellStyle name="Normal 2 3 5 5 2" xfId="13268" xr:uid="{0AD682C7-6035-46D8-8B81-CE9C96E48DF9}"/>
    <cellStyle name="Normal 2 3 5 6" xfId="9308" xr:uid="{955AB963-053C-4DB1-A343-14B9079448A5}"/>
    <cellStyle name="Normal 2 3 6" xfId="580" xr:uid="{00000000-0005-0000-0000-0000B5040000}"/>
    <cellStyle name="Normal 2 3 6 2" xfId="2562" xr:uid="{52C58AFF-8B67-41E5-A7FB-837923120B89}"/>
    <cellStyle name="Normal 2 3 6 2 2" xfId="4612" xr:uid="{26E148EB-847D-42D0-AE07-A6365D62A218}"/>
    <cellStyle name="Normal 2 3 6 2 2 2" xfId="8572" xr:uid="{E54681A9-6576-4FF7-929B-CB45A4D7CA99}"/>
    <cellStyle name="Normal 2 3 6 2 2 2 2" xfId="16492" xr:uid="{0D9F3F29-91A9-47F7-B882-F0B15FBDB291}"/>
    <cellStyle name="Normal 2 3 6 2 2 3" xfId="12532" xr:uid="{E554D9E7-67C4-4F53-9E08-0890CD72BEA7}"/>
    <cellStyle name="Normal 2 3 6 2 3" xfId="6592" xr:uid="{A529D646-EEAB-4127-BE12-A0EE3210948A}"/>
    <cellStyle name="Normal 2 3 6 2 3 2" xfId="14512" xr:uid="{0690C5D8-6D4D-4A37-B734-F220A1AE78F8}"/>
    <cellStyle name="Normal 2 3 6 2 4" xfId="10552" xr:uid="{9394502A-AC3B-457D-B5D3-D8AA9C84060F}"/>
    <cellStyle name="Normal 2 3 6 3" xfId="3423" xr:uid="{04B6ACE6-C67E-481B-BDAA-A30CC43E83EB}"/>
    <cellStyle name="Normal 2 3 6 3 2" xfId="7385" xr:uid="{CB44BD72-06BF-42BB-B33D-8A225827C264}"/>
    <cellStyle name="Normal 2 3 6 3 2 2" xfId="15305" xr:uid="{4839F0DA-C461-463D-81EB-0FF04658B110}"/>
    <cellStyle name="Normal 2 3 6 3 3" xfId="11345" xr:uid="{587A5BA4-70A3-45D7-A039-A4C88FBF2A79}"/>
    <cellStyle name="Normal 2 3 6 4" xfId="5405" xr:uid="{EFC18DA9-60CB-4172-842A-AF87D3384CA8}"/>
    <cellStyle name="Normal 2 3 6 4 2" xfId="13325" xr:uid="{0C6FCB22-F771-42E8-98F8-86056511F5EC}"/>
    <cellStyle name="Normal 2 3 6 5" xfId="9365" xr:uid="{66D03D20-23FA-4A0E-A0C9-95DF3D390755}"/>
    <cellStyle name="Normal 2 3 7" xfId="927" xr:uid="{00000000-0005-0000-0000-0000B6040000}"/>
    <cellStyle name="Normal 2 3 7 2" xfId="2563" xr:uid="{4B0CA497-3769-4253-A21B-D7958690C364}"/>
    <cellStyle name="Normal 2 3 7 2 2" xfId="4613" xr:uid="{8F50BD1B-6FAB-49EB-BBC0-0CBA693718CC}"/>
    <cellStyle name="Normal 2 3 7 2 2 2" xfId="8573" xr:uid="{2EDBA477-6FB6-4FA0-999C-7D718AB61F25}"/>
    <cellStyle name="Normal 2 3 7 2 2 2 2" xfId="16493" xr:uid="{B9597906-F69A-4949-8BF3-41DB4B1D11BE}"/>
    <cellStyle name="Normal 2 3 7 2 2 3" xfId="12533" xr:uid="{3EF98825-7722-40E3-A8EB-A5F462441BA5}"/>
    <cellStyle name="Normal 2 3 7 2 3" xfId="6593" xr:uid="{56DE1F0A-650A-46DE-A471-D96CA0CF5250}"/>
    <cellStyle name="Normal 2 3 7 2 3 2" xfId="14513" xr:uid="{225CDB99-8AB4-4825-95FA-96B33512E92B}"/>
    <cellStyle name="Normal 2 3 7 2 4" xfId="10553" xr:uid="{8C20F6E6-EDFD-46C2-BF64-B73FD9221EEF}"/>
    <cellStyle name="Normal 2 3 7 3" xfId="3763" xr:uid="{BCCB9FFD-4460-4B87-9365-D85576AB2F87}"/>
    <cellStyle name="Normal 2 3 7 3 2" xfId="7725" xr:uid="{5013DC47-10E6-408C-8A54-6B56E340D762}"/>
    <cellStyle name="Normal 2 3 7 3 2 2" xfId="15645" xr:uid="{1FF6E158-BAB6-4660-A818-87BF72094DC4}"/>
    <cellStyle name="Normal 2 3 7 3 3" xfId="11685" xr:uid="{63F3EFD2-9CD7-4F52-9C96-8312D65BCB6A}"/>
    <cellStyle name="Normal 2 3 7 4" xfId="5745" xr:uid="{A920997E-DB70-4710-99F3-075EA28EA402}"/>
    <cellStyle name="Normal 2 3 7 4 2" xfId="13665" xr:uid="{9651EC59-BB7B-4E8C-A96C-33EC2AAC6581}"/>
    <cellStyle name="Normal 2 3 7 5" xfId="9705" xr:uid="{51502F26-08DE-415B-AA46-F7C84DB3D958}"/>
    <cellStyle name="Normal 2 3 8" xfId="1595" xr:uid="{00000000-0005-0000-0000-0000B7040000}"/>
    <cellStyle name="Normal 2 3 9" xfId="2001" xr:uid="{7D5CBA60-B8D0-4DD0-8DE2-2202DCAA7F70}"/>
    <cellStyle name="Normal 2 3 9 2" xfId="4079" xr:uid="{5FC53303-C97B-421D-9B1D-068F0D48190E}"/>
    <cellStyle name="Normal 2 3 9 2 2" xfId="8039" xr:uid="{1E0361A5-3060-43AD-B2A0-33CBD62EB537}"/>
    <cellStyle name="Normal 2 3 9 2 2 2" xfId="15959" xr:uid="{BF383AF9-8A2A-4304-9209-58D85BCF71DF}"/>
    <cellStyle name="Normal 2 3 9 2 3" xfId="11999" xr:uid="{2811D310-5669-4D22-8D9D-ED76F74307CE}"/>
    <cellStyle name="Normal 2 3 9 3" xfId="6059" xr:uid="{4DFA65FC-28F2-4E59-986A-71EE27D41BBE}"/>
    <cellStyle name="Normal 2 3 9 3 2" xfId="13979" xr:uid="{3DC17D2E-930D-4A10-90D1-94B173674180}"/>
    <cellStyle name="Normal 2 3 9 4" xfId="10019" xr:uid="{CA7F5B0B-81A9-4957-B29C-F760D3159446}"/>
    <cellStyle name="Normal 2 4" xfId="140" xr:uid="{00000000-0005-0000-0000-0000B8040000}"/>
    <cellStyle name="Normal 2 5" xfId="199" xr:uid="{00000000-0005-0000-0000-0000B9040000}"/>
    <cellStyle name="Normal 2 5 2" xfId="371" xr:uid="{00000000-0005-0000-0000-0000BA040000}"/>
    <cellStyle name="Normal 2 5 2 2" xfId="761" xr:uid="{00000000-0005-0000-0000-0000BB040000}"/>
    <cellStyle name="Normal 2 5 2 2 2" xfId="2566" xr:uid="{9E7344EA-D128-4D30-BA36-D7DB64105375}"/>
    <cellStyle name="Normal 2 5 2 2 2 2" xfId="4616" xr:uid="{B05AB218-F326-4996-85DD-E2214C5B9B8E}"/>
    <cellStyle name="Normal 2 5 2 2 2 2 2" xfId="8576" xr:uid="{6420500E-FC74-4EAD-B27C-126164E5E5F3}"/>
    <cellStyle name="Normal 2 5 2 2 2 2 2 2" xfId="16496" xr:uid="{98E25278-5342-4BE7-BB6A-5522C13F2DBE}"/>
    <cellStyle name="Normal 2 5 2 2 2 2 3" xfId="12536" xr:uid="{ECB274DB-CEE2-442B-9953-728FB8B94BEA}"/>
    <cellStyle name="Normal 2 5 2 2 2 3" xfId="6596" xr:uid="{FDAB0752-DD83-4567-B634-612A269C1B71}"/>
    <cellStyle name="Normal 2 5 2 2 2 3 2" xfId="14516" xr:uid="{09DC7751-3699-41A8-8DC3-ECD07C4D90E2}"/>
    <cellStyle name="Normal 2 5 2 2 2 4" xfId="10556" xr:uid="{4B9E41AB-6FAE-4696-8379-5FD967006C25}"/>
    <cellStyle name="Normal 2 5 2 2 3" xfId="3604" xr:uid="{A96826E8-302E-4FA9-9996-23090A35C654}"/>
    <cellStyle name="Normal 2 5 2 2 3 2" xfId="7566" xr:uid="{447D8C9C-E47F-4031-82B4-940F4F6BB920}"/>
    <cellStyle name="Normal 2 5 2 2 3 2 2" xfId="15486" xr:uid="{71F45651-B469-4248-A931-6BF95B026109}"/>
    <cellStyle name="Normal 2 5 2 2 3 3" xfId="11526" xr:uid="{3C7EE947-B0C8-4458-8D03-02A66E6A4799}"/>
    <cellStyle name="Normal 2 5 2 2 4" xfId="5586" xr:uid="{3066CEAA-5F52-4818-9365-3257521C8DC8}"/>
    <cellStyle name="Normal 2 5 2 2 4 2" xfId="13506" xr:uid="{4166A984-7935-42C9-8EF8-1B0949AEFB5C}"/>
    <cellStyle name="Normal 2 5 2 2 5" xfId="9546" xr:uid="{6C970205-F174-487D-BB6A-8E54F2BCBA0C}"/>
    <cellStyle name="Normal 2 5 2 3" xfId="2565" xr:uid="{F63BDA67-4263-4F37-9398-A9B23C1C0F4F}"/>
    <cellStyle name="Normal 2 5 2 3 2" xfId="4615" xr:uid="{E78B2D32-962B-4505-A9E2-C0FEBBE3E5D9}"/>
    <cellStyle name="Normal 2 5 2 3 2 2" xfId="8575" xr:uid="{B19593CB-799B-4752-B427-ADC3FA614402}"/>
    <cellStyle name="Normal 2 5 2 3 2 2 2" xfId="16495" xr:uid="{FFA7D5FE-06FB-49D6-B7C0-E2E8C384A00B}"/>
    <cellStyle name="Normal 2 5 2 3 2 3" xfId="12535" xr:uid="{D3BCA192-B990-4383-88D4-CC66D029B90A}"/>
    <cellStyle name="Normal 2 5 2 3 3" xfId="6595" xr:uid="{FFF4D9FE-DE6A-448A-92E7-108ED8DE6F33}"/>
    <cellStyle name="Normal 2 5 2 3 3 2" xfId="14515" xr:uid="{C82739A9-4783-4704-B487-CD292E76F959}"/>
    <cellStyle name="Normal 2 5 2 3 4" xfId="10555" xr:uid="{7CC466DD-BFAF-4CF6-B8D3-1670DFB5B86D}"/>
    <cellStyle name="Normal 2 5 2 4" xfId="3279" xr:uid="{14E80661-5949-43DA-AC1A-BDB4E212BDE5}"/>
    <cellStyle name="Normal 2 5 2 4 2" xfId="7241" xr:uid="{818387EF-52AF-41C9-BF86-6CEF8E7C23A3}"/>
    <cellStyle name="Normal 2 5 2 4 2 2" xfId="15161" xr:uid="{89158961-1C47-4461-88F6-7C044A5D6EAA}"/>
    <cellStyle name="Normal 2 5 2 4 3" xfId="11201" xr:uid="{34FAD534-A7E9-4C41-9CD0-C450044D584F}"/>
    <cellStyle name="Normal 2 5 2 5" xfId="5261" xr:uid="{1676E7C9-2D83-49BB-850E-FC6E68972D65}"/>
    <cellStyle name="Normal 2 5 2 5 2" xfId="13181" xr:uid="{4FBC784A-B11C-4C3B-B9D0-F277A89EE761}"/>
    <cellStyle name="Normal 2 5 2 6" xfId="9221" xr:uid="{3B3C15D0-61B6-4F31-9522-BE37ACE9C59E}"/>
    <cellStyle name="Normal 2 5 3" xfId="627" xr:uid="{00000000-0005-0000-0000-0000BC040000}"/>
    <cellStyle name="Normal 2 5 3 2" xfId="2567" xr:uid="{D74AA45B-9ED5-45A2-B221-EBFC130A38DB}"/>
    <cellStyle name="Normal 2 5 3 2 2" xfId="4617" xr:uid="{7E93F533-DDDC-4B40-A980-9CBC6AD2D3B4}"/>
    <cellStyle name="Normal 2 5 3 2 2 2" xfId="8577" xr:uid="{632D186F-C3E3-4033-8ACD-337FED323675}"/>
    <cellStyle name="Normal 2 5 3 2 2 2 2" xfId="16497" xr:uid="{839D707E-8E73-4BA5-9AD9-753EC6BBABD0}"/>
    <cellStyle name="Normal 2 5 3 2 2 3" xfId="12537" xr:uid="{93294765-962D-4D6E-BC18-7133D9E7B75E}"/>
    <cellStyle name="Normal 2 5 3 2 3" xfId="6597" xr:uid="{DA67E202-1183-4F0E-A6CC-1D8518C755C8}"/>
    <cellStyle name="Normal 2 5 3 2 3 2" xfId="14517" xr:uid="{CE8FC786-C8B7-4CAE-B6D6-B6DBF3089D8F}"/>
    <cellStyle name="Normal 2 5 3 2 4" xfId="10557" xr:uid="{37883C67-FEC5-48A4-B243-2B29BAFB6AA7}"/>
    <cellStyle name="Normal 2 5 3 3" xfId="3470" xr:uid="{025E7BAE-B272-400F-B75B-3F2AF7E55526}"/>
    <cellStyle name="Normal 2 5 3 3 2" xfId="7432" xr:uid="{34CC658F-C3C5-4B8F-8D2E-3E72618727AC}"/>
    <cellStyle name="Normal 2 5 3 3 2 2" xfId="15352" xr:uid="{08704EA5-0A36-4968-ABCB-CB9CA32DB7F8}"/>
    <cellStyle name="Normal 2 5 3 3 3" xfId="11392" xr:uid="{F3838E9B-C050-4575-AEB1-8D3E446F8348}"/>
    <cellStyle name="Normal 2 5 3 4" xfId="5452" xr:uid="{55DC8122-B068-45F1-8693-9EA7D96EDFFA}"/>
    <cellStyle name="Normal 2 5 3 4 2" xfId="13372" xr:uid="{3461D69A-72B5-4664-B75B-8A218BAC67D5}"/>
    <cellStyle name="Normal 2 5 3 5" xfId="9412" xr:uid="{230222C8-645C-44A4-AE86-CC0402763353}"/>
    <cellStyle name="Normal 2 5 4" xfId="1596" xr:uid="{00000000-0005-0000-0000-0000BD040000}"/>
    <cellStyle name="Normal 2 5 5" xfId="2564" xr:uid="{DFC6BA88-C903-40F8-9B84-D1DBC0DC77BF}"/>
    <cellStyle name="Normal 2 5 5 2" xfId="4614" xr:uid="{2C7FA8DD-C4F9-4D48-BE90-DAAD8FBB9467}"/>
    <cellStyle name="Normal 2 5 5 2 2" xfId="8574" xr:uid="{CFC351A4-F773-4DD7-BC65-EB74E0C68488}"/>
    <cellStyle name="Normal 2 5 5 2 2 2" xfId="16494" xr:uid="{881E9107-E7E9-4E5B-8133-D6D3822EE84C}"/>
    <cellStyle name="Normal 2 5 5 2 3" xfId="12534" xr:uid="{CB54B1C6-114B-4B8D-B503-76B85AC28DC1}"/>
    <cellStyle name="Normal 2 5 5 3" xfId="6594" xr:uid="{8EADD4E3-9E6B-4DD9-B6E4-B64B4702C948}"/>
    <cellStyle name="Normal 2 5 5 3 2" xfId="14514" xr:uid="{F7C1CBA7-751E-4ADD-B49E-23F499406562}"/>
    <cellStyle name="Normal 2 5 5 4" xfId="10554" xr:uid="{DB9033F6-100A-4EA6-BDF8-015B7FB28327}"/>
    <cellStyle name="Normal 2 5 6" xfId="3145" xr:uid="{468F9C36-D159-4833-AA8A-0372ECE36F55}"/>
    <cellStyle name="Normal 2 5 6 2" xfId="7107" xr:uid="{BD1ECB7B-6CF0-4E52-9C92-D0B0A80A3D0D}"/>
    <cellStyle name="Normal 2 5 6 2 2" xfId="15027" xr:uid="{CFDF51D4-9CF2-49EC-ABE3-9064F8D6077A}"/>
    <cellStyle name="Normal 2 5 6 3" xfId="11067" xr:uid="{14976A43-C922-48F9-914F-5382AED4A7D5}"/>
    <cellStyle name="Normal 2 5 7" xfId="5127" xr:uid="{FCFA9DB1-DABF-4A73-9F79-6070EEC0C195}"/>
    <cellStyle name="Normal 2 5 7 2" xfId="13047" xr:uid="{541D4DE7-4E1D-4480-8C7C-5D83920E4803}"/>
    <cellStyle name="Normal 2 5 8" xfId="9087" xr:uid="{D5EA2961-173E-4F12-9C7B-31FD1A72639F}"/>
    <cellStyle name="Normal 2 6" xfId="201" xr:uid="{00000000-0005-0000-0000-0000BE040000}"/>
    <cellStyle name="Normal 2 6 2" xfId="373" xr:uid="{00000000-0005-0000-0000-0000BF040000}"/>
    <cellStyle name="Normal 2 6 2 2" xfId="763" xr:uid="{00000000-0005-0000-0000-0000C0040000}"/>
    <cellStyle name="Normal 2 6 2 2 2" xfId="2570" xr:uid="{C36DFA2C-F66E-47AD-AF53-A546156308DD}"/>
    <cellStyle name="Normal 2 6 2 2 2 2" xfId="4620" xr:uid="{BB6973EC-8155-4E4A-B315-9F773BE598D4}"/>
    <cellStyle name="Normal 2 6 2 2 2 2 2" xfId="8580" xr:uid="{76E6E711-AB54-4748-8DDD-51102435D831}"/>
    <cellStyle name="Normal 2 6 2 2 2 2 2 2" xfId="16500" xr:uid="{41303BAF-D435-4F5E-B67D-0F778EDFFE5B}"/>
    <cellStyle name="Normal 2 6 2 2 2 2 3" xfId="12540" xr:uid="{C421C143-4B22-49D5-BD21-1BBE5B1B0018}"/>
    <cellStyle name="Normal 2 6 2 2 2 3" xfId="6600" xr:uid="{53017A39-5F75-46AE-B024-DBD6607E5242}"/>
    <cellStyle name="Normal 2 6 2 2 2 3 2" xfId="14520" xr:uid="{9FAC2B20-C43B-4640-B878-C923C7D67E3C}"/>
    <cellStyle name="Normal 2 6 2 2 2 4" xfId="10560" xr:uid="{1AB6CED2-61E6-4E40-AB18-E9ED8DCD4023}"/>
    <cellStyle name="Normal 2 6 2 2 3" xfId="3606" xr:uid="{8A8E0C97-6BF6-4997-9FD4-0B3D8FFCCD46}"/>
    <cellStyle name="Normal 2 6 2 2 3 2" xfId="7568" xr:uid="{B6C582AC-5878-413D-9089-F3E807D4D0C4}"/>
    <cellStyle name="Normal 2 6 2 2 3 2 2" xfId="15488" xr:uid="{D29988F0-0591-4C18-AF12-F9D0C27B6E15}"/>
    <cellStyle name="Normal 2 6 2 2 3 3" xfId="11528" xr:uid="{1A9724FF-25AB-492B-99EC-288427EF8A0B}"/>
    <cellStyle name="Normal 2 6 2 2 4" xfId="5588" xr:uid="{CC473AB3-528D-44DD-A911-D605D53F1688}"/>
    <cellStyle name="Normal 2 6 2 2 4 2" xfId="13508" xr:uid="{A459E026-FE5D-40B2-9059-A197A6D205C1}"/>
    <cellStyle name="Normal 2 6 2 2 5" xfId="9548" xr:uid="{C948C050-7DA4-497E-81B9-1B8D5F76A392}"/>
    <cellStyle name="Normal 2 6 2 3" xfId="2569" xr:uid="{10390512-6A55-4AD7-877C-61277A9A9E0B}"/>
    <cellStyle name="Normal 2 6 2 3 2" xfId="4619" xr:uid="{8C62E732-7F60-4662-881C-A35EDC02FAF9}"/>
    <cellStyle name="Normal 2 6 2 3 2 2" xfId="8579" xr:uid="{32BBDB3C-D6CD-4CB7-BE12-5E2B88B5097A}"/>
    <cellStyle name="Normal 2 6 2 3 2 2 2" xfId="16499" xr:uid="{B21AA99A-ACE4-4FD0-A746-DAB80A1CDF7F}"/>
    <cellStyle name="Normal 2 6 2 3 2 3" xfId="12539" xr:uid="{81F65BEF-0F01-4116-B618-E7E66F197BBE}"/>
    <cellStyle name="Normal 2 6 2 3 3" xfId="6599" xr:uid="{4011364F-EBFD-4FB7-A0D6-D3C334F2C64F}"/>
    <cellStyle name="Normal 2 6 2 3 3 2" xfId="14519" xr:uid="{FED7FE1F-FD90-405D-9DD1-EE2628175271}"/>
    <cellStyle name="Normal 2 6 2 3 4" xfId="10559" xr:uid="{9DD3C1E7-6CBE-4D13-BDFC-53794FC44393}"/>
    <cellStyle name="Normal 2 6 2 4" xfId="3281" xr:uid="{BAA6544C-1737-4399-8874-1391D9D1143B}"/>
    <cellStyle name="Normal 2 6 2 4 2" xfId="7243" xr:uid="{C5419337-6419-47BF-8F2B-6E0D62EE4023}"/>
    <cellStyle name="Normal 2 6 2 4 2 2" xfId="15163" xr:uid="{5A024496-D1D0-4F64-8C52-01709E629123}"/>
    <cellStyle name="Normal 2 6 2 4 3" xfId="11203" xr:uid="{879387BB-E9C0-4935-B853-66B0B3E40661}"/>
    <cellStyle name="Normal 2 6 2 5" xfId="5263" xr:uid="{6F9F6151-3641-42F0-A13B-EE59D417FCB2}"/>
    <cellStyle name="Normal 2 6 2 5 2" xfId="13183" xr:uid="{72F7ACCC-B61B-48E9-8552-0F703778468F}"/>
    <cellStyle name="Normal 2 6 2 6" xfId="9223" xr:uid="{BAD391D0-E361-4A38-B6FB-7D5CEEAE3C72}"/>
    <cellStyle name="Normal 2 6 3" xfId="628" xr:uid="{00000000-0005-0000-0000-0000C1040000}"/>
    <cellStyle name="Normal 2 6 3 2" xfId="2571" xr:uid="{FC0E7528-262C-4368-97EF-7172BDFCE6C7}"/>
    <cellStyle name="Normal 2 6 3 2 2" xfId="4621" xr:uid="{C74C27F6-EDAA-4C07-9D7A-DB5E1C549F61}"/>
    <cellStyle name="Normal 2 6 3 2 2 2" xfId="8581" xr:uid="{B12348F6-D5F7-454A-8180-51AC014646E9}"/>
    <cellStyle name="Normal 2 6 3 2 2 2 2" xfId="16501" xr:uid="{3036E603-2559-4536-A82A-9CE9A979ED90}"/>
    <cellStyle name="Normal 2 6 3 2 2 3" xfId="12541" xr:uid="{418DD0AF-D6C6-4DC2-917D-1D6A3F79DCD1}"/>
    <cellStyle name="Normal 2 6 3 2 3" xfId="6601" xr:uid="{4284160F-4DDC-4605-B152-027542059B3C}"/>
    <cellStyle name="Normal 2 6 3 2 3 2" xfId="14521" xr:uid="{C86A8C5F-24D7-4C54-862B-0CA863083953}"/>
    <cellStyle name="Normal 2 6 3 2 4" xfId="10561" xr:uid="{55B2E1B2-3E74-417D-A804-897C90777CFE}"/>
    <cellStyle name="Normal 2 6 3 3" xfId="3471" xr:uid="{2C19C096-221A-4AB1-BFB2-9CD2337D2FE4}"/>
    <cellStyle name="Normal 2 6 3 3 2" xfId="7433" xr:uid="{F1DAB394-E668-4932-B7DF-9D00025E3739}"/>
    <cellStyle name="Normal 2 6 3 3 2 2" xfId="15353" xr:uid="{6ECCA5E9-6161-4C6F-871A-24287C2FDB8D}"/>
    <cellStyle name="Normal 2 6 3 3 3" xfId="11393" xr:uid="{5D34865E-BE79-4DA9-829A-B30CEC4BD974}"/>
    <cellStyle name="Normal 2 6 3 4" xfId="5453" xr:uid="{C6DA177A-3769-4ECF-8B37-F8D29DF33EBC}"/>
    <cellStyle name="Normal 2 6 3 4 2" xfId="13373" xr:uid="{196FDE56-EA5A-4054-B0D3-F83D1411188B}"/>
    <cellStyle name="Normal 2 6 3 5" xfId="9413" xr:uid="{CF7282AA-BBBA-4051-B6FB-E1080781C285}"/>
    <cellStyle name="Normal 2 6 4" xfId="1597" xr:uid="{00000000-0005-0000-0000-0000C2040000}"/>
    <cellStyle name="Normal 2 6 5" xfId="2568" xr:uid="{6DC67DF4-485B-42ED-B714-E360F3AF45C8}"/>
    <cellStyle name="Normal 2 6 5 2" xfId="4618" xr:uid="{6E04DBAB-AFA6-4643-B474-3E28C0A2F7A6}"/>
    <cellStyle name="Normal 2 6 5 2 2" xfId="8578" xr:uid="{ED695334-25C8-4700-BEC7-832BA04016AD}"/>
    <cellStyle name="Normal 2 6 5 2 2 2" xfId="16498" xr:uid="{59EB2E5C-1B85-47BF-9040-FEFE6BAB43AD}"/>
    <cellStyle name="Normal 2 6 5 2 3" xfId="12538" xr:uid="{EC33E7F6-16B4-452E-8B7B-DC97F2B41CCD}"/>
    <cellStyle name="Normal 2 6 5 3" xfId="6598" xr:uid="{89AF91F3-DCD9-4CC5-9F8A-61A2846F1E51}"/>
    <cellStyle name="Normal 2 6 5 3 2" xfId="14518" xr:uid="{63013FEB-8A5A-4D62-9AAB-3D1D7751AE5B}"/>
    <cellStyle name="Normal 2 6 5 4" xfId="10558" xr:uid="{67E7E677-0BA5-4D99-BEF2-F9C1C7C723DD}"/>
    <cellStyle name="Normal 2 6 6" xfId="3146" xr:uid="{6CB128BB-EE33-46B1-B0FE-6B73A0E6518D}"/>
    <cellStyle name="Normal 2 6 6 2" xfId="7108" xr:uid="{64E9A01F-4B60-40A3-A5A1-5CFD3C5BA7E8}"/>
    <cellStyle name="Normal 2 6 6 2 2" xfId="15028" xr:uid="{37FF7804-9B42-45EF-900F-C15FE1F2739A}"/>
    <cellStyle name="Normal 2 6 6 3" xfId="11068" xr:uid="{A529AA3E-1BFD-487F-9C11-A18D12CF4251}"/>
    <cellStyle name="Normal 2 6 7" xfId="5128" xr:uid="{93E4E0A5-4A1B-44C1-8589-0FA64A833AB4}"/>
    <cellStyle name="Normal 2 6 7 2" xfId="13048" xr:uid="{A0467899-BEB2-45B8-81A0-2A4C103BD111}"/>
    <cellStyle name="Normal 2 6 8" xfId="9088" xr:uid="{03E3671E-89E7-4E7E-A683-E4A7C7A6D7F2}"/>
    <cellStyle name="Normal 2 7" xfId="202" xr:uid="{00000000-0005-0000-0000-0000C3040000}"/>
    <cellStyle name="Normal 2 7 2" xfId="374" xr:uid="{00000000-0005-0000-0000-0000C4040000}"/>
    <cellStyle name="Normal 2 7 2 2" xfId="764" xr:uid="{00000000-0005-0000-0000-0000C5040000}"/>
    <cellStyle name="Normal 2 7 2 2 2" xfId="2574" xr:uid="{C53553F7-FFFA-4E6F-BF9A-F27222AF8F37}"/>
    <cellStyle name="Normal 2 7 2 2 2 2" xfId="4624" xr:uid="{279F5AB9-220B-4AC5-99CD-C06EE665A5D7}"/>
    <cellStyle name="Normal 2 7 2 2 2 2 2" xfId="8584" xr:uid="{2F0074BD-10E0-43BD-9048-E168D96D4433}"/>
    <cellStyle name="Normal 2 7 2 2 2 2 2 2" xfId="16504" xr:uid="{7556C22A-5317-4115-966F-5B9DCD2C62FC}"/>
    <cellStyle name="Normal 2 7 2 2 2 2 3" xfId="12544" xr:uid="{E18F287F-B0F1-4E68-9219-78BB187082DF}"/>
    <cellStyle name="Normal 2 7 2 2 2 3" xfId="6604" xr:uid="{B3ED1C59-B454-450F-B803-F61657A7FD3B}"/>
    <cellStyle name="Normal 2 7 2 2 2 3 2" xfId="14524" xr:uid="{0277BACF-9A13-4825-A57B-F95D4E7E82CE}"/>
    <cellStyle name="Normal 2 7 2 2 2 4" xfId="10564" xr:uid="{24952D7B-30B9-4A11-B2AD-652576E75D71}"/>
    <cellStyle name="Normal 2 7 2 2 3" xfId="3607" xr:uid="{5C92361C-B846-4539-8318-195EAEBEE3C8}"/>
    <cellStyle name="Normal 2 7 2 2 3 2" xfId="7569" xr:uid="{0D9ED13B-89CA-4FB8-8146-78B9E94E3C7D}"/>
    <cellStyle name="Normal 2 7 2 2 3 2 2" xfId="15489" xr:uid="{F2585964-28A1-4F72-AF50-3023FC4438EA}"/>
    <cellStyle name="Normal 2 7 2 2 3 3" xfId="11529" xr:uid="{DDD0D83A-9D34-44C3-AFC1-AD8E69F51BF7}"/>
    <cellStyle name="Normal 2 7 2 2 4" xfId="5589" xr:uid="{4CB6340F-2824-4B31-AD5F-96C11CCBA911}"/>
    <cellStyle name="Normal 2 7 2 2 4 2" xfId="13509" xr:uid="{8A877EEF-CA5E-4F9F-9CD3-F7ABF0425869}"/>
    <cellStyle name="Normal 2 7 2 2 5" xfId="9549" xr:uid="{0644E681-2E9E-4C68-B954-15F7DA4EBD23}"/>
    <cellStyle name="Normal 2 7 2 3" xfId="2573" xr:uid="{1C857A61-3738-44ED-825A-A70DAB1E3543}"/>
    <cellStyle name="Normal 2 7 2 3 2" xfId="4623" xr:uid="{2E7B89E7-325D-433A-BEA8-2781EF7B0B00}"/>
    <cellStyle name="Normal 2 7 2 3 2 2" xfId="8583" xr:uid="{7EE8A56B-13E1-4EBA-B30B-65840FA25426}"/>
    <cellStyle name="Normal 2 7 2 3 2 2 2" xfId="16503" xr:uid="{3857CE57-94A9-4749-8C7A-0902339BC1C3}"/>
    <cellStyle name="Normal 2 7 2 3 2 3" xfId="12543" xr:uid="{7F44417C-E9D5-4865-A176-06D5797BFDFA}"/>
    <cellStyle name="Normal 2 7 2 3 3" xfId="6603" xr:uid="{4B553B5C-E95A-4E53-963D-5A8D29167593}"/>
    <cellStyle name="Normal 2 7 2 3 3 2" xfId="14523" xr:uid="{3C19C8E9-69CE-4FAC-80B4-4481284E15DF}"/>
    <cellStyle name="Normal 2 7 2 3 4" xfId="10563" xr:uid="{C7B91920-6C4D-4A56-B318-5B83A257522E}"/>
    <cellStyle name="Normal 2 7 2 4" xfId="3282" xr:uid="{B9B9DA61-6007-4629-A27F-1BD8D36858A4}"/>
    <cellStyle name="Normal 2 7 2 4 2" xfId="7244" xr:uid="{71C3B056-8BC4-46B0-BCD3-A32F7CA6CDA8}"/>
    <cellStyle name="Normal 2 7 2 4 2 2" xfId="15164" xr:uid="{E2627208-7873-4601-90E1-EC57D52264D7}"/>
    <cellStyle name="Normal 2 7 2 4 3" xfId="11204" xr:uid="{4A3A0B85-3D5B-4C33-84D9-0C778FC57025}"/>
    <cellStyle name="Normal 2 7 2 5" xfId="5264" xr:uid="{BF289578-1923-4E4A-87F5-D150AEBE1E08}"/>
    <cellStyle name="Normal 2 7 2 5 2" xfId="13184" xr:uid="{29C1DE43-84B3-4362-9664-3ACEA95D9D65}"/>
    <cellStyle name="Normal 2 7 2 6" xfId="9224" xr:uid="{4AAEA726-D422-48E3-A4B5-509EF17F563E}"/>
    <cellStyle name="Normal 2 7 3" xfId="629" xr:uid="{00000000-0005-0000-0000-0000C6040000}"/>
    <cellStyle name="Normal 2 7 3 2" xfId="2575" xr:uid="{DAA867B5-73C7-45D6-BFE8-39F77A2684B4}"/>
    <cellStyle name="Normal 2 7 3 2 2" xfId="4625" xr:uid="{8F55A43D-9B4A-47BE-9CE8-AB6FF47093BB}"/>
    <cellStyle name="Normal 2 7 3 2 2 2" xfId="8585" xr:uid="{627D3C5F-E1B8-4BD8-9ABA-55B339189B5C}"/>
    <cellStyle name="Normal 2 7 3 2 2 2 2" xfId="16505" xr:uid="{4D4D8131-50B1-4982-AD74-71B2AEEF469C}"/>
    <cellStyle name="Normal 2 7 3 2 2 3" xfId="12545" xr:uid="{6ADAF077-6B19-4609-A7E2-98E93CD74999}"/>
    <cellStyle name="Normal 2 7 3 2 3" xfId="6605" xr:uid="{CF160A2A-0B40-49D5-9C8F-FA059B1FEE07}"/>
    <cellStyle name="Normal 2 7 3 2 3 2" xfId="14525" xr:uid="{F573EF6A-2D01-4A4C-9DBC-A048DCC14BF5}"/>
    <cellStyle name="Normal 2 7 3 2 4" xfId="10565" xr:uid="{7D0013A2-72F4-4FBE-88EC-91331E54E81B}"/>
    <cellStyle name="Normal 2 7 3 3" xfId="3472" xr:uid="{E7B537EB-7332-4BBF-A7F5-8BA56EBCA942}"/>
    <cellStyle name="Normal 2 7 3 3 2" xfId="7434" xr:uid="{129A3284-520F-4C43-B18D-38BB03A6B46D}"/>
    <cellStyle name="Normal 2 7 3 3 2 2" xfId="15354" xr:uid="{7768B514-54CC-403D-8646-CF270C60CB09}"/>
    <cellStyle name="Normal 2 7 3 3 3" xfId="11394" xr:uid="{DF13EBF0-4F95-41E3-842B-5E0AF898156F}"/>
    <cellStyle name="Normal 2 7 3 4" xfId="5454" xr:uid="{CDE8A8F0-9DE0-4157-8B3F-1FD3E3C85890}"/>
    <cellStyle name="Normal 2 7 3 4 2" xfId="13374" xr:uid="{B5293B76-4D58-4288-8F1D-A2F90E1E8600}"/>
    <cellStyle name="Normal 2 7 3 5" xfId="9414" xr:uid="{B66E3FFD-D270-418E-B6C6-323940D08A71}"/>
    <cellStyle name="Normal 2 7 4" xfId="1598" xr:uid="{00000000-0005-0000-0000-0000C7040000}"/>
    <cellStyle name="Normal 2 7 5" xfId="2572" xr:uid="{9C694B18-013A-4F50-82D9-4846416841F3}"/>
    <cellStyle name="Normal 2 7 5 2" xfId="4622" xr:uid="{321D8393-68FB-4A9D-A7FA-9DE3E40C208E}"/>
    <cellStyle name="Normal 2 7 5 2 2" xfId="8582" xr:uid="{BFB841E5-7D07-49EC-8FE3-44B887BE7645}"/>
    <cellStyle name="Normal 2 7 5 2 2 2" xfId="16502" xr:uid="{1E4062F7-4752-4869-8422-59084CE2870A}"/>
    <cellStyle name="Normal 2 7 5 2 3" xfId="12542" xr:uid="{18EDFFFA-1E5B-4143-9163-3DF9885515EE}"/>
    <cellStyle name="Normal 2 7 5 3" xfId="6602" xr:uid="{13C2449F-DE31-4D39-9916-D9F00C8D3796}"/>
    <cellStyle name="Normal 2 7 5 3 2" xfId="14522" xr:uid="{F349E06E-E5F6-4E47-8F19-932CF8A6EEBB}"/>
    <cellStyle name="Normal 2 7 5 4" xfId="10562" xr:uid="{9B463D09-EFEB-4797-97B9-23F4DB652D92}"/>
    <cellStyle name="Normal 2 7 6" xfId="3147" xr:uid="{E13D598E-9356-4D6E-AFA5-709CE3B98A56}"/>
    <cellStyle name="Normal 2 7 6 2" xfId="7109" xr:uid="{6ED97D7B-B511-4CC8-AE03-A83FD7E7AA53}"/>
    <cellStyle name="Normal 2 7 6 2 2" xfId="15029" xr:uid="{7A27FC8A-AB4E-404D-822B-034856EA8BE8}"/>
    <cellStyle name="Normal 2 7 6 3" xfId="11069" xr:uid="{86AA6CE5-536B-4DA0-9480-55B399ADB474}"/>
    <cellStyle name="Normal 2 7 7" xfId="5129" xr:uid="{7076A6D4-7AC3-4E6A-B6AF-C75BF2B0CCE7}"/>
    <cellStyle name="Normal 2 7 7 2" xfId="13049" xr:uid="{CF384926-931C-4E83-BFA0-44AFCC8671BD}"/>
    <cellStyle name="Normal 2 7 8" xfId="9089" xr:uid="{4B2F2D63-08A2-409C-BCA9-2CCF888C6833}"/>
    <cellStyle name="Normal 2 8" xfId="212" xr:uid="{00000000-0005-0000-0000-0000C8040000}"/>
    <cellStyle name="Normal 2 8 2" xfId="380" xr:uid="{00000000-0005-0000-0000-0000C9040000}"/>
    <cellStyle name="Normal 2 8 2 2" xfId="770" xr:uid="{00000000-0005-0000-0000-0000CA040000}"/>
    <cellStyle name="Normal 2 8 2 2 2" xfId="2578" xr:uid="{2B49527C-3518-49C0-9E4E-73D830209647}"/>
    <cellStyle name="Normal 2 8 2 2 2 2" xfId="4628" xr:uid="{8790273E-F7C6-488D-AC6F-41A126A1FFC4}"/>
    <cellStyle name="Normal 2 8 2 2 2 2 2" xfId="8588" xr:uid="{708AA109-9A6B-454E-98B1-5444F4180573}"/>
    <cellStyle name="Normal 2 8 2 2 2 2 2 2" xfId="16508" xr:uid="{DCC391D6-3A7F-4197-9292-58B61E76F87E}"/>
    <cellStyle name="Normal 2 8 2 2 2 2 3" xfId="12548" xr:uid="{569C3BF9-2EC0-4354-AC4F-CDD9527AFACB}"/>
    <cellStyle name="Normal 2 8 2 2 2 3" xfId="6608" xr:uid="{7FB5ED61-37AD-4623-8063-D882AEE9885A}"/>
    <cellStyle name="Normal 2 8 2 2 2 3 2" xfId="14528" xr:uid="{BE39BBB8-DAE3-4F47-BBBD-0EB2C1812F95}"/>
    <cellStyle name="Normal 2 8 2 2 2 4" xfId="10568" xr:uid="{987ABCC8-D4F8-45A9-9F66-8CCE3A724E7F}"/>
    <cellStyle name="Normal 2 8 2 2 3" xfId="3613" xr:uid="{20B96A79-0E85-4167-9060-CC84B8C7DCF2}"/>
    <cellStyle name="Normal 2 8 2 2 3 2" xfId="7575" xr:uid="{E252C45B-F6DB-4A7B-9716-D1516A3CC86D}"/>
    <cellStyle name="Normal 2 8 2 2 3 2 2" xfId="15495" xr:uid="{43E04294-5E02-4A90-89F8-B3CBA8FB4B75}"/>
    <cellStyle name="Normal 2 8 2 2 3 3" xfId="11535" xr:uid="{3404A195-808A-4787-AB7A-D6E5A57E704C}"/>
    <cellStyle name="Normal 2 8 2 2 4" xfId="5595" xr:uid="{53D59877-570F-4D6E-9FA6-56C2C3578BFD}"/>
    <cellStyle name="Normal 2 8 2 2 4 2" xfId="13515" xr:uid="{B80169F2-9954-4475-B058-882037C9D79E}"/>
    <cellStyle name="Normal 2 8 2 2 5" xfId="9555" xr:uid="{916DEB4E-92E5-43F1-962D-3B30E2DA7445}"/>
    <cellStyle name="Normal 2 8 2 3" xfId="2577" xr:uid="{AD5CAC80-33DE-463A-A4BA-C6C93A4C23A1}"/>
    <cellStyle name="Normal 2 8 2 3 2" xfId="4627" xr:uid="{CD5CA471-BBFC-4089-805A-A5934429E2A3}"/>
    <cellStyle name="Normal 2 8 2 3 2 2" xfId="8587" xr:uid="{8239B897-E5A8-44F4-8C65-1734C11C704E}"/>
    <cellStyle name="Normal 2 8 2 3 2 2 2" xfId="16507" xr:uid="{2F1378A2-1FC4-4D05-A9DF-3D11F859FDD8}"/>
    <cellStyle name="Normal 2 8 2 3 2 3" xfId="12547" xr:uid="{D70FBA5C-0B3A-4449-836B-8126B2033675}"/>
    <cellStyle name="Normal 2 8 2 3 3" xfId="6607" xr:uid="{B907AA89-5A5D-4362-9B7E-4100A83E61E2}"/>
    <cellStyle name="Normal 2 8 2 3 3 2" xfId="14527" xr:uid="{DF5F6C0B-5DD7-440C-B064-FF769802ACBA}"/>
    <cellStyle name="Normal 2 8 2 3 4" xfId="10567" xr:uid="{411C7957-3F11-450E-8FBA-9507241F431A}"/>
    <cellStyle name="Normal 2 8 2 4" xfId="3288" xr:uid="{575A8301-BA3A-4325-9528-6E87B815FFE3}"/>
    <cellStyle name="Normal 2 8 2 4 2" xfId="7250" xr:uid="{D3C97198-5EAD-4F11-B9F0-F4FB2F4B54A2}"/>
    <cellStyle name="Normal 2 8 2 4 2 2" xfId="15170" xr:uid="{959676E3-0F65-48AF-8ED3-A60BEF9BA6D9}"/>
    <cellStyle name="Normal 2 8 2 4 3" xfId="11210" xr:uid="{4BF70504-50D7-44DF-AABB-A9A06601AC31}"/>
    <cellStyle name="Normal 2 8 2 5" xfId="5270" xr:uid="{092E6C0B-E325-4161-9770-4185FA36FDCA}"/>
    <cellStyle name="Normal 2 8 2 5 2" xfId="13190" xr:uid="{93C1B1FE-5F93-4D19-A480-C05A99FB82BF}"/>
    <cellStyle name="Normal 2 8 2 6" xfId="9230" xr:uid="{7C4E882C-BC1C-419E-9178-99DECEDFF10A}"/>
    <cellStyle name="Normal 2 8 3" xfId="635" xr:uid="{00000000-0005-0000-0000-0000CB040000}"/>
    <cellStyle name="Normal 2 8 3 2" xfId="2579" xr:uid="{E7E20418-EE60-40AD-944C-8D4A4314C7C5}"/>
    <cellStyle name="Normal 2 8 3 2 2" xfId="4629" xr:uid="{B33B4581-BF44-4A71-8D66-6A2ECC6DC34A}"/>
    <cellStyle name="Normal 2 8 3 2 2 2" xfId="8589" xr:uid="{E3E24E2D-A318-44BF-AC0E-973D66AC9E24}"/>
    <cellStyle name="Normal 2 8 3 2 2 2 2" xfId="16509" xr:uid="{0ACF529E-0034-4309-9DF4-34F309D15514}"/>
    <cellStyle name="Normal 2 8 3 2 2 3" xfId="12549" xr:uid="{C368BAE5-6B7D-4C34-836E-EAD7F67FCF7F}"/>
    <cellStyle name="Normal 2 8 3 2 3" xfId="6609" xr:uid="{37467645-97DC-4E49-B8CA-7DC0A3AA7F4F}"/>
    <cellStyle name="Normal 2 8 3 2 3 2" xfId="14529" xr:uid="{2B90AB0A-ED1A-43F9-9F19-0305F9E67349}"/>
    <cellStyle name="Normal 2 8 3 2 4" xfId="10569" xr:uid="{70484DB6-CA0B-4808-A4E2-BC7BFD542748}"/>
    <cellStyle name="Normal 2 8 3 3" xfId="3478" xr:uid="{DD06A246-7B60-4960-B963-B11139909D5F}"/>
    <cellStyle name="Normal 2 8 3 3 2" xfId="7440" xr:uid="{BF4501B7-AB5E-4151-AF1B-12E623E26B27}"/>
    <cellStyle name="Normal 2 8 3 3 2 2" xfId="15360" xr:uid="{D21C92FF-B859-4B4C-AE62-7CACCD580B80}"/>
    <cellStyle name="Normal 2 8 3 3 3" xfId="11400" xr:uid="{E86CF742-C990-47CE-867F-BF866CB8E89C}"/>
    <cellStyle name="Normal 2 8 3 4" xfId="5460" xr:uid="{96B5AAE6-758A-427F-A5FE-758015B97091}"/>
    <cellStyle name="Normal 2 8 3 4 2" xfId="13380" xr:uid="{B0FD11E3-559F-45FA-A202-818C2CA72E6F}"/>
    <cellStyle name="Normal 2 8 3 5" xfId="9420" xr:uid="{34E80DAE-2ACE-4367-AE55-535E21D76E9B}"/>
    <cellStyle name="Normal 2 8 4" xfId="1599" xr:uid="{00000000-0005-0000-0000-0000CC040000}"/>
    <cellStyle name="Normal 2 8 5" xfId="2576" xr:uid="{2B2E74E6-00E5-4350-85AC-0545C65580ED}"/>
    <cellStyle name="Normal 2 8 5 2" xfId="4626" xr:uid="{85E82A12-45EF-4EF6-B1FC-473CF5D16916}"/>
    <cellStyle name="Normal 2 8 5 2 2" xfId="8586" xr:uid="{9DBE556C-EC68-4500-BE74-606447CB7EB2}"/>
    <cellStyle name="Normal 2 8 5 2 2 2" xfId="16506" xr:uid="{E68CEE9D-ACC6-40AC-827E-E42EC5675501}"/>
    <cellStyle name="Normal 2 8 5 2 3" xfId="12546" xr:uid="{E8DB6627-CF28-434F-BBF7-BAB7BBF4FBCD}"/>
    <cellStyle name="Normal 2 8 5 3" xfId="6606" xr:uid="{3E600781-3041-4E37-AA94-34738179165F}"/>
    <cellStyle name="Normal 2 8 5 3 2" xfId="14526" xr:uid="{E235A8A1-F307-4C25-AA5A-90E3AB0C8CA8}"/>
    <cellStyle name="Normal 2 8 5 4" xfId="10566" xr:uid="{EF3430DF-CE71-4609-A720-869654F16742}"/>
    <cellStyle name="Normal 2 8 6" xfId="3153" xr:uid="{29910123-95F4-4477-BC80-F291D6620B3C}"/>
    <cellStyle name="Normal 2 8 6 2" xfId="7115" xr:uid="{9FB1FE6F-BAE8-4D09-B6F8-8282D71A9D0F}"/>
    <cellStyle name="Normal 2 8 6 2 2" xfId="15035" xr:uid="{B31A69E9-F494-4B1C-8509-D59014F6DC95}"/>
    <cellStyle name="Normal 2 8 6 3" xfId="11075" xr:uid="{F4996BD8-31C7-4C1E-BF11-5EC6646D9904}"/>
    <cellStyle name="Normal 2 8 7" xfId="5135" xr:uid="{EA54E121-2AC2-4F3B-84EA-4E5B892B993C}"/>
    <cellStyle name="Normal 2 8 7 2" xfId="13055" xr:uid="{3428BDCB-F92A-48BA-9E6E-2DBE3268B44A}"/>
    <cellStyle name="Normal 2 8 8" xfId="9095" xr:uid="{8DF2797A-653F-4232-B753-7F1E9690EF12}"/>
    <cellStyle name="Normal 2 9" xfId="308" xr:uid="{00000000-0005-0000-0000-0000CD040000}"/>
    <cellStyle name="Normal 2 9 2" xfId="699" xr:uid="{00000000-0005-0000-0000-0000CE040000}"/>
    <cellStyle name="Normal 2 9 2 2" xfId="2581" xr:uid="{5DA03089-B5B6-4A91-A212-E8BCAB69BCEE}"/>
    <cellStyle name="Normal 2 9 2 2 2" xfId="4631" xr:uid="{C4229D5A-E666-4624-A88C-8AFA57CE39F4}"/>
    <cellStyle name="Normal 2 9 2 2 2 2" xfId="8591" xr:uid="{786E0A3F-6D17-4A37-BC7E-B9BE2351193E}"/>
    <cellStyle name="Normal 2 9 2 2 2 2 2" xfId="16511" xr:uid="{DBD7F3B8-8038-4FC0-A5E4-EFECFE091B97}"/>
    <cellStyle name="Normal 2 9 2 2 2 3" xfId="12551" xr:uid="{B376153F-7B39-4300-86EC-AA510CA582D0}"/>
    <cellStyle name="Normal 2 9 2 2 3" xfId="6611" xr:uid="{5FB27778-9650-4CFE-BE3D-5DEE6F577A72}"/>
    <cellStyle name="Normal 2 9 2 2 3 2" xfId="14531" xr:uid="{3D98577C-D830-4FDF-8E2E-BAFCC1A6BF75}"/>
    <cellStyle name="Normal 2 9 2 2 4" xfId="10571" xr:uid="{1A0EE5B7-F9B4-445C-8B8E-ED0E9014AA09}"/>
    <cellStyle name="Normal 2 9 2 3" xfId="3542" xr:uid="{6A2D68A7-87A0-4332-A106-0A32882DF43E}"/>
    <cellStyle name="Normal 2 9 2 3 2" xfId="7504" xr:uid="{B3B00559-AD67-4C28-A2F1-18C3FE212973}"/>
    <cellStyle name="Normal 2 9 2 3 2 2" xfId="15424" xr:uid="{912DE9B0-2640-404D-B091-83428345B153}"/>
    <cellStyle name="Normal 2 9 2 3 3" xfId="11464" xr:uid="{D4CB70DC-81AB-44B5-B474-8DD737C4D829}"/>
    <cellStyle name="Normal 2 9 2 4" xfId="5524" xr:uid="{7D1C3F58-4351-4368-B445-B52E75F90824}"/>
    <cellStyle name="Normal 2 9 2 4 2" xfId="13444" xr:uid="{5FD2F0AD-A8FF-4519-92AD-30D0E94C93D3}"/>
    <cellStyle name="Normal 2 9 2 5" xfId="9484" xr:uid="{CAE3ECE8-81BB-46D9-B8A5-7E90F9209D5E}"/>
    <cellStyle name="Normal 2 9 3" xfId="1600" xr:uid="{00000000-0005-0000-0000-0000CF040000}"/>
    <cellStyle name="Normal 2 9 4" xfId="2580" xr:uid="{DE8D624D-F619-4DEB-B0C7-B03998481654}"/>
    <cellStyle name="Normal 2 9 4 2" xfId="4630" xr:uid="{5633B460-7910-4447-9A1A-1B046EDA870E}"/>
    <cellStyle name="Normal 2 9 4 2 2" xfId="8590" xr:uid="{F18A24DA-4A07-44EA-BE12-479D2788D3AF}"/>
    <cellStyle name="Normal 2 9 4 2 2 2" xfId="16510" xr:uid="{77EB6480-41E0-48C1-BADE-A88B8E4C41A6}"/>
    <cellStyle name="Normal 2 9 4 2 3" xfId="12550" xr:uid="{C04CC5DA-2BD8-47EA-BC3E-A3E964B7C8F5}"/>
    <cellStyle name="Normal 2 9 4 3" xfId="6610" xr:uid="{9CF465AB-5ADC-459E-A19B-015C0071175D}"/>
    <cellStyle name="Normal 2 9 4 3 2" xfId="14530" xr:uid="{62BC6A29-F32D-4B91-AA5C-305B7F3C5A6C}"/>
    <cellStyle name="Normal 2 9 4 4" xfId="10570" xr:uid="{2BBFFB56-BE9D-466B-848F-D0B0AAC9593A}"/>
    <cellStyle name="Normal 2 9 5" xfId="3217" xr:uid="{122DE3D5-B55E-460E-BAB0-CE0EEF78951F}"/>
    <cellStyle name="Normal 2 9 5 2" xfId="7179" xr:uid="{A926B5C2-F527-4A89-A52E-A9D76706D039}"/>
    <cellStyle name="Normal 2 9 5 2 2" xfId="15099" xr:uid="{64634E7E-64C9-4018-B2AE-EF320C10F1CA}"/>
    <cellStyle name="Normal 2 9 5 3" xfId="11139" xr:uid="{D9CC64C7-C8B0-44A5-853F-4FCF39E1C549}"/>
    <cellStyle name="Normal 2 9 6" xfId="5199" xr:uid="{15005399-8F3E-4FA7-8AAB-65C12CEEC9F6}"/>
    <cellStyle name="Normal 2 9 6 2" xfId="13119" xr:uid="{5B7DA258-F281-4530-8584-AAFFA0DFC1CC}"/>
    <cellStyle name="Normal 2 9 7" xfId="9159" xr:uid="{FE9F5974-95AB-432F-A447-1F389CA199A9}"/>
    <cellStyle name="Normal 2_DMPL 310309" xfId="450" xr:uid="{00000000-0005-0000-0000-0000D0040000}"/>
    <cellStyle name="Normal 20" xfId="306" xr:uid="{00000000-0005-0000-0000-0000D1040000}"/>
    <cellStyle name="Normal 20 10" xfId="3215" xr:uid="{840A0CEB-7F84-4D95-B7D6-0EDB5ACB9E0F}"/>
    <cellStyle name="Normal 20 10 2" xfId="7177" xr:uid="{72D1D789-571F-4ED9-A3AB-5786A228E2C1}"/>
    <cellStyle name="Normal 20 10 2 2" xfId="15097" xr:uid="{44860BBB-8E13-4886-8D26-2BEA21A3DFA2}"/>
    <cellStyle name="Normal 20 10 3" xfId="11137" xr:uid="{147D5A6F-7A9E-4680-996B-A0A693214B5E}"/>
    <cellStyle name="Normal 20 11" xfId="5197" xr:uid="{5CFAE28B-C19F-47D0-A44D-907CF6406974}"/>
    <cellStyle name="Normal 20 11 2" xfId="13117" xr:uid="{766DAB23-5016-4BFA-810C-A4DD4D60813C}"/>
    <cellStyle name="Normal 20 12" xfId="9157" xr:uid="{1776FE0E-D9EF-4FF1-A49E-023DD77ED2D8}"/>
    <cellStyle name="Normal 20 2" xfId="442" xr:uid="{00000000-0005-0000-0000-0000D2040000}"/>
    <cellStyle name="Normal 20 2 2" xfId="832" xr:uid="{00000000-0005-0000-0000-0000D3040000}"/>
    <cellStyle name="Normal 20 2 2 2" xfId="2584" xr:uid="{BBA1FC58-E13D-4B0A-9CFD-19CF45B7DF31}"/>
    <cellStyle name="Normal 20 2 2 2 2" xfId="4634" xr:uid="{A26E8FBD-5A8A-49D7-ACEF-D5778A88841C}"/>
    <cellStyle name="Normal 20 2 2 2 2 2" xfId="8594" xr:uid="{6A5B0464-D8B4-4E7D-AFC5-EF487DBBAE2B}"/>
    <cellStyle name="Normal 20 2 2 2 2 2 2" xfId="16514" xr:uid="{282337DB-EA42-4E9B-9766-B9C05F0DC23A}"/>
    <cellStyle name="Normal 20 2 2 2 2 3" xfId="12554" xr:uid="{B64AAF7E-91EB-419B-9BAF-47C1785F4714}"/>
    <cellStyle name="Normal 20 2 2 2 3" xfId="6614" xr:uid="{21A96577-12E5-47B7-BC29-76E04F48AC82}"/>
    <cellStyle name="Normal 20 2 2 2 3 2" xfId="14534" xr:uid="{ED422E2E-2430-46A8-8572-6228A0EE2710}"/>
    <cellStyle name="Normal 20 2 2 2 4" xfId="10574" xr:uid="{AF88F3CE-F4B7-4C1E-83CC-19B9F0F6626F}"/>
    <cellStyle name="Normal 20 2 2 3" xfId="3675" xr:uid="{7DF26420-F661-43C6-A8BA-F2625246572F}"/>
    <cellStyle name="Normal 20 2 2 3 2" xfId="7637" xr:uid="{AB84EF38-2E28-4DA7-AFE5-392CD6310D0E}"/>
    <cellStyle name="Normal 20 2 2 3 2 2" xfId="15557" xr:uid="{B926A2C7-2D79-45C3-BFB8-C3123059051D}"/>
    <cellStyle name="Normal 20 2 2 3 3" xfId="11597" xr:uid="{7AC13360-E2B4-4FBB-9C2E-265515CC9410}"/>
    <cellStyle name="Normal 20 2 2 4" xfId="5657" xr:uid="{959E037A-8E42-4D76-93E0-CA651B8A368D}"/>
    <cellStyle name="Normal 20 2 2 4 2" xfId="13577" xr:uid="{3AF20279-C1FC-471A-BDBB-C54809D734F7}"/>
    <cellStyle name="Normal 20 2 2 5" xfId="9617" xr:uid="{FCA49267-BEF9-47F9-880C-4EC67DD14FE5}"/>
    <cellStyle name="Normal 20 2 3" xfId="2583" xr:uid="{66BF2FDB-BB35-48AC-9811-3EC75BAF59A4}"/>
    <cellStyle name="Normal 20 2 3 2" xfId="4633" xr:uid="{50EBE877-8837-4376-AFF5-331F98BCFB9A}"/>
    <cellStyle name="Normal 20 2 3 2 2" xfId="8593" xr:uid="{EB12B4B1-CCF1-433D-9214-ED41FF027793}"/>
    <cellStyle name="Normal 20 2 3 2 2 2" xfId="16513" xr:uid="{E6EF7EDA-D9BA-44BB-8153-65D3562A2039}"/>
    <cellStyle name="Normal 20 2 3 2 3" xfId="12553" xr:uid="{259FE10F-A27F-409F-A09B-54E4A1BA3CE3}"/>
    <cellStyle name="Normal 20 2 3 3" xfId="6613" xr:uid="{613375A7-4CB0-43D0-9640-5C063DB67B3E}"/>
    <cellStyle name="Normal 20 2 3 3 2" xfId="14533" xr:uid="{181C60CD-4856-4E59-8918-D15E0A37FF3E}"/>
    <cellStyle name="Normal 20 2 3 4" xfId="10573" xr:uid="{5485638E-3B86-4F93-B38F-812F3C2138A0}"/>
    <cellStyle name="Normal 20 2 4" xfId="3350" xr:uid="{6CD04CAF-E007-46B7-9CCB-FCDB37D9D741}"/>
    <cellStyle name="Normal 20 2 4 2" xfId="7312" xr:uid="{8B8E8AAD-547F-4B3C-98DE-2227096461C1}"/>
    <cellStyle name="Normal 20 2 4 2 2" xfId="15232" xr:uid="{D9FB74ED-CE45-4161-A1A2-58B02F5D6E48}"/>
    <cellStyle name="Normal 20 2 4 3" xfId="11272" xr:uid="{717CE748-53BB-4252-AADA-752EC5DF5AF0}"/>
    <cellStyle name="Normal 20 2 5" xfId="5332" xr:uid="{C9D2C798-86CB-4E6C-ACB3-44F59326FFE0}"/>
    <cellStyle name="Normal 20 2 5 2" xfId="13252" xr:uid="{BBF143DF-4ABE-47E7-8BDD-5499E1431E56}"/>
    <cellStyle name="Normal 20 2 6" xfId="9292" xr:uid="{2FCF939C-D857-4B32-8F62-0BD1BA6A7CC3}"/>
    <cellStyle name="Normal 20 3" xfId="490" xr:uid="{00000000-0005-0000-0000-0000D4040000}"/>
    <cellStyle name="Normal 20 3 2" xfId="860" xr:uid="{00000000-0005-0000-0000-0000D5040000}"/>
    <cellStyle name="Normal 20 3 2 2" xfId="2586" xr:uid="{5D5891BD-83F3-40D2-952D-373FD13AA4F3}"/>
    <cellStyle name="Normal 20 3 2 2 2" xfId="4636" xr:uid="{A27F3891-EE75-4972-B457-1742A78B4D15}"/>
    <cellStyle name="Normal 20 3 2 2 2 2" xfId="8596" xr:uid="{9F29D72D-3A56-4866-A800-C36B56FF5AC1}"/>
    <cellStyle name="Normal 20 3 2 2 2 2 2" xfId="16516" xr:uid="{ACCA2365-8856-4FD9-83DB-464C9E9B798E}"/>
    <cellStyle name="Normal 20 3 2 2 2 3" xfId="12556" xr:uid="{8221FB41-7924-4965-947B-9DAA838FCE7F}"/>
    <cellStyle name="Normal 20 3 2 2 3" xfId="6616" xr:uid="{81AD007C-438C-466C-B0B9-C7F0B36D58E1}"/>
    <cellStyle name="Normal 20 3 2 2 3 2" xfId="14536" xr:uid="{AF5B6311-7F6D-4359-A75A-836BA895C997}"/>
    <cellStyle name="Normal 20 3 2 2 4" xfId="10576" xr:uid="{13942C3F-07FE-459D-9181-D3D21F4C91B8}"/>
    <cellStyle name="Normal 20 3 2 3" xfId="3703" xr:uid="{B3F6A7E0-CBD3-4CF3-AE28-368C1EDB956C}"/>
    <cellStyle name="Normal 20 3 2 3 2" xfId="7665" xr:uid="{BC3D6EBB-6513-440E-B9D0-5D5654E616B2}"/>
    <cellStyle name="Normal 20 3 2 3 2 2" xfId="15585" xr:uid="{6363D3A6-7657-42A3-92BE-D18DABAFA3FA}"/>
    <cellStyle name="Normal 20 3 2 3 3" xfId="11625" xr:uid="{41C591AF-7220-4219-A6F2-1AF7F925640B}"/>
    <cellStyle name="Normal 20 3 2 4" xfId="5685" xr:uid="{A0779B13-1020-48B2-8074-838F04FB6D1A}"/>
    <cellStyle name="Normal 20 3 2 4 2" xfId="13605" xr:uid="{052C3D84-B2E2-4FF3-96C4-8C5D71234B01}"/>
    <cellStyle name="Normal 20 3 2 5" xfId="9645" xr:uid="{509DB4E6-135E-4567-BCF2-CCF9A0A8C98C}"/>
    <cellStyle name="Normal 20 3 3" xfId="2585" xr:uid="{071B51E6-6ECB-489D-82B0-31A2E17DE03D}"/>
    <cellStyle name="Normal 20 3 3 2" xfId="4635" xr:uid="{F294AEAD-88E4-4DAD-B6CA-EFBFBD2406B8}"/>
    <cellStyle name="Normal 20 3 3 2 2" xfId="8595" xr:uid="{EDF53657-565B-4869-8958-726B594CB99C}"/>
    <cellStyle name="Normal 20 3 3 2 2 2" xfId="16515" xr:uid="{8B9A7DCE-2D73-4F1D-8F27-9192930B3566}"/>
    <cellStyle name="Normal 20 3 3 2 3" xfId="12555" xr:uid="{8FF2F459-FDA8-44AF-8E2E-969C891443E9}"/>
    <cellStyle name="Normal 20 3 3 3" xfId="6615" xr:uid="{00287664-D4FE-412B-97DD-CE4E61132591}"/>
    <cellStyle name="Normal 20 3 3 3 2" xfId="14535" xr:uid="{423E6995-9DE6-43FB-BA7A-4FE9CBF50359}"/>
    <cellStyle name="Normal 20 3 3 4" xfId="10575" xr:uid="{D8BD0862-D33D-4B5D-8885-1F623A434487}"/>
    <cellStyle name="Normal 20 3 4" xfId="3378" xr:uid="{B326FA80-F139-4749-B6F7-C40CDED55228}"/>
    <cellStyle name="Normal 20 3 4 2" xfId="7340" xr:uid="{D4DB71AF-1892-463A-97EE-BCC6A8B2AC30}"/>
    <cellStyle name="Normal 20 3 4 2 2" xfId="15260" xr:uid="{F6D6600F-E818-4667-8DCD-731ED3CAB812}"/>
    <cellStyle name="Normal 20 3 4 3" xfId="11300" xr:uid="{601B355A-F05C-404B-BA01-B757CBC83D78}"/>
    <cellStyle name="Normal 20 3 5" xfId="5360" xr:uid="{7BA4B6D5-E6BD-4040-AADB-B2D11E9006B0}"/>
    <cellStyle name="Normal 20 3 5 2" xfId="13280" xr:uid="{F279C1A7-9ACF-4006-B713-63ABB1E92E83}"/>
    <cellStyle name="Normal 20 3 6" xfId="9320" xr:uid="{8D2215A1-79B9-4F2F-9822-0F878825FF51}"/>
    <cellStyle name="Normal 20 4" xfId="697" xr:uid="{00000000-0005-0000-0000-0000D6040000}"/>
    <cellStyle name="Normal 20 4 2" xfId="2587" xr:uid="{6397B43F-27BE-4EC8-8418-E06CFA8F708C}"/>
    <cellStyle name="Normal 20 4 2 2" xfId="4637" xr:uid="{23E4B626-A10B-4A27-9D04-C5357A59505C}"/>
    <cellStyle name="Normal 20 4 2 2 2" xfId="8597" xr:uid="{70620A21-CD8C-4BD9-94F6-916422CFDF55}"/>
    <cellStyle name="Normal 20 4 2 2 2 2" xfId="16517" xr:uid="{EE1596D5-6A74-48CC-80D1-51F297E97EAD}"/>
    <cellStyle name="Normal 20 4 2 2 3" xfId="12557" xr:uid="{919C3B5E-E3EC-43F5-BD0B-7463B4B92F17}"/>
    <cellStyle name="Normal 20 4 2 3" xfId="6617" xr:uid="{40D941E2-FB66-4D1E-9AFD-598BBE09E23A}"/>
    <cellStyle name="Normal 20 4 2 3 2" xfId="14537" xr:uid="{F5FF21B1-1A79-4627-8F62-522FE1C7D4C0}"/>
    <cellStyle name="Normal 20 4 2 4" xfId="10577" xr:uid="{E1D4EDB0-BC59-4F11-9A4D-BBAB71EBAF4F}"/>
    <cellStyle name="Normal 20 4 3" xfId="3540" xr:uid="{753186F0-590C-4991-8273-BE63683A1DE8}"/>
    <cellStyle name="Normal 20 4 3 2" xfId="7502" xr:uid="{0DCC195C-A405-4D69-9901-DA85DEA612BF}"/>
    <cellStyle name="Normal 20 4 3 2 2" xfId="15422" xr:uid="{4B8D9F0E-0774-41E2-A6F6-6936897ACA4C}"/>
    <cellStyle name="Normal 20 4 3 3" xfId="11462" xr:uid="{258A3429-DA22-47ED-8067-3F2FB507A4A1}"/>
    <cellStyle name="Normal 20 4 4" xfId="5522" xr:uid="{A44CB6D8-4F14-41AD-A139-4E2210F988CD}"/>
    <cellStyle name="Normal 20 4 4 2" xfId="13442" xr:uid="{844B1A0D-D0D0-45FE-BAE0-D69E3DD84883}"/>
    <cellStyle name="Normal 20 4 5" xfId="9482" xr:uid="{93E32F85-A295-4D27-AB91-2340F0822CA0}"/>
    <cellStyle name="Normal 20 5" xfId="939" xr:uid="{00000000-0005-0000-0000-0000D7040000}"/>
    <cellStyle name="Normal 20 5 2" xfId="2588" xr:uid="{1D76C7A7-79F4-436E-9B7C-A84D8D5EE9A4}"/>
    <cellStyle name="Normal 20 5 2 2" xfId="4638" xr:uid="{752FA9C7-AABE-4BA6-8299-DA8977451432}"/>
    <cellStyle name="Normal 20 5 2 2 2" xfId="8598" xr:uid="{883DE768-264D-4906-A285-76FC6D7A0EEF}"/>
    <cellStyle name="Normal 20 5 2 2 2 2" xfId="16518" xr:uid="{30354701-64FB-4F3B-A06C-CE7108268C58}"/>
    <cellStyle name="Normal 20 5 2 2 3" xfId="12558" xr:uid="{A79A6D4E-FE40-4541-AC96-1EE7A4434729}"/>
    <cellStyle name="Normal 20 5 2 3" xfId="6618" xr:uid="{30CDA1F5-607A-453D-9A83-B00DF37F4BBD}"/>
    <cellStyle name="Normal 20 5 2 3 2" xfId="14538" xr:uid="{6994614D-7D1D-4928-9B82-79AEAE54B00A}"/>
    <cellStyle name="Normal 20 5 2 4" xfId="10578" xr:uid="{EB6007EE-855C-40FF-AADF-8EA6DC7752AD}"/>
    <cellStyle name="Normal 20 5 3" xfId="3775" xr:uid="{39F4CE4F-855D-4CFF-9805-CAD8ADE8F700}"/>
    <cellStyle name="Normal 20 5 3 2" xfId="7737" xr:uid="{11887DDC-6DB5-445E-B057-4DA065A77B84}"/>
    <cellStyle name="Normal 20 5 3 2 2" xfId="15657" xr:uid="{39FF25EC-3382-4F93-A200-9E76684B3A2E}"/>
    <cellStyle name="Normal 20 5 3 3" xfId="11697" xr:uid="{F6F85427-ADCC-46FA-B2E9-59D86F0B2CFB}"/>
    <cellStyle name="Normal 20 5 4" xfId="5757" xr:uid="{424A19D8-FB98-4CC8-BF19-373AEA4F4F8F}"/>
    <cellStyle name="Normal 20 5 4 2" xfId="13677" xr:uid="{A20128C4-DD80-411F-9F47-B65848BEEDCC}"/>
    <cellStyle name="Normal 20 5 5" xfId="9717" xr:uid="{51E84749-1310-489C-9CEF-031D56330F78}"/>
    <cellStyle name="Normal 20 6" xfId="1891" xr:uid="{00000000-0005-0000-0000-0000D8040000}"/>
    <cellStyle name="Normal 20 7" xfId="2014" xr:uid="{9374F61A-F012-41AF-9EA1-8F28A527478F}"/>
    <cellStyle name="Normal 20 7 2" xfId="4092" xr:uid="{6CB0D50E-5290-42F5-819F-1FE3B9A35D6F}"/>
    <cellStyle name="Normal 20 7 2 2" xfId="8052" xr:uid="{FC626672-928A-4E60-A6AC-18B0CA6AC327}"/>
    <cellStyle name="Normal 20 7 2 2 2" xfId="15972" xr:uid="{3ED8DD82-9303-4BB1-A5CD-D776DB95AC05}"/>
    <cellStyle name="Normal 20 7 2 3" xfId="12012" xr:uid="{1F2C6820-922B-42A0-95E5-341A5B9F25E2}"/>
    <cellStyle name="Normal 20 7 3" xfId="6072" xr:uid="{F10D7B6E-82DE-4110-A3ED-93D88843E10C}"/>
    <cellStyle name="Normal 20 7 3 2" xfId="13992" xr:uid="{3AF0B987-71A3-4046-9CE0-CEE7337E95DC}"/>
    <cellStyle name="Normal 20 7 4" xfId="10032" xr:uid="{D42C13E0-1DFF-439B-8186-EDF6188BF9F5}"/>
    <cellStyle name="Normal 20 8" xfId="2052" xr:uid="{C93DF30E-E137-4CF8-A284-6941453B2924}"/>
    <cellStyle name="Normal 20 8 2" xfId="4130" xr:uid="{0CAE95AD-9735-4888-A066-4B104C11225C}"/>
    <cellStyle name="Normal 20 8 2 2" xfId="8090" xr:uid="{478CF8AB-EA97-4E30-B4DE-4C48BF70DAA2}"/>
    <cellStyle name="Normal 20 8 2 2 2" xfId="16010" xr:uid="{19115EED-A7C1-4B7E-80C1-0F729201562E}"/>
    <cellStyle name="Normal 20 8 2 3" xfId="12050" xr:uid="{06D47B78-BEB9-4098-88C5-D2BC3E9A0DD5}"/>
    <cellStyle name="Normal 20 8 3" xfId="6110" xr:uid="{89640334-FDF6-48E8-89C9-DD18B8378B0A}"/>
    <cellStyle name="Normal 20 8 3 2" xfId="14030" xr:uid="{F9BDBD53-DF3F-4105-AA8A-779FC245ACF9}"/>
    <cellStyle name="Normal 20 8 4" xfId="10070" xr:uid="{39630F48-6C73-4C6E-8781-853B963F19C2}"/>
    <cellStyle name="Normal 20 9" xfId="2582" xr:uid="{A5D13379-4FE9-4891-B7D3-DCA1C1B947E0}"/>
    <cellStyle name="Normal 20 9 2" xfId="4632" xr:uid="{FD627801-F4D0-4F88-962B-5098C5866BDA}"/>
    <cellStyle name="Normal 20 9 2 2" xfId="8592" xr:uid="{98E73C09-CBF2-441B-850D-95E00F882437}"/>
    <cellStyle name="Normal 20 9 2 2 2" xfId="16512" xr:uid="{E459C245-AB8F-4A77-957E-97897FC8A116}"/>
    <cellStyle name="Normal 20 9 2 3" xfId="12552" xr:uid="{7A2F4A7B-B88F-417C-B578-450E25BF9390}"/>
    <cellStyle name="Normal 20 9 3" xfId="6612" xr:uid="{BE100D6F-0687-4C7F-B5E5-A67A58AA9A43}"/>
    <cellStyle name="Normal 20 9 3 2" xfId="14532" xr:uid="{F184FCD5-6B25-4F57-A78F-B9FB9CC56E81}"/>
    <cellStyle name="Normal 20 9 4" xfId="10572" xr:uid="{216FD343-D565-44E0-8D1F-0DA0954A3F41}"/>
    <cellStyle name="Normal 21" xfId="491" xr:uid="{00000000-0005-0000-0000-0000D9040000}"/>
    <cellStyle name="Normal 21 2" xfId="861" xr:uid="{00000000-0005-0000-0000-0000DA040000}"/>
    <cellStyle name="Normal 21 2 2" xfId="2590" xr:uid="{54A38C50-EE66-4F4D-AE67-A736C5E0AD46}"/>
    <cellStyle name="Normal 21 2 2 2" xfId="4640" xr:uid="{0970F343-1C1E-4875-B8FF-E6F6FCEAA560}"/>
    <cellStyle name="Normal 21 2 2 2 2" xfId="8600" xr:uid="{5406C171-6077-4104-8D4B-D3846963882D}"/>
    <cellStyle name="Normal 21 2 2 2 2 2" xfId="16520" xr:uid="{C99CA89C-AF86-4E7C-BA79-6C2F6CE68751}"/>
    <cellStyle name="Normal 21 2 2 2 3" xfId="12560" xr:uid="{52F3B1A0-5D53-469C-84F5-E51CB5196C55}"/>
    <cellStyle name="Normal 21 2 2 3" xfId="6620" xr:uid="{F206D13F-5F57-4D8D-9558-C568B7D6BC96}"/>
    <cellStyle name="Normal 21 2 2 3 2" xfId="14540" xr:uid="{76B341AD-481D-4D8A-87B3-8764B4F9858A}"/>
    <cellStyle name="Normal 21 2 2 4" xfId="10580" xr:uid="{F57287AF-0723-4385-927D-B4FC8731F42C}"/>
    <cellStyle name="Normal 21 2 3" xfId="3704" xr:uid="{B3030C42-504E-4674-8B62-56495004CE73}"/>
    <cellStyle name="Normal 21 2 3 2" xfId="7666" xr:uid="{4E31A5A6-F3B9-4474-8793-16D2783AC1F3}"/>
    <cellStyle name="Normal 21 2 3 2 2" xfId="15586" xr:uid="{BB245A16-DB6A-4F72-8ADC-D85D54560FE6}"/>
    <cellStyle name="Normal 21 2 3 3" xfId="11626" xr:uid="{4C0C6C1B-38D4-4B50-AAC5-4E42F72F28CE}"/>
    <cellStyle name="Normal 21 2 4" xfId="5686" xr:uid="{7E7831A2-CD53-4EC9-83E2-C6B694E9ADC6}"/>
    <cellStyle name="Normal 21 2 4 2" xfId="13606" xr:uid="{7D3892AB-C7C7-431E-8BB8-5E8CD5DC8AE6}"/>
    <cellStyle name="Normal 21 2 5" xfId="9646" xr:uid="{89D88DE8-B008-4AF3-928C-0E89291EA718}"/>
    <cellStyle name="Normal 21 3" xfId="940" xr:uid="{00000000-0005-0000-0000-0000DB040000}"/>
    <cellStyle name="Normal 21 3 2" xfId="2591" xr:uid="{AF969CD1-C25D-4742-BFE0-4330056E0FC9}"/>
    <cellStyle name="Normal 21 3 2 2" xfId="4641" xr:uid="{E375A112-47A6-471D-9A11-D43341F20024}"/>
    <cellStyle name="Normal 21 3 2 2 2" xfId="8601" xr:uid="{F889716F-F03C-4F59-98B0-EBDDDB455DB3}"/>
    <cellStyle name="Normal 21 3 2 2 2 2" xfId="16521" xr:uid="{FAAD388F-0398-40D8-A2F9-2785C481185D}"/>
    <cellStyle name="Normal 21 3 2 2 3" xfId="12561" xr:uid="{83EE12D3-1011-4918-9FD9-D39DAFC31CF8}"/>
    <cellStyle name="Normal 21 3 2 3" xfId="6621" xr:uid="{99ECFECA-89FA-4E41-9D27-A204C33A4733}"/>
    <cellStyle name="Normal 21 3 2 3 2" xfId="14541" xr:uid="{9F9575CA-E272-45F2-8833-23EF5BE4D51B}"/>
    <cellStyle name="Normal 21 3 2 4" xfId="10581" xr:uid="{378BC8D1-2A4A-4877-8926-C05C11058DB0}"/>
    <cellStyle name="Normal 21 3 3" xfId="3776" xr:uid="{F0C5D57E-E11B-4402-9DC2-57BF14BC9412}"/>
    <cellStyle name="Normal 21 3 3 2" xfId="7738" xr:uid="{F6CC0123-66CB-4400-BEF4-EDE0245FEF66}"/>
    <cellStyle name="Normal 21 3 3 2 2" xfId="15658" xr:uid="{45A69B77-2B99-4C00-A908-22FD8C1AAD0A}"/>
    <cellStyle name="Normal 21 3 3 3" xfId="11698" xr:uid="{CF540D84-A227-4625-B994-7C4FC835AF80}"/>
    <cellStyle name="Normal 21 3 4" xfId="5758" xr:uid="{0DD81315-D0E6-4744-962F-6C58152C2B2C}"/>
    <cellStyle name="Normal 21 3 4 2" xfId="13678" xr:uid="{0D7DCFCC-FFF5-4C99-8CE9-E2C4A1C66819}"/>
    <cellStyle name="Normal 21 3 5" xfId="9718" xr:uid="{733131BB-1083-4613-A648-0B94C229B390}"/>
    <cellStyle name="Normal 21 4" xfId="2015" xr:uid="{CFE4897A-3EE7-4A90-A8E7-2EF995F5AAA3}"/>
    <cellStyle name="Normal 21 4 2" xfId="4093" xr:uid="{FD59AFDD-1F60-4BBE-B17A-E2BB9EF399C9}"/>
    <cellStyle name="Normal 21 4 2 2" xfId="8053" xr:uid="{504CA924-D57D-4FD3-A2E4-D3E545FBB8B0}"/>
    <cellStyle name="Normal 21 4 2 2 2" xfId="15973" xr:uid="{8C37D7F9-0B63-4CFB-A527-574CBB6638C5}"/>
    <cellStyle name="Normal 21 4 2 3" xfId="12013" xr:uid="{11271D26-0418-4F86-AA9B-AB0FAEDAC693}"/>
    <cellStyle name="Normal 21 4 3" xfId="6073" xr:uid="{6BEE179F-070D-4285-9EC5-DFEE28971C30}"/>
    <cellStyle name="Normal 21 4 3 2" xfId="13993" xr:uid="{4F8B4299-B5E9-4EAE-B49B-EA51E70849C6}"/>
    <cellStyle name="Normal 21 4 4" xfId="10033" xr:uid="{CCDAF01C-4176-446A-80E5-2CDCB1C52F24}"/>
    <cellStyle name="Normal 21 5" xfId="2053" xr:uid="{63A5D633-BC0B-46F7-897B-6FAF5C5256D0}"/>
    <cellStyle name="Normal 21 5 2" xfId="4131" xr:uid="{2D809954-5660-4C4B-BDBF-8A3A58250D9C}"/>
    <cellStyle name="Normal 21 5 2 2" xfId="8091" xr:uid="{D0D91001-3F2A-4D87-ACC9-EA10E71E3085}"/>
    <cellStyle name="Normal 21 5 2 2 2" xfId="16011" xr:uid="{424F4D53-7E51-4E6D-BD3C-F402B73475C9}"/>
    <cellStyle name="Normal 21 5 2 3" xfId="12051" xr:uid="{6393595A-87E4-4951-82E6-5DB02B1EFFD5}"/>
    <cellStyle name="Normal 21 5 3" xfId="6111" xr:uid="{DC284749-75C8-416E-BFE5-D171129CC4B0}"/>
    <cellStyle name="Normal 21 5 3 2" xfId="14031" xr:uid="{F027B668-6435-499F-83E1-9346D40D6FDD}"/>
    <cellStyle name="Normal 21 5 4" xfId="10071" xr:uid="{320FC892-A20E-4A51-A3EE-5359927C5B1F}"/>
    <cellStyle name="Normal 21 6" xfId="2589" xr:uid="{0D94E48E-2297-4D58-9299-7BE78B113268}"/>
    <cellStyle name="Normal 21 6 2" xfId="4639" xr:uid="{40DBEC3D-C299-4CF9-AFBD-1B8CD7618A80}"/>
    <cellStyle name="Normal 21 6 2 2" xfId="8599" xr:uid="{D51DFBB3-0AA2-4F70-9384-8BC08A8F1052}"/>
    <cellStyle name="Normal 21 6 2 2 2" xfId="16519" xr:uid="{223EA08D-2134-48DB-A8FE-746E9DC851D8}"/>
    <cellStyle name="Normal 21 6 2 3" xfId="12559" xr:uid="{11410782-1C2C-4B57-A894-BA44518B8EF4}"/>
    <cellStyle name="Normal 21 6 3" xfId="6619" xr:uid="{63FD5B48-F19D-4A0A-A7FE-8B748B5E09B1}"/>
    <cellStyle name="Normal 21 6 3 2" xfId="14539" xr:uid="{70C3FBD8-DFC2-44E2-9E7D-6A5C8D093D2F}"/>
    <cellStyle name="Normal 21 6 4" xfId="10579" xr:uid="{D5C65DDD-FA6C-4920-A491-1B7D73C5BBCC}"/>
    <cellStyle name="Normal 21 7" xfId="3379" xr:uid="{035FB74E-B5FF-48D2-9B72-5B2C537F4AC6}"/>
    <cellStyle name="Normal 21 7 2" xfId="7341" xr:uid="{BCDEAE29-0020-4841-9E53-B9E902BA5A23}"/>
    <cellStyle name="Normal 21 7 2 2" xfId="15261" xr:uid="{DA47DECA-E9A2-4856-8F5B-4643102981A7}"/>
    <cellStyle name="Normal 21 7 3" xfId="11301" xr:uid="{704E98EC-DC14-4E5D-8329-992B60B792B2}"/>
    <cellStyle name="Normal 21 8" xfId="5361" xr:uid="{701F1E09-E902-483A-A4F5-502FBA7F9BDD}"/>
    <cellStyle name="Normal 21 8 2" xfId="13281" xr:uid="{B9CB4FE1-517E-41E9-944D-10BFE2B893A1}"/>
    <cellStyle name="Normal 21 9" xfId="9321" xr:uid="{E80CB454-D618-49CF-A17F-00426A6D3BC5}"/>
    <cellStyle name="Normal 22" xfId="492" xr:uid="{00000000-0005-0000-0000-0000DC040000}"/>
    <cellStyle name="Normal 22 2" xfId="862" xr:uid="{00000000-0005-0000-0000-0000DD040000}"/>
    <cellStyle name="Normal 22 2 2" xfId="2593" xr:uid="{FE29ECC0-4DD2-44B5-B77A-89E5E0438736}"/>
    <cellStyle name="Normal 22 2 2 2" xfId="4643" xr:uid="{97396B9D-A419-409C-83A1-46A31A86B713}"/>
    <cellStyle name="Normal 22 2 2 2 2" xfId="8603" xr:uid="{868783AF-2EEF-4689-A094-63064051CB56}"/>
    <cellStyle name="Normal 22 2 2 2 2 2" xfId="16523" xr:uid="{59324551-FCB0-4710-A879-F4F269899657}"/>
    <cellStyle name="Normal 22 2 2 2 3" xfId="12563" xr:uid="{77822FC2-590D-4675-8D1D-4A8B219329DA}"/>
    <cellStyle name="Normal 22 2 2 3" xfId="6623" xr:uid="{5EC5C4BD-8AE0-4FD7-B6B6-5162E0291631}"/>
    <cellStyle name="Normal 22 2 2 3 2" xfId="14543" xr:uid="{552E32F1-5F21-48D5-BDBF-3E1CF86E9395}"/>
    <cellStyle name="Normal 22 2 2 4" xfId="10583" xr:uid="{425BAAB4-9BD9-4855-A050-C8EBA21D885C}"/>
    <cellStyle name="Normal 22 2 3" xfId="3705" xr:uid="{E98283C2-86FA-477A-A5FC-B4883D9805F2}"/>
    <cellStyle name="Normal 22 2 3 2" xfId="7667" xr:uid="{BE3AEFFE-6A5E-4835-ACE3-75B0BA33A7DD}"/>
    <cellStyle name="Normal 22 2 3 2 2" xfId="15587" xr:uid="{7B019BCA-B82F-4318-9102-35D46832182E}"/>
    <cellStyle name="Normal 22 2 3 3" xfId="11627" xr:uid="{4163E4E8-2CF0-4150-87D0-CF022036C9DE}"/>
    <cellStyle name="Normal 22 2 4" xfId="5687" xr:uid="{32BD3F14-85A8-4D4E-90C4-0EFF3A771AB7}"/>
    <cellStyle name="Normal 22 2 4 2" xfId="13607" xr:uid="{E7FA2F6F-4A9C-424E-A60A-A14498D05B77}"/>
    <cellStyle name="Normal 22 2 5" xfId="9647" xr:uid="{04FF0811-251E-48A7-8A3D-27A213511D16}"/>
    <cellStyle name="Normal 22 3" xfId="941" xr:uid="{00000000-0005-0000-0000-0000DE040000}"/>
    <cellStyle name="Normal 22 3 2" xfId="2594" xr:uid="{DA03592F-4AA4-4BBE-8162-826279B0F261}"/>
    <cellStyle name="Normal 22 3 2 2" xfId="4644" xr:uid="{6693DE0D-AB75-4C3F-8DDB-9B66DC5EA165}"/>
    <cellStyle name="Normal 22 3 2 2 2" xfId="8604" xr:uid="{5458CB1D-4FE0-4222-B267-56BBF64C77BB}"/>
    <cellStyle name="Normal 22 3 2 2 2 2" xfId="16524" xr:uid="{E97C5D43-9DDE-4A81-A051-A19D16924E98}"/>
    <cellStyle name="Normal 22 3 2 2 3" xfId="12564" xr:uid="{CA23B6E6-B773-49F4-A90D-4BE1A79012A2}"/>
    <cellStyle name="Normal 22 3 2 3" xfId="6624" xr:uid="{23D33246-F6E8-4AF2-8DB8-FA095633D644}"/>
    <cellStyle name="Normal 22 3 2 3 2" xfId="14544" xr:uid="{B9B7EB16-57F4-488D-9485-CC7D80906E43}"/>
    <cellStyle name="Normal 22 3 2 4" xfId="10584" xr:uid="{751D4FBA-A1BC-476D-91F2-599EE0183DA9}"/>
    <cellStyle name="Normal 22 3 3" xfId="3777" xr:uid="{78F9D213-B6D0-4A97-8CDA-779037E48218}"/>
    <cellStyle name="Normal 22 3 3 2" xfId="7739" xr:uid="{E662C333-0E26-402E-B4E9-EAB52B2685D4}"/>
    <cellStyle name="Normal 22 3 3 2 2" xfId="15659" xr:uid="{9B83853B-F56C-45CA-BC0B-5990F41AF1FB}"/>
    <cellStyle name="Normal 22 3 3 3" xfId="11699" xr:uid="{FB3739E5-1BDF-4B19-9B26-098A9363D013}"/>
    <cellStyle name="Normal 22 3 4" xfId="5759" xr:uid="{BEA7984D-8A37-4956-A824-7D1999BA593F}"/>
    <cellStyle name="Normal 22 3 4 2" xfId="13679" xr:uid="{BDC6DAAB-9F81-44AB-BB4B-112FCC5B924B}"/>
    <cellStyle name="Normal 22 3 5" xfId="9719" xr:uid="{5DE04E2A-12BE-4E3E-9446-7CD0119BB083}"/>
    <cellStyle name="Normal 22 4" xfId="2016" xr:uid="{561B5DE9-E702-4C9C-83DF-DF7BDC22ADEF}"/>
    <cellStyle name="Normal 22 4 2" xfId="4094" xr:uid="{28C6A1CC-C711-41DD-8498-A391853D2DDA}"/>
    <cellStyle name="Normal 22 4 2 2" xfId="8054" xr:uid="{020427CD-AB49-438A-B557-5FB6810190EA}"/>
    <cellStyle name="Normal 22 4 2 2 2" xfId="15974" xr:uid="{C52AE8AB-69C6-4D3C-A70D-DBA021238308}"/>
    <cellStyle name="Normal 22 4 2 3" xfId="12014" xr:uid="{F985538C-749F-4755-B5A5-CC3E7DBC806C}"/>
    <cellStyle name="Normal 22 4 3" xfId="6074" xr:uid="{221EF403-25DD-4AAB-A6B5-C65D14BAEE1B}"/>
    <cellStyle name="Normal 22 4 3 2" xfId="13994" xr:uid="{43F97CC4-37EF-4C05-9DCA-0BF72C33A610}"/>
    <cellStyle name="Normal 22 4 4" xfId="10034" xr:uid="{9334D2FD-BF50-4989-A571-048DC5C8FBD9}"/>
    <cellStyle name="Normal 22 5" xfId="2054" xr:uid="{2472B30F-5D51-4364-857D-0E10F1F0DF95}"/>
    <cellStyle name="Normal 22 5 2" xfId="4132" xr:uid="{1A5B9F7B-EA63-4504-974A-0B4C7A618A35}"/>
    <cellStyle name="Normal 22 5 2 2" xfId="8092" xr:uid="{2EA9AC9C-343D-48BD-BC2D-9BF9D5D90C23}"/>
    <cellStyle name="Normal 22 5 2 2 2" xfId="16012" xr:uid="{0E9F7B0C-0D3A-4204-824A-27341BDBA739}"/>
    <cellStyle name="Normal 22 5 2 3" xfId="12052" xr:uid="{9F88A106-F102-4020-935F-72054A0A551A}"/>
    <cellStyle name="Normal 22 5 3" xfId="6112" xr:uid="{6072ECBE-8979-49C4-B974-3A1CF3FF0A7B}"/>
    <cellStyle name="Normal 22 5 3 2" xfId="14032" xr:uid="{2550DCD6-0120-4C38-898A-84756D366C94}"/>
    <cellStyle name="Normal 22 5 4" xfId="10072" xr:uid="{A4C4D2F5-28FF-46BB-A95F-13E3BCB53DB8}"/>
    <cellStyle name="Normal 22 6" xfId="2592" xr:uid="{DD05F22F-2BB2-4B9F-A19F-481154E67E1C}"/>
    <cellStyle name="Normal 22 6 2" xfId="4642" xr:uid="{F3E22692-8CC8-40F9-AF8F-905765AD6B84}"/>
    <cellStyle name="Normal 22 6 2 2" xfId="8602" xr:uid="{D8A56BCB-0DC1-44E4-B867-61853C9B605D}"/>
    <cellStyle name="Normal 22 6 2 2 2" xfId="16522" xr:uid="{A0B5C408-4C0E-4D3B-A663-CC1727E05A13}"/>
    <cellStyle name="Normal 22 6 2 3" xfId="12562" xr:uid="{A582749D-6A12-455B-9E64-210B55E55CD9}"/>
    <cellStyle name="Normal 22 6 3" xfId="6622" xr:uid="{14CE866C-BE34-44CB-856A-BCB2C5B6EE0E}"/>
    <cellStyle name="Normal 22 6 3 2" xfId="14542" xr:uid="{C1C46B22-54BB-4480-80F0-0D124A5A7423}"/>
    <cellStyle name="Normal 22 6 4" xfId="10582" xr:uid="{DD6D144C-4BF7-4CDD-AFDF-4B65D099D523}"/>
    <cellStyle name="Normal 22 7" xfId="3380" xr:uid="{440A2B69-6CAD-4F2C-A2E4-E673EE63A4E0}"/>
    <cellStyle name="Normal 22 7 2" xfId="7342" xr:uid="{B0E48818-EBFA-4830-9E5E-866E0C909021}"/>
    <cellStyle name="Normal 22 7 2 2" xfId="15262" xr:uid="{B39CD301-9CB5-4350-AF79-1FEE9CA46469}"/>
    <cellStyle name="Normal 22 7 3" xfId="11302" xr:uid="{4A3353F8-C85A-4EE6-ABE1-45BB245ED982}"/>
    <cellStyle name="Normal 22 8" xfId="5362" xr:uid="{AB82B77A-28B8-42D4-9D98-F78062B78DB8}"/>
    <cellStyle name="Normal 22 8 2" xfId="13282" xr:uid="{0A2640B1-CE7B-43D5-A275-C09F470CE94A}"/>
    <cellStyle name="Normal 22 9" xfId="9322" xr:uid="{4190E936-A26D-4B86-B6C3-8C62F4739F97}"/>
    <cellStyle name="Normal 23" xfId="209" xr:uid="{00000000-0005-0000-0000-0000DF040000}"/>
    <cellStyle name="Normal 23 2" xfId="493" xr:uid="{00000000-0005-0000-0000-0000E0040000}"/>
    <cellStyle name="Normal 23 2 2" xfId="863" xr:uid="{00000000-0005-0000-0000-0000E1040000}"/>
    <cellStyle name="Normal 23 2 2 2" xfId="2596" xr:uid="{1CA45C11-0796-4B63-8707-0D1C98FB69EC}"/>
    <cellStyle name="Normal 23 2 2 2 2" xfId="4646" xr:uid="{8E3C7B8F-E095-4E34-94E0-2ACBCF125A1E}"/>
    <cellStyle name="Normal 23 2 2 2 2 2" xfId="8606" xr:uid="{4E09B2FA-FF32-4443-B130-A0BF196086FE}"/>
    <cellStyle name="Normal 23 2 2 2 2 2 2" xfId="16526" xr:uid="{A93C2B7C-19F3-4CB9-89DF-09D97F70B90B}"/>
    <cellStyle name="Normal 23 2 2 2 2 3" xfId="12566" xr:uid="{3B00B738-4708-4F19-8EA4-4E73A52D2380}"/>
    <cellStyle name="Normal 23 2 2 2 3" xfId="6626" xr:uid="{FB88E25F-508F-40A8-9377-B9193A9A5BAF}"/>
    <cellStyle name="Normal 23 2 2 2 3 2" xfId="14546" xr:uid="{A04282A0-AA75-4474-98E6-1EC80F2A29AE}"/>
    <cellStyle name="Normal 23 2 2 2 4" xfId="10586" xr:uid="{3DBE8CD5-4930-4F59-B16A-41375B7FA076}"/>
    <cellStyle name="Normal 23 2 2 3" xfId="3706" xr:uid="{3CC1BC96-6109-45EC-916C-01B4688599BB}"/>
    <cellStyle name="Normal 23 2 2 3 2" xfId="7668" xr:uid="{EC3235C2-8A72-45D2-87A5-86FB184BC1DE}"/>
    <cellStyle name="Normal 23 2 2 3 2 2" xfId="15588" xr:uid="{E3B49379-D493-43C8-BDFA-F7E1A83E0976}"/>
    <cellStyle name="Normal 23 2 2 3 3" xfId="11628" xr:uid="{E5EBBEF4-4EAC-46AA-B9A2-509433BB3ED8}"/>
    <cellStyle name="Normal 23 2 2 4" xfId="5688" xr:uid="{42611900-CFE2-44C1-AB99-3957C5624FAF}"/>
    <cellStyle name="Normal 23 2 2 4 2" xfId="13608" xr:uid="{7A6B46F2-555A-458D-94F7-793B46524981}"/>
    <cellStyle name="Normal 23 2 2 5" xfId="9648" xr:uid="{5CA1D64B-84FF-486B-A0AF-7835B6F16D81}"/>
    <cellStyle name="Normal 23 2 3" xfId="2595" xr:uid="{3F122E2B-E80E-4CAE-9CEC-2A687B323B13}"/>
    <cellStyle name="Normal 23 2 3 2" xfId="4645" xr:uid="{FCCE5D9E-76EF-4C03-84A1-D9EB99984BCC}"/>
    <cellStyle name="Normal 23 2 3 2 2" xfId="8605" xr:uid="{925F4757-1316-4891-B381-59A7F822318D}"/>
    <cellStyle name="Normal 23 2 3 2 2 2" xfId="16525" xr:uid="{38277EAC-E8B5-4994-9AFA-777F08BE0074}"/>
    <cellStyle name="Normal 23 2 3 2 3" xfId="12565" xr:uid="{3339EB36-D4CF-4FAD-BDB7-7F0599751D1E}"/>
    <cellStyle name="Normal 23 2 3 3" xfId="6625" xr:uid="{3C7C5F71-DE1E-4B2D-9CDD-F8BC24EF316E}"/>
    <cellStyle name="Normal 23 2 3 3 2" xfId="14545" xr:uid="{9C7A0065-8DF3-42FE-8D88-B739C31A18C4}"/>
    <cellStyle name="Normal 23 2 3 4" xfId="10585" xr:uid="{433C331A-55EC-4A32-9171-2A546B8CC241}"/>
    <cellStyle name="Normal 23 2 4" xfId="3381" xr:uid="{565350E6-C8B4-4952-8A94-127582E0D068}"/>
    <cellStyle name="Normal 23 2 4 2" xfId="7343" xr:uid="{7DFD7F0F-EF2E-43E9-8EB5-934FD0A59A77}"/>
    <cellStyle name="Normal 23 2 4 2 2" xfId="15263" xr:uid="{02D66C01-E444-49D4-8D93-7AA36F092AF6}"/>
    <cellStyle name="Normal 23 2 4 3" xfId="11303" xr:uid="{ACB68A6D-E62A-4DA9-8818-AD1F5F744E2C}"/>
    <cellStyle name="Normal 23 2 5" xfId="5363" xr:uid="{0DE3FD4D-8CC8-4C9C-9796-1006F5C0EB4F}"/>
    <cellStyle name="Normal 23 2 5 2" xfId="13283" xr:uid="{919127C4-DB30-449C-A6C3-4117EF98E32A}"/>
    <cellStyle name="Normal 23 2 6" xfId="9323" xr:uid="{29071A28-D559-4F02-81FE-654331B7F0CD}"/>
    <cellStyle name="Normal 23 3" xfId="942" xr:uid="{00000000-0005-0000-0000-0000E2040000}"/>
    <cellStyle name="Normal 23 3 2" xfId="2597" xr:uid="{C356B850-ADC0-4C6D-8000-181B03A4D82F}"/>
    <cellStyle name="Normal 23 3 2 2" xfId="4647" xr:uid="{254E43B4-9C0E-4A76-83EC-6EC8BB71FD00}"/>
    <cellStyle name="Normal 23 3 2 2 2" xfId="8607" xr:uid="{240E6080-9566-4E5D-AC9F-9E0C472FD152}"/>
    <cellStyle name="Normal 23 3 2 2 2 2" xfId="16527" xr:uid="{A4F9AE27-0975-4EE1-8305-112286874AC2}"/>
    <cellStyle name="Normal 23 3 2 2 3" xfId="12567" xr:uid="{1BDEC8B0-2A4F-441A-9BFE-A427282CC132}"/>
    <cellStyle name="Normal 23 3 2 3" xfId="6627" xr:uid="{B81FCB0F-1BDA-4AB6-9970-732F92EE8640}"/>
    <cellStyle name="Normal 23 3 2 3 2" xfId="14547" xr:uid="{7122B98A-5B63-49B1-BD3C-832DD55CABA1}"/>
    <cellStyle name="Normal 23 3 2 4" xfId="10587" xr:uid="{E27A20E4-0E8A-48D7-A961-DEEA6B863CFA}"/>
    <cellStyle name="Normal 23 3 3" xfId="3778" xr:uid="{96D7809D-3818-4F6F-86FD-A049FFF46CAD}"/>
    <cellStyle name="Normal 23 3 3 2" xfId="7740" xr:uid="{91F91ECD-8D64-430A-88D7-F5AD8607DC43}"/>
    <cellStyle name="Normal 23 3 3 2 2" xfId="15660" xr:uid="{691D282D-7F4D-4213-A11E-ACBDAC47824E}"/>
    <cellStyle name="Normal 23 3 3 3" xfId="11700" xr:uid="{8142E6A2-15BA-4867-B534-D0A6560D5F0D}"/>
    <cellStyle name="Normal 23 3 4" xfId="5760" xr:uid="{1070AFB6-D1C1-4F5C-985F-E31EE6BC31F7}"/>
    <cellStyle name="Normal 23 3 4 2" xfId="13680" xr:uid="{9240B558-B273-4B98-BE37-0B7409961E0B}"/>
    <cellStyle name="Normal 23 3 5" xfId="9720" xr:uid="{D72A0BED-22AE-484A-AD82-0699FD20935A}"/>
    <cellStyle name="Normal 23 4" xfId="2017" xr:uid="{426FB918-00D0-4F6D-81D4-8E9A28A57803}"/>
    <cellStyle name="Normal 23 4 2" xfId="4095" xr:uid="{8D9376EC-BC9C-4659-92D6-2121B24A00F5}"/>
    <cellStyle name="Normal 23 4 2 2" xfId="8055" xr:uid="{BAA218AF-D1B9-4C89-8BA0-CDD453EE75F9}"/>
    <cellStyle name="Normal 23 4 2 2 2" xfId="15975" xr:uid="{E044CD63-2BDE-40DD-AEA0-32BCCC5DDBF5}"/>
    <cellStyle name="Normal 23 4 2 3" xfId="12015" xr:uid="{D4E5856C-E8C3-4B4B-A64B-8B3AF4EE0880}"/>
    <cellStyle name="Normal 23 4 3" xfId="6075" xr:uid="{538720E8-4A71-479F-BF55-0849496AC4A8}"/>
    <cellStyle name="Normal 23 4 3 2" xfId="13995" xr:uid="{43382D63-70BD-4B29-A337-7765B5FB1F33}"/>
    <cellStyle name="Normal 23 4 4" xfId="10035" xr:uid="{698F75BC-D148-4DD0-8105-0AEA27405DA1}"/>
    <cellStyle name="Normal 23 5" xfId="2055" xr:uid="{139F7B58-F018-47B4-A2EE-42A90B78CF34}"/>
    <cellStyle name="Normal 23 5 2" xfId="4133" xr:uid="{5D3E475C-CD50-4FF9-AC66-880F39C348EB}"/>
    <cellStyle name="Normal 23 5 2 2" xfId="8093" xr:uid="{91C45A39-9219-4C2B-A407-0A2F6CE6C885}"/>
    <cellStyle name="Normal 23 5 2 2 2" xfId="16013" xr:uid="{D7BCE2AF-6688-4C81-854E-E710A3E1BC22}"/>
    <cellStyle name="Normal 23 5 2 3" xfId="12053" xr:uid="{C9B7C2B1-DA3B-4488-8701-19D69E692280}"/>
    <cellStyle name="Normal 23 5 3" xfId="6113" xr:uid="{60D23F12-A82C-4811-8DBE-A908309E8DE1}"/>
    <cellStyle name="Normal 23 5 3 2" xfId="14033" xr:uid="{0365A210-F245-454F-BE65-A052D9A93D37}"/>
    <cellStyle name="Normal 23 5 4" xfId="10073" xr:uid="{658B5513-749B-49DA-B1FE-8F28847F286A}"/>
    <cellStyle name="Normal 24" xfId="495" xr:uid="{00000000-0005-0000-0000-0000E3040000}"/>
    <cellStyle name="Normal 24 2" xfId="865" xr:uid="{00000000-0005-0000-0000-0000E4040000}"/>
    <cellStyle name="Normal 24 2 2" xfId="2599" xr:uid="{9F555D84-305A-4552-ACE4-949B53152DC0}"/>
    <cellStyle name="Normal 24 2 2 2" xfId="4649" xr:uid="{07742856-1806-4AB9-A0D7-F29E9EB6897E}"/>
    <cellStyle name="Normal 24 2 2 2 2" xfId="8609" xr:uid="{CF9F6A0C-2526-4B03-83F6-FC33E632B06D}"/>
    <cellStyle name="Normal 24 2 2 2 2 2" xfId="16529" xr:uid="{46DED6F9-E232-4C42-84F5-203D04EB7F51}"/>
    <cellStyle name="Normal 24 2 2 2 3" xfId="12569" xr:uid="{18632226-E2A6-4E35-A211-BE57BC2D12DB}"/>
    <cellStyle name="Normal 24 2 2 3" xfId="6629" xr:uid="{D26531B2-78B2-43EF-B4E4-F50EE4395329}"/>
    <cellStyle name="Normal 24 2 2 3 2" xfId="14549" xr:uid="{6238AF38-DA33-4EBD-931A-859235BD483C}"/>
    <cellStyle name="Normal 24 2 2 4" xfId="10589" xr:uid="{D74A7195-FC37-4736-87D2-BF215D8510F6}"/>
    <cellStyle name="Normal 24 2 3" xfId="3708" xr:uid="{2CC9964B-E13B-4930-B601-88658B3DAB0E}"/>
    <cellStyle name="Normal 24 2 3 2" xfId="7670" xr:uid="{4BDDEE5B-77A1-47B0-B05A-A5BAFDAA6A67}"/>
    <cellStyle name="Normal 24 2 3 2 2" xfId="15590" xr:uid="{841793AA-DA44-4427-A055-EC2D1A5B153B}"/>
    <cellStyle name="Normal 24 2 3 3" xfId="11630" xr:uid="{689FC0AF-AABC-4F82-A7A8-0440E49FB214}"/>
    <cellStyle name="Normal 24 2 4" xfId="5690" xr:uid="{F58C427C-513E-4817-B03B-41A94CE107DC}"/>
    <cellStyle name="Normal 24 2 4 2" xfId="13610" xr:uid="{328D7948-D38B-444A-9BFC-378FF3CC67D9}"/>
    <cellStyle name="Normal 24 2 5" xfId="9650" xr:uid="{9A739C42-2D2B-4E2D-B358-A0BD0861202B}"/>
    <cellStyle name="Normal 24 3" xfId="944" xr:uid="{00000000-0005-0000-0000-0000E5040000}"/>
    <cellStyle name="Normal 24 3 2" xfId="2600" xr:uid="{65A2E52D-DF70-417C-AFC5-78F02B57DDF3}"/>
    <cellStyle name="Normal 24 3 2 2" xfId="4650" xr:uid="{935789B6-B8AB-473B-AB4F-D0480B7F62A9}"/>
    <cellStyle name="Normal 24 3 2 2 2" xfId="8610" xr:uid="{B3A24C01-DE2B-4D2F-BF44-055BF4283AAF}"/>
    <cellStyle name="Normal 24 3 2 2 2 2" xfId="16530" xr:uid="{9492F09C-3B43-4271-8E54-9BC7CA0FF8AE}"/>
    <cellStyle name="Normal 24 3 2 2 3" xfId="12570" xr:uid="{C8D802A8-3046-4A8C-A9F0-589463C2D7DF}"/>
    <cellStyle name="Normal 24 3 2 3" xfId="6630" xr:uid="{E3288CA6-8AA2-4781-8D9C-D930D1DA2495}"/>
    <cellStyle name="Normal 24 3 2 3 2" xfId="14550" xr:uid="{91CD105A-68F2-4FC7-BFF3-44E5362AC9DE}"/>
    <cellStyle name="Normal 24 3 2 4" xfId="10590" xr:uid="{DB105342-38C9-46DF-AB10-DA3C7A87F7AF}"/>
    <cellStyle name="Normal 24 3 3" xfId="3780" xr:uid="{598CC60F-CA77-4FC1-AE1C-960313CE2F71}"/>
    <cellStyle name="Normal 24 3 3 2" xfId="7742" xr:uid="{C3A10A5A-2AC4-4F40-8796-336466EC51A1}"/>
    <cellStyle name="Normal 24 3 3 2 2" xfId="15662" xr:uid="{CA1173D2-FAEB-48DA-80A6-B1D36E948124}"/>
    <cellStyle name="Normal 24 3 3 3" xfId="11702" xr:uid="{CC3724C1-B7F5-4504-A496-DEFF45D8EF8D}"/>
    <cellStyle name="Normal 24 3 4" xfId="5762" xr:uid="{D5E5C420-C7EF-4C12-92D6-EA8C57384C0C}"/>
    <cellStyle name="Normal 24 3 4 2" xfId="13682" xr:uid="{5628B81F-18B6-4C5E-9DD1-55AE5B9154B0}"/>
    <cellStyle name="Normal 24 3 5" xfId="9722" xr:uid="{91DE3711-2FA6-4472-B0D5-2DF4FF0B7396}"/>
    <cellStyle name="Normal 24 4" xfId="2019" xr:uid="{A6D1ACB1-CD59-4B8B-8831-E7339AD13F46}"/>
    <cellStyle name="Normal 24 4 2" xfId="4097" xr:uid="{D234DDB8-7198-4A66-94DE-025936B62BEB}"/>
    <cellStyle name="Normal 24 4 2 2" xfId="8057" xr:uid="{508A0391-C077-4B33-99CF-C35F86CC00DD}"/>
    <cellStyle name="Normal 24 4 2 2 2" xfId="15977" xr:uid="{A7FAB748-534F-4EA4-B1A8-90CCB2E178A0}"/>
    <cellStyle name="Normal 24 4 2 3" xfId="12017" xr:uid="{9D207F6A-F04C-479F-80A1-581CF011D41E}"/>
    <cellStyle name="Normal 24 4 3" xfId="6077" xr:uid="{0A6423C5-3158-478A-A1D2-B1C5135DF4B4}"/>
    <cellStyle name="Normal 24 4 3 2" xfId="13997" xr:uid="{BDA8F1C3-F5C7-4B75-93BD-A07BA38E3CFA}"/>
    <cellStyle name="Normal 24 4 4" xfId="10037" xr:uid="{23F3733E-2A8C-41D9-93E8-3A63EADC42D8}"/>
    <cellStyle name="Normal 24 5" xfId="2057" xr:uid="{9941AF1D-ED3A-43E1-B53E-7153D55356C7}"/>
    <cellStyle name="Normal 24 5 2" xfId="4135" xr:uid="{2F1F9170-EE60-4A08-99A4-89EF05583537}"/>
    <cellStyle name="Normal 24 5 2 2" xfId="8095" xr:uid="{9D50B601-A5ED-46CC-AA7B-66CEADAD336E}"/>
    <cellStyle name="Normal 24 5 2 2 2" xfId="16015" xr:uid="{ED5EB7D4-5241-4DE9-8AAB-5FD720E91819}"/>
    <cellStyle name="Normal 24 5 2 3" xfId="12055" xr:uid="{A9CECC2C-5F3D-4AFE-8312-8247B60DE715}"/>
    <cellStyle name="Normal 24 5 3" xfId="6115" xr:uid="{CDB71448-CC1F-48D0-A587-2752F392B350}"/>
    <cellStyle name="Normal 24 5 3 2" xfId="14035" xr:uid="{28937AFC-37CD-4588-8507-DC5E1864FEF1}"/>
    <cellStyle name="Normal 24 5 4" xfId="10075" xr:uid="{18451D74-7F0C-4DBE-938E-5740EB2D1A43}"/>
    <cellStyle name="Normal 24 6" xfId="2598" xr:uid="{8C252620-2197-4D70-B08C-7E8785B64366}"/>
    <cellStyle name="Normal 24 6 2" xfId="4648" xr:uid="{A74F419D-057E-4CDB-B052-8F7526572003}"/>
    <cellStyle name="Normal 24 6 2 2" xfId="8608" xr:uid="{2A35A622-8DB9-4417-9064-A2B1FAC6E3C5}"/>
    <cellStyle name="Normal 24 6 2 2 2" xfId="16528" xr:uid="{7D7B52C1-8C4C-4564-878A-ED8D40FA7B29}"/>
    <cellStyle name="Normal 24 6 2 3" xfId="12568" xr:uid="{FE2FF3D7-70C3-41D4-8B4D-1846870FED8F}"/>
    <cellStyle name="Normal 24 6 3" xfId="6628" xr:uid="{28B8797E-5854-4404-BC48-5765F2C0C3A8}"/>
    <cellStyle name="Normal 24 6 3 2" xfId="14548" xr:uid="{7E38EA57-65E9-42E4-92D9-13EAD680FBC1}"/>
    <cellStyle name="Normal 24 6 4" xfId="10588" xr:uid="{978A3D1C-1DB7-4563-8259-F18702DB769E}"/>
    <cellStyle name="Normal 24 7" xfId="3383" xr:uid="{1B305DD3-928D-4F3F-8A5F-7FC5A553F843}"/>
    <cellStyle name="Normal 24 7 2" xfId="7345" xr:uid="{66452907-7590-418F-8EFC-CA5EB69CBED1}"/>
    <cellStyle name="Normal 24 7 2 2" xfId="15265" xr:uid="{1B420091-1A19-4F56-B7A8-D387CD67E289}"/>
    <cellStyle name="Normal 24 7 3" xfId="11305" xr:uid="{844D46D4-E50D-4ADB-8F94-B988A9417440}"/>
    <cellStyle name="Normal 24 8" xfId="5365" xr:uid="{A2DE4BFF-B2A1-4877-A40D-C7AF8BF60A1E}"/>
    <cellStyle name="Normal 24 8 2" xfId="13285" xr:uid="{11407FE4-38A3-4AEC-A347-8018017442D0}"/>
    <cellStyle name="Normal 24 9" xfId="9325" xr:uid="{48637AA2-E043-4E36-A9E3-FCC1FEC71CDC}"/>
    <cellStyle name="Normal 25" xfId="496" xr:uid="{00000000-0005-0000-0000-0000E6040000}"/>
    <cellStyle name="Normal 25 2" xfId="866" xr:uid="{00000000-0005-0000-0000-0000E7040000}"/>
    <cellStyle name="Normal 25 2 2" xfId="2602" xr:uid="{2EA22876-0126-4AE5-B276-01706D20D9AA}"/>
    <cellStyle name="Normal 25 2 2 2" xfId="4652" xr:uid="{3CDD0E62-262A-49A6-94AB-3870C47681AB}"/>
    <cellStyle name="Normal 25 2 2 2 2" xfId="8612" xr:uid="{6645F9E3-A66F-4E46-B56C-259412099932}"/>
    <cellStyle name="Normal 25 2 2 2 2 2" xfId="16532" xr:uid="{D51D21CA-8A84-42A7-9B2A-452E7E907CA2}"/>
    <cellStyle name="Normal 25 2 2 2 3" xfId="12572" xr:uid="{80101974-20FB-400C-98B1-3CAA89903D7B}"/>
    <cellStyle name="Normal 25 2 2 3" xfId="6632" xr:uid="{146A7B6A-57A4-4F3F-A4B2-B04CCBBF3683}"/>
    <cellStyle name="Normal 25 2 2 3 2" xfId="14552" xr:uid="{461A7553-3F08-4B1E-9C82-755123E820B7}"/>
    <cellStyle name="Normal 25 2 2 4" xfId="10592" xr:uid="{FB90E623-1C1C-4D8B-A68D-D06BF0FA0BB1}"/>
    <cellStyle name="Normal 25 2 3" xfId="3709" xr:uid="{820DF9F0-ECBD-4DB2-A1D7-2884B71EC382}"/>
    <cellStyle name="Normal 25 2 3 2" xfId="7671" xr:uid="{41019B86-D6A4-43A3-A712-543A7527E602}"/>
    <cellStyle name="Normal 25 2 3 2 2" xfId="15591" xr:uid="{0EBB6A7B-E7DE-4471-821F-6A44F68BFD63}"/>
    <cellStyle name="Normal 25 2 3 3" xfId="11631" xr:uid="{033CEA05-B204-42EB-B49E-A137F393AE0A}"/>
    <cellStyle name="Normal 25 2 4" xfId="5691" xr:uid="{C08D0D5F-B0F3-468B-91CC-EC418D4EC588}"/>
    <cellStyle name="Normal 25 2 4 2" xfId="13611" xr:uid="{C474AFDB-9E75-4695-9499-B850E263EEFB}"/>
    <cellStyle name="Normal 25 2 5" xfId="9651" xr:uid="{2B49C44C-3C2E-4A3A-94BF-981539840FC7}"/>
    <cellStyle name="Normal 25 3" xfId="945" xr:uid="{00000000-0005-0000-0000-0000E8040000}"/>
    <cellStyle name="Normal 25 3 2" xfId="2603" xr:uid="{E1170C7C-47EE-4410-BC25-974FE054E967}"/>
    <cellStyle name="Normal 25 3 2 2" xfId="4653" xr:uid="{82462AB1-6A53-4897-9963-9055F5749404}"/>
    <cellStyle name="Normal 25 3 2 2 2" xfId="8613" xr:uid="{DD358F90-663F-4FEF-994A-AF6B7896B3EB}"/>
    <cellStyle name="Normal 25 3 2 2 2 2" xfId="16533" xr:uid="{B29A7C3D-6102-4D8D-AD63-A4F5ABEEC2CE}"/>
    <cellStyle name="Normal 25 3 2 2 3" xfId="12573" xr:uid="{83CA17C8-77FE-441B-9C1C-35B5FE1988FE}"/>
    <cellStyle name="Normal 25 3 2 3" xfId="6633" xr:uid="{DDE03424-2149-40F9-85E7-8B743A447F92}"/>
    <cellStyle name="Normal 25 3 2 3 2" xfId="14553" xr:uid="{C76F0BFB-A2A2-4383-9340-4C3CEA308849}"/>
    <cellStyle name="Normal 25 3 2 4" xfId="10593" xr:uid="{44DE80C8-9E2B-4E0A-91FC-351E7A3A1218}"/>
    <cellStyle name="Normal 25 3 3" xfId="3781" xr:uid="{35BF4E4F-D086-432D-A72E-14A4CF8531E3}"/>
    <cellStyle name="Normal 25 3 3 2" xfId="7743" xr:uid="{55D61A18-6D29-45E1-A421-F8A1BA733F7A}"/>
    <cellStyle name="Normal 25 3 3 2 2" xfId="15663" xr:uid="{5A146F49-30A8-4EA2-A587-DBAA3D4E7227}"/>
    <cellStyle name="Normal 25 3 3 3" xfId="11703" xr:uid="{C24A3F13-2C82-4C80-AEFE-76E45657057B}"/>
    <cellStyle name="Normal 25 3 4" xfId="5763" xr:uid="{AF607878-BF7C-4E45-B4FD-856026F9AD82}"/>
    <cellStyle name="Normal 25 3 4 2" xfId="13683" xr:uid="{A5B7DE04-D3CE-4276-8D64-0695C9166BE1}"/>
    <cellStyle name="Normal 25 3 5" xfId="9723" xr:uid="{8A721C81-D3C1-4F74-9900-0775AF51AC12}"/>
    <cellStyle name="Normal 25 4" xfId="2020" xr:uid="{5BF2FA65-A290-4381-AFAD-6BDBB8004696}"/>
    <cellStyle name="Normal 25 4 2" xfId="4098" xr:uid="{8EDAA5E6-B6B9-454A-B973-666407C76BA9}"/>
    <cellStyle name="Normal 25 4 2 2" xfId="8058" xr:uid="{EFA1AA0D-7CF7-416B-B4D4-8B5590B405F6}"/>
    <cellStyle name="Normal 25 4 2 2 2" xfId="15978" xr:uid="{E6EFD201-0B6F-475D-B5C7-744699F9CEFC}"/>
    <cellStyle name="Normal 25 4 2 3" xfId="12018" xr:uid="{C1BDF187-93DE-4C8E-83FC-CF535673C295}"/>
    <cellStyle name="Normal 25 4 3" xfId="6078" xr:uid="{C114B34E-A2D2-43C4-9641-B0E7C801B285}"/>
    <cellStyle name="Normal 25 4 3 2" xfId="13998" xr:uid="{3B13AE46-E12C-4805-A40A-08FAC9F35561}"/>
    <cellStyle name="Normal 25 4 4" xfId="10038" xr:uid="{5AF19B63-AACD-423F-A573-7C64F4E9B923}"/>
    <cellStyle name="Normal 25 5" xfId="2058" xr:uid="{825A3281-D9EF-4B12-8EA8-9A4F39A54B53}"/>
    <cellStyle name="Normal 25 5 2" xfId="4136" xr:uid="{8C91E53A-DB31-4EF5-9678-19BE8AE4DC95}"/>
    <cellStyle name="Normal 25 5 2 2" xfId="8096" xr:uid="{92833A6D-81A0-438D-80F8-12287A6FF794}"/>
    <cellStyle name="Normal 25 5 2 2 2" xfId="16016" xr:uid="{5316AA04-9AAB-4412-875F-9FFA03F5A5C0}"/>
    <cellStyle name="Normal 25 5 2 3" xfId="12056" xr:uid="{378B44D5-DF49-45DE-938A-1BA37C0260BB}"/>
    <cellStyle name="Normal 25 5 3" xfId="6116" xr:uid="{B0E7AC59-187B-4C2F-B9F6-D16D57EF847C}"/>
    <cellStyle name="Normal 25 5 3 2" xfId="14036" xr:uid="{F93D488F-8F0E-4CDE-A41B-7751E246AC74}"/>
    <cellStyle name="Normal 25 5 4" xfId="10076" xr:uid="{96A6605F-C6A8-4502-ADF1-D6C3E342C081}"/>
    <cellStyle name="Normal 25 6" xfId="2601" xr:uid="{B54E734C-6A3B-4502-B7B5-F63717C1014D}"/>
    <cellStyle name="Normal 25 6 2" xfId="4651" xr:uid="{3A94DB34-6265-4FAE-A930-A898B90F162D}"/>
    <cellStyle name="Normal 25 6 2 2" xfId="8611" xr:uid="{80E7FF1F-B6D1-40F8-B2B3-B1C111680D2B}"/>
    <cellStyle name="Normal 25 6 2 2 2" xfId="16531" xr:uid="{ED31754B-8D56-456F-ADD1-865288BF0CE3}"/>
    <cellStyle name="Normal 25 6 2 3" xfId="12571" xr:uid="{12108BA6-1214-4955-98EE-3E1BF49A4E6E}"/>
    <cellStyle name="Normal 25 6 3" xfId="6631" xr:uid="{55C5C2C5-9702-43D8-9D0F-656FB64C7440}"/>
    <cellStyle name="Normal 25 6 3 2" xfId="14551" xr:uid="{F3904375-75F0-4AB9-B3EB-404B63FB8543}"/>
    <cellStyle name="Normal 25 6 4" xfId="10591" xr:uid="{EFC1081A-BD03-4697-A62C-012756226606}"/>
    <cellStyle name="Normal 25 7" xfId="3384" xr:uid="{58BEF5A1-9B57-4D88-A6D4-18C649D7AD20}"/>
    <cellStyle name="Normal 25 7 2" xfId="7346" xr:uid="{04639FBF-9A0E-495D-BA16-16C8377C50A8}"/>
    <cellStyle name="Normal 25 7 2 2" xfId="15266" xr:uid="{C5F43FC0-50D7-4910-AF13-2091D20AECF4}"/>
    <cellStyle name="Normal 25 7 3" xfId="11306" xr:uid="{3DF283D9-8AA2-4098-B0B7-8BE0822A02A0}"/>
    <cellStyle name="Normal 25 8" xfId="5366" xr:uid="{1917BB40-16B2-4719-B74A-0D14596B0415}"/>
    <cellStyle name="Normal 25 8 2" xfId="13286" xr:uid="{CF855334-E1DA-4F11-9BB8-D017CE5EB66F}"/>
    <cellStyle name="Normal 25 9" xfId="9326" xr:uid="{46C20F37-C870-4F03-9D8F-3AD15C4A93CB}"/>
    <cellStyle name="Normal 26" xfId="307" xr:uid="{00000000-0005-0000-0000-0000E9040000}"/>
    <cellStyle name="Normal 26 10" xfId="5198" xr:uid="{27E5569C-A20A-477D-942C-9C1F85BC1439}"/>
    <cellStyle name="Normal 26 10 2" xfId="13118" xr:uid="{4493E5C5-A9D4-448A-9A8E-B4795362164A}"/>
    <cellStyle name="Normal 26 11" xfId="9158" xr:uid="{3E22E5EE-16FB-4BE0-A4A9-82158B0CFB2B}"/>
    <cellStyle name="Normal 26 2" xfId="443" xr:uid="{00000000-0005-0000-0000-0000EA040000}"/>
    <cellStyle name="Normal 26 2 2" xfId="833" xr:uid="{00000000-0005-0000-0000-0000EB040000}"/>
    <cellStyle name="Normal 26 2 2 2" xfId="2605" xr:uid="{6CB07747-61DB-40E9-B122-24CE8701D1D7}"/>
    <cellStyle name="Normal 26 2 2 2 2" xfId="4655" xr:uid="{D445A6DB-0608-4A86-A19A-51D6019435B9}"/>
    <cellStyle name="Normal 26 2 2 2 2 2" xfId="8615" xr:uid="{9C5B5424-815C-4C2E-8A75-D01D3E337814}"/>
    <cellStyle name="Normal 26 2 2 2 2 2 2" xfId="16535" xr:uid="{2FD44474-D7FF-435B-9760-6057A17B3546}"/>
    <cellStyle name="Normal 26 2 2 2 2 3" xfId="12575" xr:uid="{8814D2A9-882E-49AC-90ED-949ECF8D01C9}"/>
    <cellStyle name="Normal 26 2 2 2 3" xfId="6635" xr:uid="{F1DBC23E-5D7A-4A81-825E-286D5FC1717A}"/>
    <cellStyle name="Normal 26 2 2 2 3 2" xfId="14555" xr:uid="{3A5C8BCA-10CE-4131-9B27-7F80BCB270D7}"/>
    <cellStyle name="Normal 26 2 2 2 4" xfId="10595" xr:uid="{F6C8F184-A1EB-4A43-8D30-BB3F0F8B5B5E}"/>
    <cellStyle name="Normal 26 2 2 3" xfId="3676" xr:uid="{6570FD31-149C-4B21-8533-215198B0B360}"/>
    <cellStyle name="Normal 26 2 2 3 2" xfId="7638" xr:uid="{7167ABD3-E1DD-4AB3-B8AF-072C346283C8}"/>
    <cellStyle name="Normal 26 2 2 3 2 2" xfId="15558" xr:uid="{0D3EAE96-4161-48CC-92CB-1A14B638D60C}"/>
    <cellStyle name="Normal 26 2 2 3 3" xfId="11598" xr:uid="{A45BE6D9-7057-474D-AE9A-BF1555F58F14}"/>
    <cellStyle name="Normal 26 2 2 4" xfId="5658" xr:uid="{9CB4EFCC-E7CF-4560-A27D-F711198DC2E9}"/>
    <cellStyle name="Normal 26 2 2 4 2" xfId="13578" xr:uid="{7BF1B36A-EC0E-4E23-82DD-FD4F2C492AA7}"/>
    <cellStyle name="Normal 26 2 2 5" xfId="9618" xr:uid="{38CBF212-D2A5-408F-B68A-CD6500CC2BF5}"/>
    <cellStyle name="Normal 26 2 3" xfId="2604" xr:uid="{3C3DE45B-37D3-4FD1-A43C-DCAC0EA4C7E1}"/>
    <cellStyle name="Normal 26 2 3 2" xfId="4654" xr:uid="{8BEDB95A-1636-4501-A70B-CFCCF705AC92}"/>
    <cellStyle name="Normal 26 2 3 2 2" xfId="8614" xr:uid="{A5A17623-B7F7-4CEE-BD28-65359ABCD975}"/>
    <cellStyle name="Normal 26 2 3 2 2 2" xfId="16534" xr:uid="{9FE78B4E-1A13-492E-AA52-932A60F2F7E6}"/>
    <cellStyle name="Normal 26 2 3 2 3" xfId="12574" xr:uid="{C21A0DF7-1E3A-4647-9F62-086BD1D80296}"/>
    <cellStyle name="Normal 26 2 3 3" xfId="6634" xr:uid="{0EB969C7-481C-46C3-945C-00F3D8710755}"/>
    <cellStyle name="Normal 26 2 3 3 2" xfId="14554" xr:uid="{1C87F4AC-CF9A-49A1-A707-75443332FC8C}"/>
    <cellStyle name="Normal 26 2 3 4" xfId="10594" xr:uid="{59A2E913-26A3-4DE1-9258-D23DAB6C3282}"/>
    <cellStyle name="Normal 26 2 4" xfId="3351" xr:uid="{C6D5E0B0-BBA1-48D0-9293-6AD83429EB3A}"/>
    <cellStyle name="Normal 26 2 4 2" xfId="7313" xr:uid="{940BCD53-6E13-4629-9560-9EBCBF17EECD}"/>
    <cellStyle name="Normal 26 2 4 2 2" xfId="15233" xr:uid="{DCD7B723-9285-436D-A10C-BA34626969AA}"/>
    <cellStyle name="Normal 26 2 4 3" xfId="11273" xr:uid="{2A4F9BF1-D11F-49B9-987F-1E95B6CDCA05}"/>
    <cellStyle name="Normal 26 2 5" xfId="5333" xr:uid="{6810B7CE-2F4B-448C-B956-7CF3CB51D20B}"/>
    <cellStyle name="Normal 26 2 5 2" xfId="13253" xr:uid="{CE1D13F3-A0D0-4873-A666-0A0E6E82FDF4}"/>
    <cellStyle name="Normal 26 2 6" xfId="9293" xr:uid="{185FAD1E-1547-40F5-8520-6F5026FD8FFC}"/>
    <cellStyle name="Normal 26 3" xfId="498" xr:uid="{00000000-0005-0000-0000-0000EC040000}"/>
    <cellStyle name="Normal 26 3 2" xfId="867" xr:uid="{00000000-0005-0000-0000-0000ED040000}"/>
    <cellStyle name="Normal 26 3 2 2" xfId="2607" xr:uid="{73DB7B79-76C0-4DAD-A762-8C3A35677DD8}"/>
    <cellStyle name="Normal 26 3 2 2 2" xfId="4657" xr:uid="{9F208F48-9766-46F7-8671-21F283A43F7F}"/>
    <cellStyle name="Normal 26 3 2 2 2 2" xfId="8617" xr:uid="{FAF24CE3-63CA-4CCE-8EAA-114810BC1A2D}"/>
    <cellStyle name="Normal 26 3 2 2 2 2 2" xfId="16537" xr:uid="{60903A7F-18FE-4059-B64B-BFD31CB01C6D}"/>
    <cellStyle name="Normal 26 3 2 2 2 3" xfId="12577" xr:uid="{EA3290E7-BAAD-4B41-8F5A-DBF893570C7E}"/>
    <cellStyle name="Normal 26 3 2 2 3" xfId="6637" xr:uid="{E7DC6E6A-404E-48C9-8258-4D997DD3449A}"/>
    <cellStyle name="Normal 26 3 2 2 3 2" xfId="14557" xr:uid="{7FD9B6EC-30FA-4C97-A066-C74EA0C166A7}"/>
    <cellStyle name="Normal 26 3 2 2 4" xfId="10597" xr:uid="{1E83D190-CC80-47A8-AC54-A404C3886098}"/>
    <cellStyle name="Normal 26 3 2 3" xfId="3710" xr:uid="{F7AC8657-A719-4BC7-95F3-384CBB971066}"/>
    <cellStyle name="Normal 26 3 2 3 2" xfId="7672" xr:uid="{F288D4C3-5B03-4C87-ABD2-6654011C433A}"/>
    <cellStyle name="Normal 26 3 2 3 2 2" xfId="15592" xr:uid="{6A7A588D-BD99-4084-916D-7E8166E3FA98}"/>
    <cellStyle name="Normal 26 3 2 3 3" xfId="11632" xr:uid="{F6B21F01-4239-4B93-BEEF-797EA61D820A}"/>
    <cellStyle name="Normal 26 3 2 4" xfId="5692" xr:uid="{D6548CA9-25CF-4D4F-A1CD-6F5CABA798A8}"/>
    <cellStyle name="Normal 26 3 2 4 2" xfId="13612" xr:uid="{A2A1934B-77D1-45FB-9CB2-57E768D18509}"/>
    <cellStyle name="Normal 26 3 2 5" xfId="9652" xr:uid="{FAB5E323-0764-4E81-B084-3130BF5DD810}"/>
    <cellStyle name="Normal 26 3 3" xfId="2606" xr:uid="{2BFE3788-AAB6-439C-AB46-94FDCE08D97B}"/>
    <cellStyle name="Normal 26 3 3 2" xfId="4656" xr:uid="{50C11B2E-FAFE-473D-B56E-44E488AF9877}"/>
    <cellStyle name="Normal 26 3 3 2 2" xfId="8616" xr:uid="{4F3C9AA6-A65F-4EF7-8FFA-2150C73D8828}"/>
    <cellStyle name="Normal 26 3 3 2 2 2" xfId="16536" xr:uid="{17EC05F1-B9B7-4994-A843-BD2A67C1AB23}"/>
    <cellStyle name="Normal 26 3 3 2 3" xfId="12576" xr:uid="{C776A3D7-D0E9-4AA1-9D03-039C8F0EE871}"/>
    <cellStyle name="Normal 26 3 3 3" xfId="6636" xr:uid="{A9FC0CFD-B9BB-4ADA-955D-65B797D74973}"/>
    <cellStyle name="Normal 26 3 3 3 2" xfId="14556" xr:uid="{8BEE9762-D531-4E0A-929B-0CF8333E620A}"/>
    <cellStyle name="Normal 26 3 3 4" xfId="10596" xr:uid="{15091317-8CD8-4CC8-8104-75F71FB7D3A8}"/>
    <cellStyle name="Normal 26 3 4" xfId="3385" xr:uid="{7A244EAC-BC08-4216-A9A3-76CFF669BF83}"/>
    <cellStyle name="Normal 26 3 4 2" xfId="7347" xr:uid="{C6491D39-CEA5-45CE-8D2D-BF790CA99B7D}"/>
    <cellStyle name="Normal 26 3 4 2 2" xfId="15267" xr:uid="{10AB9999-7279-43F1-9876-4F4FA2CE777C}"/>
    <cellStyle name="Normal 26 3 4 3" xfId="11307" xr:uid="{1CA50E05-D6D8-4C17-8CBC-3CCC75B73405}"/>
    <cellStyle name="Normal 26 3 5" xfId="5367" xr:uid="{ADBCF24C-7D49-4945-AC24-90ED75A5CBA9}"/>
    <cellStyle name="Normal 26 3 5 2" xfId="13287" xr:uid="{491D88E4-4689-4D77-9D7D-4D8BD1A4D3BE}"/>
    <cellStyle name="Normal 26 3 6" xfId="9327" xr:uid="{B7EA60FA-C6F4-4B99-BEC0-22C4B9236BC3}"/>
    <cellStyle name="Normal 26 4" xfId="698" xr:uid="{00000000-0005-0000-0000-0000EE040000}"/>
    <cellStyle name="Normal 26 4 2" xfId="2608" xr:uid="{873C31A0-8DB7-4AC2-A2F6-60595C1FA3FD}"/>
    <cellStyle name="Normal 26 4 2 2" xfId="4658" xr:uid="{E2AEC2D8-05F8-4E8E-B58A-EE3D1BEC404D}"/>
    <cellStyle name="Normal 26 4 2 2 2" xfId="8618" xr:uid="{F4C929CA-6BF9-4B77-9E13-D3717F17C846}"/>
    <cellStyle name="Normal 26 4 2 2 2 2" xfId="16538" xr:uid="{B88D0BC9-6394-4C39-B466-80B203653261}"/>
    <cellStyle name="Normal 26 4 2 2 3" xfId="12578" xr:uid="{32A9DE94-C1FF-491E-BDD9-42F92065ABCC}"/>
    <cellStyle name="Normal 26 4 2 3" xfId="6638" xr:uid="{751BEA43-E748-4AFB-A1BF-15ED3652E0FC}"/>
    <cellStyle name="Normal 26 4 2 3 2" xfId="14558" xr:uid="{57EE8C30-8930-4D23-B783-8AEFE9F86802}"/>
    <cellStyle name="Normal 26 4 2 4" xfId="10598" xr:uid="{97ACC140-7430-4266-B74F-6AD283409B1C}"/>
    <cellStyle name="Normal 26 4 3" xfId="3541" xr:uid="{6CD2349A-241E-4F3A-9945-CCB32C139613}"/>
    <cellStyle name="Normal 26 4 3 2" xfId="7503" xr:uid="{1DB5B815-CDCD-4BDC-83B1-65A37616EC67}"/>
    <cellStyle name="Normal 26 4 3 2 2" xfId="15423" xr:uid="{B1AA89A9-5FB8-4FDA-BA48-D6FFDFCC8E01}"/>
    <cellStyle name="Normal 26 4 3 3" xfId="11463" xr:uid="{02C5C9E1-E80A-4352-938E-266DEF0C2D3C}"/>
    <cellStyle name="Normal 26 4 4" xfId="5523" xr:uid="{DF59643B-54B5-4932-B030-6841A44EDF89}"/>
    <cellStyle name="Normal 26 4 4 2" xfId="13443" xr:uid="{E1143392-93BB-4DAC-B9F0-F9DCF995426E}"/>
    <cellStyle name="Normal 26 4 5" xfId="9483" xr:uid="{BEFF1F6A-4C6D-44B1-8ABA-9BE7E85E90EA}"/>
    <cellStyle name="Normal 26 5" xfId="947" xr:uid="{00000000-0005-0000-0000-0000EF040000}"/>
    <cellStyle name="Normal 26 5 2" xfId="2609" xr:uid="{D52E5DBB-638E-4CC3-8499-3E71E2AD7259}"/>
    <cellStyle name="Normal 26 5 2 2" xfId="4659" xr:uid="{832D3F03-EF2B-4166-BFF7-9CF87CCB7276}"/>
    <cellStyle name="Normal 26 5 2 2 2" xfId="8619" xr:uid="{BBA96170-5DDE-4B30-B250-3EFF7699AC15}"/>
    <cellStyle name="Normal 26 5 2 2 2 2" xfId="16539" xr:uid="{B637C1E4-AC89-4000-A487-F6CA1CEAF644}"/>
    <cellStyle name="Normal 26 5 2 2 3" xfId="12579" xr:uid="{273652E0-0692-4C31-B732-8E27DA2E0ADF}"/>
    <cellStyle name="Normal 26 5 2 3" xfId="6639" xr:uid="{83FC7AF0-448A-4398-A713-63B05C23C6E6}"/>
    <cellStyle name="Normal 26 5 2 3 2" xfId="14559" xr:uid="{722CE246-C29F-4367-85C2-C056EDFB447D}"/>
    <cellStyle name="Normal 26 5 2 4" xfId="10599" xr:uid="{4BD8ED9D-CBBB-41AD-B0B2-8EF62FAD406A}"/>
    <cellStyle name="Normal 26 5 3" xfId="3782" xr:uid="{0782E37E-8142-4202-9EEF-42C9F62641AD}"/>
    <cellStyle name="Normal 26 5 3 2" xfId="7744" xr:uid="{53BB7D69-DA11-401F-BCC0-136D08949221}"/>
    <cellStyle name="Normal 26 5 3 2 2" xfId="15664" xr:uid="{68DED9C5-4FE3-456A-AAB4-C6A10926C31B}"/>
    <cellStyle name="Normal 26 5 3 3" xfId="11704" xr:uid="{7E04A571-963F-46E4-BC93-D05C3A42F8C3}"/>
    <cellStyle name="Normal 26 5 4" xfId="5764" xr:uid="{7E7EC5CB-F10B-415B-B180-CD1F4F468782}"/>
    <cellStyle name="Normal 26 5 4 2" xfId="13684" xr:uid="{067574F4-8D63-4FA4-A3EB-447F135E0BB3}"/>
    <cellStyle name="Normal 26 5 5" xfId="9724" xr:uid="{7FB6354E-7D2A-4AF1-8506-5E45F8F8D9A8}"/>
    <cellStyle name="Normal 26 6" xfId="2021" xr:uid="{11BEF465-B2BA-469C-8AED-48B7FE6B4E72}"/>
    <cellStyle name="Normal 26 6 2" xfId="4099" xr:uid="{85F159AA-0085-49EB-A30D-3465F18CAE44}"/>
    <cellStyle name="Normal 26 6 2 2" xfId="8059" xr:uid="{BC09C0AC-1252-49BD-8C7C-9366F4398529}"/>
    <cellStyle name="Normal 26 6 2 2 2" xfId="15979" xr:uid="{E9B51DD0-D197-4846-85E9-2AE253F80E48}"/>
    <cellStyle name="Normal 26 6 2 3" xfId="12019" xr:uid="{21888725-07A9-4B4C-8F94-8580D5A3F337}"/>
    <cellStyle name="Normal 26 6 3" xfId="6079" xr:uid="{748F81F1-B2EC-4D46-9BC5-47A032BBC5DF}"/>
    <cellStyle name="Normal 26 6 3 2" xfId="13999" xr:uid="{441BE69D-60BB-4AFD-9A89-562A962C31B8}"/>
    <cellStyle name="Normal 26 6 4" xfId="10039" xr:uid="{5CE5EDD7-FF63-4ED5-B86C-AB2AF8FAD765}"/>
    <cellStyle name="Normal 26 7" xfId="2059" xr:uid="{D988761B-861A-45AC-BE39-B3B54D01F989}"/>
    <cellStyle name="Normal 26 7 2" xfId="4137" xr:uid="{1E23A363-0AF2-4477-B146-2D9038C2FAD4}"/>
    <cellStyle name="Normal 26 7 2 2" xfId="8097" xr:uid="{2851C9A7-AEB7-4480-A0D7-B15E3E64B62D}"/>
    <cellStyle name="Normal 26 7 2 2 2" xfId="16017" xr:uid="{CB494BCE-722B-407C-A203-F53DD3B0F1E7}"/>
    <cellStyle name="Normal 26 7 2 3" xfId="12057" xr:uid="{33ACEC1D-DDE0-4439-B9C6-DF313D615C3E}"/>
    <cellStyle name="Normal 26 7 3" xfId="6117" xr:uid="{BA53FC70-DD32-4839-A3D0-B9387B7249BB}"/>
    <cellStyle name="Normal 26 7 3 2" xfId="14037" xr:uid="{F28467C3-DB26-4DE0-9151-F31B1FB9E907}"/>
    <cellStyle name="Normal 26 7 4" xfId="10077" xr:uid="{6361A10B-C20B-400B-B8E9-91BA8BF74773}"/>
    <cellStyle name="Normal 26 8" xfId="2063" xr:uid="{D3F319AF-D270-4969-8030-F458FFEE5398}"/>
    <cellStyle name="Normal 26 8 2" xfId="4140" xr:uid="{7B408923-F3E3-429B-85C1-88B71791CF86}"/>
    <cellStyle name="Normal 26 8 2 2" xfId="8100" xr:uid="{3EB616EA-1FC8-47B6-A132-8366F434A761}"/>
    <cellStyle name="Normal 26 8 2 2 2" xfId="16020" xr:uid="{E56875DC-AB83-4E72-929A-CC59D11A2769}"/>
    <cellStyle name="Normal 26 8 2 3" xfId="12060" xr:uid="{F15AF884-BBE0-453E-AF7D-4A98324FA1D6}"/>
    <cellStyle name="Normal 26 8 3" xfId="6120" xr:uid="{5873A309-313C-404F-865D-B7BE05952B9E}"/>
    <cellStyle name="Normal 26 8 3 2" xfId="14040" xr:uid="{F6D6C6CD-AE1B-42DC-A44B-6716608723AF}"/>
    <cellStyle name="Normal 26 8 4" xfId="10080" xr:uid="{5370DC5A-4F7B-49AB-8451-473B6A50C1AF}"/>
    <cellStyle name="Normal 26 9" xfId="3216" xr:uid="{A52DD758-CE1D-4673-8590-D4D542AEF412}"/>
    <cellStyle name="Normal 26 9 2" xfId="7178" xr:uid="{16815599-F3B0-43B2-9E1C-A067A531F711}"/>
    <cellStyle name="Normal 26 9 2 2" xfId="15098" xr:uid="{78A34BD2-2418-443B-BDAE-C2E330CF6C59}"/>
    <cellStyle name="Normal 26 9 3" xfId="11138" xr:uid="{6098BE3F-C493-479E-BBE2-426961EC16D0}"/>
    <cellStyle name="Normal 27" xfId="444" xr:uid="{00000000-0005-0000-0000-0000F0040000}"/>
    <cellStyle name="Normal 27 2" xfId="834" xr:uid="{00000000-0005-0000-0000-0000F1040000}"/>
    <cellStyle name="Normal 27 2 2" xfId="2611" xr:uid="{EE5B2771-6541-4BA6-8082-656C22AD890B}"/>
    <cellStyle name="Normal 27 2 2 2" xfId="4661" xr:uid="{7E6E216C-AE85-4F02-BD40-8BC572AB3DF5}"/>
    <cellStyle name="Normal 27 2 2 2 2" xfId="8621" xr:uid="{C652BF1E-A105-4940-8BCE-7D5A0F547961}"/>
    <cellStyle name="Normal 27 2 2 2 2 2" xfId="16541" xr:uid="{1C4886B7-4103-44B3-A211-BD9BAE7C2515}"/>
    <cellStyle name="Normal 27 2 2 2 3" xfId="12581" xr:uid="{86EEF65F-754F-466E-BAC6-532B788AB1F1}"/>
    <cellStyle name="Normal 27 2 2 3" xfId="6641" xr:uid="{E5858763-EA31-437D-B4EE-1EC733D501A9}"/>
    <cellStyle name="Normal 27 2 2 3 2" xfId="14561" xr:uid="{82E4FADF-DB80-4EBA-8BDA-28437DAF3EF0}"/>
    <cellStyle name="Normal 27 2 2 4" xfId="10601" xr:uid="{4A5F7737-EFCF-4526-B98A-AE3B814A2D8B}"/>
    <cellStyle name="Normal 27 2 3" xfId="3677" xr:uid="{B6BACCB4-7CE2-4FC4-B327-190FA6E48D2B}"/>
    <cellStyle name="Normal 27 2 3 2" xfId="7639" xr:uid="{C1DEA39B-47D7-4728-8332-47230C065605}"/>
    <cellStyle name="Normal 27 2 3 2 2" xfId="15559" xr:uid="{34968EB9-D014-4DE7-9BB6-0DD1755E92EB}"/>
    <cellStyle name="Normal 27 2 3 3" xfId="11599" xr:uid="{B7C5F198-CD7F-4D04-A692-5C01F8A81B18}"/>
    <cellStyle name="Normal 27 2 4" xfId="5659" xr:uid="{F1F93E25-2F2E-4A86-BDA1-170DDDAF47FF}"/>
    <cellStyle name="Normal 27 2 4 2" xfId="13579" xr:uid="{905AE074-58AC-433C-A830-58486A3853B0}"/>
    <cellStyle name="Normal 27 2 5" xfId="9619" xr:uid="{2DA2800E-C4B7-442A-BB6C-AB529D32E558}"/>
    <cellStyle name="Normal 27 3" xfId="2610" xr:uid="{B5D745EC-AAD8-4690-9F26-2D434A9EE380}"/>
    <cellStyle name="Normal 27 3 2" xfId="4660" xr:uid="{3B171C5C-DBED-46C9-8B92-B7D72C55288C}"/>
    <cellStyle name="Normal 27 3 2 2" xfId="8620" xr:uid="{CD9806E5-4B7D-4A65-9B1C-D0452107F1C4}"/>
    <cellStyle name="Normal 27 3 2 2 2" xfId="16540" xr:uid="{2F2571FA-D5FC-4773-92C3-9AE98A800B80}"/>
    <cellStyle name="Normal 27 3 2 3" xfId="12580" xr:uid="{A4763EC5-AD83-4834-B187-B7465D21B13E}"/>
    <cellStyle name="Normal 27 3 3" xfId="6640" xr:uid="{13F09C65-38EA-46EB-916B-8351B255078C}"/>
    <cellStyle name="Normal 27 3 3 2" xfId="14560" xr:uid="{E23037FA-F509-4C47-B560-A09A42424842}"/>
    <cellStyle name="Normal 27 3 4" xfId="10600" xr:uid="{82C2CB34-9E5C-42B5-BC33-F8A877AF9B1D}"/>
    <cellStyle name="Normal 27 4" xfId="3352" xr:uid="{F39CFF05-FF3D-4590-94CE-B533CD452EFC}"/>
    <cellStyle name="Normal 27 4 2" xfId="7314" xr:uid="{81713A12-F690-4AF2-A32F-4E8295477F49}"/>
    <cellStyle name="Normal 27 4 2 2" xfId="15234" xr:uid="{D96A4A65-3D5B-41DF-AD14-7B09496D78B8}"/>
    <cellStyle name="Normal 27 4 3" xfId="11274" xr:uid="{E857FEEC-E3D6-4574-9CA1-7582028D54AE}"/>
    <cellStyle name="Normal 27 5" xfId="5334" xr:uid="{F6BC343F-593D-4CC3-8096-78B49D2FF8CD}"/>
    <cellStyle name="Normal 27 5 2" xfId="13254" xr:uid="{59C58CB2-2975-4702-86AE-678482A9A78F}"/>
    <cellStyle name="Normal 27 6" xfId="9294" xr:uid="{0A0CF66C-C8FA-45CF-9962-6F56BAAAE763}"/>
    <cellStyle name="Normal 28" xfId="904" xr:uid="{00000000-0005-0000-0000-0000F2040000}"/>
    <cellStyle name="Normal 28 2" xfId="2612" xr:uid="{3316BF89-75FB-4164-BA68-D8A0051AE7D1}"/>
    <cellStyle name="Normal 28 2 2" xfId="4662" xr:uid="{1070BDE6-A977-47ED-8E0D-BB1A164CF428}"/>
    <cellStyle name="Normal 28 2 2 2" xfId="8622" xr:uid="{D9CA01D0-DB9F-49D9-8920-49C2A15B995A}"/>
    <cellStyle name="Normal 28 2 2 2 2" xfId="16542" xr:uid="{5164EA2A-7DF9-41B9-B50B-57A2B5CDCAB4}"/>
    <cellStyle name="Normal 28 2 2 3" xfId="12582" xr:uid="{64D07AE7-0926-4F14-B921-C1150B532B91}"/>
    <cellStyle name="Normal 28 2 3" xfId="6642" xr:uid="{01568875-2FFC-448A-94AF-0C9B660CAF18}"/>
    <cellStyle name="Normal 28 2 3 2" xfId="14562" xr:uid="{72108447-20F7-4D18-9D8F-0BE632293375}"/>
    <cellStyle name="Normal 28 2 4" xfId="10602" xr:uid="{75F4F4E8-C9FF-4579-8CDB-5095ACC5A518}"/>
    <cellStyle name="Normal 28 3" xfId="3746" xr:uid="{380A20A1-82ED-4ED5-B3B6-5269C174D7FB}"/>
    <cellStyle name="Normal 28 3 2" xfId="7708" xr:uid="{3CEB1F84-EF7D-41AA-95DB-86C0F8F208E7}"/>
    <cellStyle name="Normal 28 3 2 2" xfId="15628" xr:uid="{2FE8CD46-8C5F-4637-89B3-1B75424F0147}"/>
    <cellStyle name="Normal 28 3 3" xfId="11668" xr:uid="{3BF944F7-4097-47B0-9660-F34D62048EC2}"/>
    <cellStyle name="Normal 28 4" xfId="5728" xr:uid="{4F2E8383-2A31-419D-83AD-E9FBEBCDFE04}"/>
    <cellStyle name="Normal 28 4 2" xfId="13648" xr:uid="{47EAEFA4-3515-4DA3-92C7-5A2395681E4A}"/>
    <cellStyle name="Normal 28 5" xfId="9688" xr:uid="{31A15680-4A32-4F63-832B-11973F88AD34}"/>
    <cellStyle name="Normal 29" xfId="957" xr:uid="{00000000-0005-0000-0000-0000F3040000}"/>
    <cellStyle name="Normal 29 2" xfId="2613" xr:uid="{B19EB6C9-CDF0-4AD7-94DF-C74D6041AB03}"/>
    <cellStyle name="Normal 29 2 2" xfId="4663" xr:uid="{62287204-86FC-4E71-B62A-8D74D93370E6}"/>
    <cellStyle name="Normal 29 2 2 2" xfId="8623" xr:uid="{6717EFF6-A022-4A4E-B6F4-BB228F1AA03B}"/>
    <cellStyle name="Normal 29 2 2 2 2" xfId="16543" xr:uid="{5E9D65CF-CCA1-4C9A-BD33-813A199828BC}"/>
    <cellStyle name="Normal 29 2 2 3" xfId="12583" xr:uid="{A28C61B0-A2D2-412A-8237-0ECC14C96048}"/>
    <cellStyle name="Normal 29 2 3" xfId="6643" xr:uid="{9578BB47-EB33-4D88-80E9-9E220E5E36D8}"/>
    <cellStyle name="Normal 29 2 3 2" xfId="14563" xr:uid="{DB50DF67-940A-452D-9500-68602AF26DC1}"/>
    <cellStyle name="Normal 29 2 4" xfId="10603" xr:uid="{EAE0CFAB-03A0-4EDA-A514-F533A58C1BFD}"/>
    <cellStyle name="Normal 29 3" xfId="3787" xr:uid="{2C1579CC-97BD-4B44-A454-B6FC6CDE7B17}"/>
    <cellStyle name="Normal 29 3 2" xfId="7749" xr:uid="{BE15E10C-311F-4023-820D-7D8DA2BD2416}"/>
    <cellStyle name="Normal 29 3 2 2" xfId="15669" xr:uid="{F37B4014-3542-4CC6-9F30-E19CE3418DCA}"/>
    <cellStyle name="Normal 29 3 3" xfId="11709" xr:uid="{B90657CE-A4B0-4DFC-9EC7-B88D89854C32}"/>
    <cellStyle name="Normal 29 4" xfId="5769" xr:uid="{1C811C8A-F20F-41AC-9F24-65A2212A5439}"/>
    <cellStyle name="Normal 29 4 2" xfId="13689" xr:uid="{0DF7A520-E8FE-4434-B0E6-3135D1E2862F}"/>
    <cellStyle name="Normal 29 5" xfId="9729" xr:uid="{EA7D0809-D0A7-44EF-98C7-33FDA4645F37}"/>
    <cellStyle name="Normal 3" xfId="49" xr:uid="{00000000-0005-0000-0000-0000F4040000}"/>
    <cellStyle name="Normal 3 10" xfId="903" xr:uid="{00000000-0005-0000-0000-0000F5040000}"/>
    <cellStyle name="Normal 3 11" xfId="1601" xr:uid="{00000000-0005-0000-0000-0000F6040000}"/>
    <cellStyle name="Normal 3 11 2" xfId="2614" xr:uid="{379756F5-C22F-4C3B-87A6-7A91784014F6}"/>
    <cellStyle name="Normal 3 11 2 2" xfId="4664" xr:uid="{33F29B6B-B679-44B4-BE92-3625994242AA}"/>
    <cellStyle name="Normal 3 11 2 2 2" xfId="8624" xr:uid="{EB39417E-904B-4A7D-93EE-D5C18B2F1ED4}"/>
    <cellStyle name="Normal 3 11 2 2 2 2" xfId="16544" xr:uid="{753A7E76-1DCC-4665-BC76-E912297063FC}"/>
    <cellStyle name="Normal 3 11 2 2 3" xfId="12584" xr:uid="{C3FACE47-1365-400D-ACD1-E0181A0E8848}"/>
    <cellStyle name="Normal 3 11 2 3" xfId="6644" xr:uid="{C1B0A2C8-74DB-49F5-8681-4B7D7D1E3C2C}"/>
    <cellStyle name="Normal 3 11 2 3 2" xfId="14564" xr:uid="{007ACA75-09C0-41FE-8A3D-377AC44EE18E}"/>
    <cellStyle name="Normal 3 11 2 4" xfId="10604" xr:uid="{6F712002-E11F-4101-9828-4576D7C01478}"/>
    <cellStyle name="Normal 3 11 3" xfId="3935" xr:uid="{AC1D515D-CE53-435A-8480-209B735B6A83}"/>
    <cellStyle name="Normal 3 11 3 2" xfId="7897" xr:uid="{EE4BC5FF-0064-400C-84F3-F83524BBFD63}"/>
    <cellStyle name="Normal 3 11 3 2 2" xfId="15817" xr:uid="{586DD64E-E0C6-4FEA-A69A-48D3DF72FF43}"/>
    <cellStyle name="Normal 3 11 3 3" xfId="11857" xr:uid="{737C2D9B-4054-42C5-A912-4E381DF980AA}"/>
    <cellStyle name="Normal 3 11 4" xfId="5917" xr:uid="{941974B9-C2BF-4BAD-B8E8-FFBA2864E6E7}"/>
    <cellStyle name="Normal 3 11 4 2" xfId="13837" xr:uid="{47D38F62-32C1-4A1E-90BA-709B30987BE3}"/>
    <cellStyle name="Normal 3 11 5" xfId="9877" xr:uid="{8379E210-2FD3-4F30-BB8F-2F0C941EF8DB}"/>
    <cellStyle name="Normal 3 12" xfId="1900" xr:uid="{00000000-0005-0000-0000-0000F7040000}"/>
    <cellStyle name="Normal 3 12 2" xfId="4004" xr:uid="{29D91F53-1764-431E-BB2E-7E99917115BA}"/>
    <cellStyle name="Normal 3 12 2 2" xfId="7966" xr:uid="{A153636B-6761-443F-B7D7-C06D9AB1A28C}"/>
    <cellStyle name="Normal 3 12 2 2 2" xfId="15886" xr:uid="{020F2025-FFF6-4D75-86F5-D03863498509}"/>
    <cellStyle name="Normal 3 12 2 3" xfId="11926" xr:uid="{590A09ED-02AA-4539-A150-8E3A323FE6E6}"/>
    <cellStyle name="Normal 3 12 3" xfId="5986" xr:uid="{5150642B-1975-4363-A347-6AC1C200CC5A}"/>
    <cellStyle name="Normal 3 12 3 2" xfId="13906" xr:uid="{20BAAD0C-540C-41AD-88D5-4DF6C044377A}"/>
    <cellStyle name="Normal 3 12 4" xfId="9946" xr:uid="{770A1D67-DC9A-4D43-A4F0-5B7D3B302E0B}"/>
    <cellStyle name="Normal 3 2" xfId="50" xr:uid="{00000000-0005-0000-0000-0000F8040000}"/>
    <cellStyle name="Normal 3 2 2" xfId="157" xr:uid="{00000000-0005-0000-0000-0000F9040000}"/>
    <cellStyle name="Normal 3 2 2 10" xfId="3114" xr:uid="{FF8468DF-3E96-4E36-939A-65864485AAA3}"/>
    <cellStyle name="Normal 3 2 2 10 2" xfId="7076" xr:uid="{69B509F0-FC9D-4FBB-8159-F49F0F4EAF9D}"/>
    <cellStyle name="Normal 3 2 2 10 2 2" xfId="14996" xr:uid="{ABD988CB-123D-43C1-9553-988FF891C765}"/>
    <cellStyle name="Normal 3 2 2 10 3" xfId="11036" xr:uid="{ADC8A19B-27ED-42A9-AE87-57A459963733}"/>
    <cellStyle name="Normal 3 2 2 11" xfId="5096" xr:uid="{18680FD9-A4EC-4B59-A3C0-50304C9A7BC1}"/>
    <cellStyle name="Normal 3 2 2 11 2" xfId="13016" xr:uid="{C1E0A52C-83AD-4841-B4CC-3C8AAC760095}"/>
    <cellStyle name="Normal 3 2 2 12" xfId="9056" xr:uid="{0A328F71-41BC-4D0E-BD4D-43A3478ACD0F}"/>
    <cellStyle name="Normal 3 2 2 2" xfId="158" xr:uid="{00000000-0005-0000-0000-0000FA040000}"/>
    <cellStyle name="Normal 3 2 2 2 2" xfId="337" xr:uid="{00000000-0005-0000-0000-0000FB040000}"/>
    <cellStyle name="Normal 3 2 2 2 2 2" xfId="727" xr:uid="{00000000-0005-0000-0000-0000FC040000}"/>
    <cellStyle name="Normal 3 2 2 2 2 2 2" xfId="2618" xr:uid="{6724E10F-693A-44A2-9EB5-AA958549D6FB}"/>
    <cellStyle name="Normal 3 2 2 2 2 2 2 2" xfId="4668" xr:uid="{129ADC43-A582-4F6A-988B-8F871F6428AE}"/>
    <cellStyle name="Normal 3 2 2 2 2 2 2 2 2" xfId="8628" xr:uid="{5BDFECCC-A46D-47E7-B3C6-AAEB107CC67B}"/>
    <cellStyle name="Normal 3 2 2 2 2 2 2 2 2 2" xfId="16548" xr:uid="{BFE75151-F60B-42DF-8D0B-437F953543AB}"/>
    <cellStyle name="Normal 3 2 2 2 2 2 2 2 3" xfId="12588" xr:uid="{5724FF76-FA61-43AC-97AA-CE702C623CEB}"/>
    <cellStyle name="Normal 3 2 2 2 2 2 2 3" xfId="6648" xr:uid="{AE3A0565-899A-424D-BD74-02426FC2E7C8}"/>
    <cellStyle name="Normal 3 2 2 2 2 2 2 3 2" xfId="14568" xr:uid="{64329FCF-4575-44C5-BBAD-66C04C2C678E}"/>
    <cellStyle name="Normal 3 2 2 2 2 2 2 4" xfId="10608" xr:uid="{C677BEF3-EAA0-487B-84D5-2E9E26ABCDA8}"/>
    <cellStyle name="Normal 3 2 2 2 2 2 3" xfId="3570" xr:uid="{CEB4E26A-3F49-4D5E-AC51-49C29E2645EF}"/>
    <cellStyle name="Normal 3 2 2 2 2 2 3 2" xfId="7532" xr:uid="{66EC746F-04BB-49D4-9B9A-7B3D3C3900CD}"/>
    <cellStyle name="Normal 3 2 2 2 2 2 3 2 2" xfId="15452" xr:uid="{C8D755C8-FDEE-458D-9835-8F8FA54E9EBF}"/>
    <cellStyle name="Normal 3 2 2 2 2 2 3 3" xfId="11492" xr:uid="{28F6FC79-7BED-4A47-B2DA-19A6D06F12A8}"/>
    <cellStyle name="Normal 3 2 2 2 2 2 4" xfId="5552" xr:uid="{A40A98D5-8AD5-4A2F-AD37-003105C3DFA2}"/>
    <cellStyle name="Normal 3 2 2 2 2 2 4 2" xfId="13472" xr:uid="{97BE0EF0-E13F-4EE7-98B6-2670A04C3F5B}"/>
    <cellStyle name="Normal 3 2 2 2 2 2 5" xfId="9512" xr:uid="{B55C7602-4D81-434B-BE20-005DE2C1F49C}"/>
    <cellStyle name="Normal 3 2 2 2 2 3" xfId="2617" xr:uid="{2CF64E88-F854-48AD-9745-F4C9AB87169A}"/>
    <cellStyle name="Normal 3 2 2 2 2 3 2" xfId="4667" xr:uid="{F0738D0D-55B3-4DA5-8422-C202C2E2653A}"/>
    <cellStyle name="Normal 3 2 2 2 2 3 2 2" xfId="8627" xr:uid="{1D6400E4-59D9-4ECC-8B34-32AAA172E3B4}"/>
    <cellStyle name="Normal 3 2 2 2 2 3 2 2 2" xfId="16547" xr:uid="{1C6FB4DE-0D4D-485B-935E-188E00B7186D}"/>
    <cellStyle name="Normal 3 2 2 2 2 3 2 3" xfId="12587" xr:uid="{8808A948-E823-4A05-A67B-468C3E4A32F3}"/>
    <cellStyle name="Normal 3 2 2 2 2 3 3" xfId="6647" xr:uid="{7EB99840-595C-4BD1-B522-10B0A0F86B4F}"/>
    <cellStyle name="Normal 3 2 2 2 2 3 3 2" xfId="14567" xr:uid="{E5C4B0A7-3BEA-419A-A9B3-10C2435B4371}"/>
    <cellStyle name="Normal 3 2 2 2 2 3 4" xfId="10607" xr:uid="{D8D4ED93-3169-4FA1-BFBA-91D5BCF662AF}"/>
    <cellStyle name="Normal 3 2 2 2 2 4" xfId="3245" xr:uid="{12461C63-A03A-4C09-82DB-CBD36627DAB6}"/>
    <cellStyle name="Normal 3 2 2 2 2 4 2" xfId="7207" xr:uid="{7DA8A5F3-0DEB-4844-AF71-F1786366B275}"/>
    <cellStyle name="Normal 3 2 2 2 2 4 2 2" xfId="15127" xr:uid="{C45C094E-13D2-4DE7-8046-6C7CEB147756}"/>
    <cellStyle name="Normal 3 2 2 2 2 4 3" xfId="11167" xr:uid="{C4DFF04A-C56B-4760-AE7E-E1D37817A960}"/>
    <cellStyle name="Normal 3 2 2 2 2 5" xfId="5227" xr:uid="{E29D4881-AFF4-433E-A4C1-D201F31976EB}"/>
    <cellStyle name="Normal 3 2 2 2 2 5 2" xfId="13147" xr:uid="{A5A666EB-C18D-4DF3-983A-E0B292F1DED6}"/>
    <cellStyle name="Normal 3 2 2 2 2 6" xfId="9187" xr:uid="{2897E9E2-A5D2-432A-BF1B-7FF748416F7F}"/>
    <cellStyle name="Normal 3 2 2 2 3" xfId="597" xr:uid="{00000000-0005-0000-0000-0000FD040000}"/>
    <cellStyle name="Normal 3 2 2 2 3 2" xfId="2619" xr:uid="{D61F0A07-D07F-4B67-91F4-6534A2F83BE6}"/>
    <cellStyle name="Normal 3 2 2 2 3 2 2" xfId="4669" xr:uid="{9269E6E5-FA2B-4940-8C02-1A1F592A4090}"/>
    <cellStyle name="Normal 3 2 2 2 3 2 2 2" xfId="8629" xr:uid="{306402DE-8F89-44BA-917B-476A59001ED0}"/>
    <cellStyle name="Normal 3 2 2 2 3 2 2 2 2" xfId="16549" xr:uid="{FEAC5CA4-8010-4CD8-BD1B-BBF0F4FAB292}"/>
    <cellStyle name="Normal 3 2 2 2 3 2 2 3" xfId="12589" xr:uid="{1E99D82F-E09D-4E52-A993-DFDADC5FF4D4}"/>
    <cellStyle name="Normal 3 2 2 2 3 2 3" xfId="6649" xr:uid="{F7F1D5A3-7C9D-4CC4-8F7F-F1C275442AA1}"/>
    <cellStyle name="Normal 3 2 2 2 3 2 3 2" xfId="14569" xr:uid="{5802C469-056C-477B-A530-E1E1269F0EE4}"/>
    <cellStyle name="Normal 3 2 2 2 3 2 4" xfId="10609" xr:uid="{E702D623-FCBE-4551-8CCE-370D14F4F3B4}"/>
    <cellStyle name="Normal 3 2 2 2 3 3" xfId="3440" xr:uid="{A071B524-1536-4EDA-80D4-A6709B6D3F2B}"/>
    <cellStyle name="Normal 3 2 2 2 3 3 2" xfId="7402" xr:uid="{C9A57B60-A51A-4056-9BD7-08D5F63BCB0B}"/>
    <cellStyle name="Normal 3 2 2 2 3 3 2 2" xfId="15322" xr:uid="{8896C640-E40F-4263-AC0F-DE3640D0A821}"/>
    <cellStyle name="Normal 3 2 2 2 3 3 3" xfId="11362" xr:uid="{1ED66300-A936-402C-9323-E14D6BEAC312}"/>
    <cellStyle name="Normal 3 2 2 2 3 4" xfId="5422" xr:uid="{F39B816E-388F-4B49-8AD1-A568DBCD459C}"/>
    <cellStyle name="Normal 3 2 2 2 3 4 2" xfId="13342" xr:uid="{1BC256CF-B54C-4CD8-8AEC-E092372A1E56}"/>
    <cellStyle name="Normal 3 2 2 2 3 5" xfId="9382" xr:uid="{F8F87EDF-B0FF-47C1-94C1-88B804E28A69}"/>
    <cellStyle name="Normal 3 2 2 2 4" xfId="2616" xr:uid="{92CD392E-FF5B-4205-95E4-36EACA178219}"/>
    <cellStyle name="Normal 3 2 2 2 4 2" xfId="4666" xr:uid="{A5BDFB90-C458-460D-8A34-9B47A4C757E3}"/>
    <cellStyle name="Normal 3 2 2 2 4 2 2" xfId="8626" xr:uid="{9DA644F9-BE52-48F4-97AC-4D26638A231F}"/>
    <cellStyle name="Normal 3 2 2 2 4 2 2 2" xfId="16546" xr:uid="{40CFAE29-3D44-4FFD-9F32-DECE89B08790}"/>
    <cellStyle name="Normal 3 2 2 2 4 2 3" xfId="12586" xr:uid="{176AC6AF-0C1F-40D1-90F4-D72C8EC1D22D}"/>
    <cellStyle name="Normal 3 2 2 2 4 3" xfId="6646" xr:uid="{CE032F3C-EE56-4152-BF89-9D32E86E1448}"/>
    <cellStyle name="Normal 3 2 2 2 4 3 2" xfId="14566" xr:uid="{319EE28A-B892-46C3-B752-9867DCFFDF0E}"/>
    <cellStyle name="Normal 3 2 2 2 4 4" xfId="10606" xr:uid="{A15CF4AB-35D3-4400-9C26-BA4869FBEABA}"/>
    <cellStyle name="Normal 3 2 2 2 5" xfId="3115" xr:uid="{42A6AD3B-132B-410D-BD10-9F0A01AAC91F}"/>
    <cellStyle name="Normal 3 2 2 2 5 2" xfId="7077" xr:uid="{BBFD14F5-CB82-44FD-925B-D7D011C27095}"/>
    <cellStyle name="Normal 3 2 2 2 5 2 2" xfId="14997" xr:uid="{32FC2FBD-38E4-4F5E-88C1-63A4BB4F9348}"/>
    <cellStyle name="Normal 3 2 2 2 5 3" xfId="11037" xr:uid="{512F7532-688D-4913-946A-FEBCFFD49B2A}"/>
    <cellStyle name="Normal 3 2 2 2 6" xfId="5097" xr:uid="{9A88AC5E-189A-4CD8-8A72-286B01C6C1B1}"/>
    <cellStyle name="Normal 3 2 2 2 6 2" xfId="13017" xr:uid="{4BBCDB2E-3518-4335-8014-7611DCE797C9}"/>
    <cellStyle name="Normal 3 2 2 2 7" xfId="9057" xr:uid="{EBD45228-9D09-45B2-A98A-CE96D0967F77}"/>
    <cellStyle name="Normal 3 2 2 3" xfId="188" xr:uid="{00000000-0005-0000-0000-0000FE040000}"/>
    <cellStyle name="Normal 3 2 2 3 2" xfId="361" xr:uid="{00000000-0005-0000-0000-0000FF040000}"/>
    <cellStyle name="Normal 3 2 2 3 2 2" xfId="751" xr:uid="{00000000-0005-0000-0000-000000050000}"/>
    <cellStyle name="Normal 3 2 2 3 2 2 2" xfId="2622" xr:uid="{B0D4237A-E886-44C5-A8A0-06A761AB898A}"/>
    <cellStyle name="Normal 3 2 2 3 2 2 2 2" xfId="4672" xr:uid="{F6A7572E-0F7B-4E00-995D-E1AE7046FE7C}"/>
    <cellStyle name="Normal 3 2 2 3 2 2 2 2 2" xfId="8632" xr:uid="{974E3A00-DD44-4336-802D-A70C4ED932BE}"/>
    <cellStyle name="Normal 3 2 2 3 2 2 2 2 2 2" xfId="16552" xr:uid="{BBC3FFDA-4477-419E-9200-50C8023D8938}"/>
    <cellStyle name="Normal 3 2 2 3 2 2 2 2 3" xfId="12592" xr:uid="{39F6B2FC-0E22-47B9-8719-CC56630F9983}"/>
    <cellStyle name="Normal 3 2 2 3 2 2 2 3" xfId="6652" xr:uid="{A6248744-60C5-4031-B132-178DB64E0932}"/>
    <cellStyle name="Normal 3 2 2 3 2 2 2 3 2" xfId="14572" xr:uid="{BBD9975D-AD0C-40DD-8399-DC69D95FE2A9}"/>
    <cellStyle name="Normal 3 2 2 3 2 2 2 4" xfId="10612" xr:uid="{37784BDD-5041-46EE-9ACC-B11D5C25AE95}"/>
    <cellStyle name="Normal 3 2 2 3 2 2 3" xfId="3594" xr:uid="{7A3A191E-26F0-4E41-A9AD-1FA032451C69}"/>
    <cellStyle name="Normal 3 2 2 3 2 2 3 2" xfId="7556" xr:uid="{A6ED6A88-7686-49EB-8822-0B0E4C22FC3D}"/>
    <cellStyle name="Normal 3 2 2 3 2 2 3 2 2" xfId="15476" xr:uid="{667A192E-0CB9-45A6-80B0-EA69F5AF6BD8}"/>
    <cellStyle name="Normal 3 2 2 3 2 2 3 3" xfId="11516" xr:uid="{813DB559-39EF-4BBD-9F47-6AD4384F337C}"/>
    <cellStyle name="Normal 3 2 2 3 2 2 4" xfId="5576" xr:uid="{B2780F67-9CBF-4E66-837E-32AF93D72175}"/>
    <cellStyle name="Normal 3 2 2 3 2 2 4 2" xfId="13496" xr:uid="{AD129BD5-7CA4-43D7-9288-D66EC5377CEC}"/>
    <cellStyle name="Normal 3 2 2 3 2 2 5" xfId="9536" xr:uid="{4AFC6E21-02C4-402E-BF24-2CCCB707728F}"/>
    <cellStyle name="Normal 3 2 2 3 2 3" xfId="2621" xr:uid="{A7FD4C90-87C7-4108-AD1B-A02437337AD4}"/>
    <cellStyle name="Normal 3 2 2 3 2 3 2" xfId="4671" xr:uid="{0A3F3010-94A5-494A-BC19-DBCB1ECC5BE1}"/>
    <cellStyle name="Normal 3 2 2 3 2 3 2 2" xfId="8631" xr:uid="{285CF310-EF10-48A6-B695-22AAAD89957C}"/>
    <cellStyle name="Normal 3 2 2 3 2 3 2 2 2" xfId="16551" xr:uid="{C1784A12-AA4A-48B6-922F-2C051AF3F4A8}"/>
    <cellStyle name="Normal 3 2 2 3 2 3 2 3" xfId="12591" xr:uid="{8F39A315-92B4-4BEA-BC39-E1845275A0E9}"/>
    <cellStyle name="Normal 3 2 2 3 2 3 3" xfId="6651" xr:uid="{5DFC51A1-59C2-45CC-8BBB-FB5482609330}"/>
    <cellStyle name="Normal 3 2 2 3 2 3 3 2" xfId="14571" xr:uid="{03E0828F-6212-4686-B2E9-BCDAD87C54D4}"/>
    <cellStyle name="Normal 3 2 2 3 2 3 4" xfId="10611" xr:uid="{5DF5D9E0-16E9-4B51-8E5C-6587993F7BFA}"/>
    <cellStyle name="Normal 3 2 2 3 2 4" xfId="3269" xr:uid="{C9B9FB03-D380-4344-83F9-E7F47A64E397}"/>
    <cellStyle name="Normal 3 2 2 3 2 4 2" xfId="7231" xr:uid="{068F577A-6B7F-42CE-A221-D62DB7CB3B1F}"/>
    <cellStyle name="Normal 3 2 2 3 2 4 2 2" xfId="15151" xr:uid="{CBF791D4-7E4E-4538-8264-5D02C6418F88}"/>
    <cellStyle name="Normal 3 2 2 3 2 4 3" xfId="11191" xr:uid="{CADDAA66-C9CB-4BEF-A959-566E6DA78397}"/>
    <cellStyle name="Normal 3 2 2 3 2 5" xfId="5251" xr:uid="{7365AB54-C774-4A5F-B57A-CE70297FB246}"/>
    <cellStyle name="Normal 3 2 2 3 2 5 2" xfId="13171" xr:uid="{BAFA321E-BFA7-4805-A8D8-8A2380C1BD29}"/>
    <cellStyle name="Normal 3 2 2 3 2 6" xfId="9211" xr:uid="{F6D77EB2-B1EA-4C20-9DE7-FDCB176F9563}"/>
    <cellStyle name="Normal 3 2 2 3 3" xfId="618" xr:uid="{00000000-0005-0000-0000-000001050000}"/>
    <cellStyle name="Normal 3 2 2 3 3 2" xfId="2623" xr:uid="{FA4DA678-FFAB-4D9D-842B-86152DC0CAD1}"/>
    <cellStyle name="Normal 3 2 2 3 3 2 2" xfId="4673" xr:uid="{27D626EF-4EEF-421B-A3F8-00C695FA4342}"/>
    <cellStyle name="Normal 3 2 2 3 3 2 2 2" xfId="8633" xr:uid="{27C58385-E857-469A-B283-BD498B7F211A}"/>
    <cellStyle name="Normal 3 2 2 3 3 2 2 2 2" xfId="16553" xr:uid="{69F9310F-B5D4-41B4-9217-4391116546E9}"/>
    <cellStyle name="Normal 3 2 2 3 3 2 2 3" xfId="12593" xr:uid="{CD19D337-A4DF-43F6-B0D3-B8A8F10D107E}"/>
    <cellStyle name="Normal 3 2 2 3 3 2 3" xfId="6653" xr:uid="{A9D268D4-3542-4D05-BE39-33893B55AACA}"/>
    <cellStyle name="Normal 3 2 2 3 3 2 3 2" xfId="14573" xr:uid="{CF4632F9-64BD-4384-8C85-00202E25DBB5}"/>
    <cellStyle name="Normal 3 2 2 3 3 2 4" xfId="10613" xr:uid="{293DE23A-B90C-4BBB-9620-EEFD7E792F5D}"/>
    <cellStyle name="Normal 3 2 2 3 3 3" xfId="3461" xr:uid="{1749F558-E919-47C5-B55D-3F22814E9ACB}"/>
    <cellStyle name="Normal 3 2 2 3 3 3 2" xfId="7423" xr:uid="{B9289352-09E1-4CA1-9B5E-74793E0D3ECE}"/>
    <cellStyle name="Normal 3 2 2 3 3 3 2 2" xfId="15343" xr:uid="{807C2EA2-887A-419E-AF46-968E53FA9373}"/>
    <cellStyle name="Normal 3 2 2 3 3 3 3" xfId="11383" xr:uid="{AF51344E-4C34-401F-8743-F8C578FA6B2C}"/>
    <cellStyle name="Normal 3 2 2 3 3 4" xfId="5443" xr:uid="{396AFF18-E9CD-4C49-A8F5-E10ABF862BB3}"/>
    <cellStyle name="Normal 3 2 2 3 3 4 2" xfId="13363" xr:uid="{3721C74A-6F95-4766-840E-A3D1FEBF7FF4}"/>
    <cellStyle name="Normal 3 2 2 3 3 5" xfId="9403" xr:uid="{C9CC1375-4C80-495E-AFD2-47212502582C}"/>
    <cellStyle name="Normal 3 2 2 3 4" xfId="2620" xr:uid="{12997B44-AB9F-453B-AA35-461DEED7F917}"/>
    <cellStyle name="Normal 3 2 2 3 4 2" xfId="4670" xr:uid="{2233CD83-CD10-45EA-9615-A44FD8002ACE}"/>
    <cellStyle name="Normal 3 2 2 3 4 2 2" xfId="8630" xr:uid="{49542BCF-1ED9-4578-A406-1F9D0F2C9944}"/>
    <cellStyle name="Normal 3 2 2 3 4 2 2 2" xfId="16550" xr:uid="{E8AF08A7-520B-4A1E-8FB1-FB282C571D64}"/>
    <cellStyle name="Normal 3 2 2 3 4 2 3" xfId="12590" xr:uid="{E74C3903-A1EE-4523-B311-198F8D8D6A6B}"/>
    <cellStyle name="Normal 3 2 2 3 4 3" xfId="6650" xr:uid="{AB1A42A0-7ED2-48AE-88B2-C87A7F4D77E3}"/>
    <cellStyle name="Normal 3 2 2 3 4 3 2" xfId="14570" xr:uid="{FB4D8EDE-A84A-480D-A4BF-145C96338795}"/>
    <cellStyle name="Normal 3 2 2 3 4 4" xfId="10610" xr:uid="{60450AE7-DD78-49EA-9DAC-0F2B7C733216}"/>
    <cellStyle name="Normal 3 2 2 3 5" xfId="3136" xr:uid="{8835E5C5-E943-4939-9CC2-B1FB0D604783}"/>
    <cellStyle name="Normal 3 2 2 3 5 2" xfId="7098" xr:uid="{776FEEBD-306D-42B9-8F22-9E1B9BAA30D4}"/>
    <cellStyle name="Normal 3 2 2 3 5 2 2" xfId="15018" xr:uid="{543ACBCC-040C-4676-A1F6-5943C082AA9C}"/>
    <cellStyle name="Normal 3 2 2 3 5 3" xfId="11058" xr:uid="{DD72E072-A2C0-4A76-A05F-55199CC2DFC5}"/>
    <cellStyle name="Normal 3 2 2 3 6" xfId="5118" xr:uid="{4EB0C94B-8CCC-4DAF-AF4F-6F47853FD435}"/>
    <cellStyle name="Normal 3 2 2 3 6 2" xfId="13038" xr:uid="{4104CED1-B9EB-4D1C-BACC-413D9054F0FA}"/>
    <cellStyle name="Normal 3 2 2 3 7" xfId="9078" xr:uid="{8F08B15E-DCBB-41D8-ADBD-79F768348479}"/>
    <cellStyle name="Normal 3 2 2 4" xfId="336" xr:uid="{00000000-0005-0000-0000-000002050000}"/>
    <cellStyle name="Normal 3 2 2 4 2" xfId="726" xr:uid="{00000000-0005-0000-0000-000003050000}"/>
    <cellStyle name="Normal 3 2 2 4 2 2" xfId="2625" xr:uid="{197DD7E4-12CA-43BE-8BAC-647173AE5D05}"/>
    <cellStyle name="Normal 3 2 2 4 2 2 2" xfId="4675" xr:uid="{8BD0816D-F7FD-4E90-9CF1-CDDEF83BED90}"/>
    <cellStyle name="Normal 3 2 2 4 2 2 2 2" xfId="8635" xr:uid="{ABC7F5FF-BFCF-424F-8A30-81E780385A5E}"/>
    <cellStyle name="Normal 3 2 2 4 2 2 2 2 2" xfId="16555" xr:uid="{F5FC24E1-5EA7-4B1A-864D-5C04E476BE4D}"/>
    <cellStyle name="Normal 3 2 2 4 2 2 2 3" xfId="12595" xr:uid="{6C84AC0D-8329-411E-8A1E-71F38A3FB03A}"/>
    <cellStyle name="Normal 3 2 2 4 2 2 3" xfId="6655" xr:uid="{F4B125EE-0CF2-41C4-9F64-69711179FE04}"/>
    <cellStyle name="Normal 3 2 2 4 2 2 3 2" xfId="14575" xr:uid="{1DDA120E-E958-49B1-A65B-27BF17D5496A}"/>
    <cellStyle name="Normal 3 2 2 4 2 2 4" xfId="10615" xr:uid="{2897574E-E948-48F2-9000-77EAFFA858FA}"/>
    <cellStyle name="Normal 3 2 2 4 2 3" xfId="3569" xr:uid="{E4A79272-4B86-4861-A01A-EA9115621D81}"/>
    <cellStyle name="Normal 3 2 2 4 2 3 2" xfId="7531" xr:uid="{6C846076-5139-4DAA-9D21-FBA37821D595}"/>
    <cellStyle name="Normal 3 2 2 4 2 3 2 2" xfId="15451" xr:uid="{9B2F255B-CFBC-4A34-8924-846EBE499CF5}"/>
    <cellStyle name="Normal 3 2 2 4 2 3 3" xfId="11491" xr:uid="{3E9B9E21-67FC-4DFB-8E6C-B76C187191E4}"/>
    <cellStyle name="Normal 3 2 2 4 2 4" xfId="5551" xr:uid="{22A1529A-3794-4D1A-B8C9-6839FDAFAABB}"/>
    <cellStyle name="Normal 3 2 2 4 2 4 2" xfId="13471" xr:uid="{4351D8AD-6060-45A3-BCA2-7D3C4C63BD15}"/>
    <cellStyle name="Normal 3 2 2 4 2 5" xfId="9511" xr:uid="{20F6E8CA-5F66-4E27-81BA-0747AC870682}"/>
    <cellStyle name="Normal 3 2 2 4 3" xfId="2624" xr:uid="{AC1ECF04-C1B7-41FA-B1F2-5E07EF713062}"/>
    <cellStyle name="Normal 3 2 2 4 3 2" xfId="4674" xr:uid="{F8C1798E-E977-451E-A811-C2B9BF7034F4}"/>
    <cellStyle name="Normal 3 2 2 4 3 2 2" xfId="8634" xr:uid="{B3FC9CE0-8613-41C7-8DFF-C574A57081CD}"/>
    <cellStyle name="Normal 3 2 2 4 3 2 2 2" xfId="16554" xr:uid="{E1663498-FF7D-445A-8DE4-EE231339E7D4}"/>
    <cellStyle name="Normal 3 2 2 4 3 2 3" xfId="12594" xr:uid="{69293C9C-1BBD-4842-AFB6-0B4A3115262E}"/>
    <cellStyle name="Normal 3 2 2 4 3 3" xfId="6654" xr:uid="{F4A7BCD8-5357-4823-9958-9D0D692B2AB3}"/>
    <cellStyle name="Normal 3 2 2 4 3 3 2" xfId="14574" xr:uid="{E40D5A28-3033-43FE-9B3C-EF4EABAFC761}"/>
    <cellStyle name="Normal 3 2 2 4 3 4" xfId="10614" xr:uid="{064D5D20-8436-4F6B-8CB0-7E85BA8B0566}"/>
    <cellStyle name="Normal 3 2 2 4 4" xfId="3244" xr:uid="{76CA59C3-71AF-45AD-AB1C-D837A9F43A5B}"/>
    <cellStyle name="Normal 3 2 2 4 4 2" xfId="7206" xr:uid="{2A36A236-FDBE-464D-A586-C4EDEEE471DC}"/>
    <cellStyle name="Normal 3 2 2 4 4 2 2" xfId="15126" xr:uid="{408802E8-7C00-4AA0-9882-A75259A2296F}"/>
    <cellStyle name="Normal 3 2 2 4 4 3" xfId="11166" xr:uid="{EBDE29A7-D769-499C-91DB-94800E572019}"/>
    <cellStyle name="Normal 3 2 2 4 5" xfId="5226" xr:uid="{E40BA871-DB17-44F1-9369-0784B93D8D75}"/>
    <cellStyle name="Normal 3 2 2 4 5 2" xfId="13146" xr:uid="{27714541-4D4E-4DD8-8A75-DCAE5474FAD7}"/>
    <cellStyle name="Normal 3 2 2 4 6" xfId="9186" xr:uid="{38E70A6B-DB17-4E82-BD14-946D3243F7D6}"/>
    <cellStyle name="Normal 3 2 2 5" xfId="554" xr:uid="{00000000-0005-0000-0000-000004050000}"/>
    <cellStyle name="Normal 3 2 2 5 2" xfId="899" xr:uid="{00000000-0005-0000-0000-000005050000}"/>
    <cellStyle name="Normal 3 2 2 5 2 2" xfId="2627" xr:uid="{4B3B4F5A-163F-46B3-B449-2150414A1E86}"/>
    <cellStyle name="Normal 3 2 2 5 2 2 2" xfId="4677" xr:uid="{ED25594C-2730-4D3F-9A5B-D6F10D92AB58}"/>
    <cellStyle name="Normal 3 2 2 5 2 2 2 2" xfId="8637" xr:uid="{4CB53730-7A5B-4C23-AE0E-E583E6200DDC}"/>
    <cellStyle name="Normal 3 2 2 5 2 2 2 2 2" xfId="16557" xr:uid="{5FB20320-B613-4AC9-AC5C-FCC7CEBE889D}"/>
    <cellStyle name="Normal 3 2 2 5 2 2 2 3" xfId="12597" xr:uid="{86AAC90A-0AC9-4AFC-9E45-E8499A120A1B}"/>
    <cellStyle name="Normal 3 2 2 5 2 2 3" xfId="6657" xr:uid="{0229FCBF-E798-44D3-BC66-7ADCE36B3788}"/>
    <cellStyle name="Normal 3 2 2 5 2 2 3 2" xfId="14577" xr:uid="{79DD4D50-B544-4FB0-987D-1225ED797A01}"/>
    <cellStyle name="Normal 3 2 2 5 2 2 4" xfId="10617" xr:uid="{4ADAD976-38D6-416C-BC9C-5FA419E9CC33}"/>
    <cellStyle name="Normal 3 2 2 5 2 3" xfId="3742" xr:uid="{DA320E0B-940F-4768-BA17-09DFD7605B99}"/>
    <cellStyle name="Normal 3 2 2 5 2 3 2" xfId="7704" xr:uid="{4BE5D206-A2FE-4887-BBEF-9D8F89E6CB16}"/>
    <cellStyle name="Normal 3 2 2 5 2 3 2 2" xfId="15624" xr:uid="{238D8CB2-301F-4D05-9023-4EAB22972137}"/>
    <cellStyle name="Normal 3 2 2 5 2 3 3" xfId="11664" xr:uid="{065D0DB2-F2B1-49AC-AADF-274E29A72888}"/>
    <cellStyle name="Normal 3 2 2 5 2 4" xfId="5724" xr:uid="{DA0B1D63-0472-4B3C-9DBB-98E9A90CD910}"/>
    <cellStyle name="Normal 3 2 2 5 2 4 2" xfId="13644" xr:uid="{FAECAE63-8B6F-4C80-B59E-F0F1BF37810C}"/>
    <cellStyle name="Normal 3 2 2 5 2 5" xfId="9684" xr:uid="{EE4C68D3-8B5F-47A7-8FAB-05638AD9D226}"/>
    <cellStyle name="Normal 3 2 2 5 3" xfId="2626" xr:uid="{70FB6EDE-2939-4F15-90B8-191E4A95830B}"/>
    <cellStyle name="Normal 3 2 2 5 3 2" xfId="4676" xr:uid="{78A377E2-1049-4620-9E03-667827CE5CF6}"/>
    <cellStyle name="Normal 3 2 2 5 3 2 2" xfId="8636" xr:uid="{5E3B8E4C-3C6E-4137-A12E-BE455D79527D}"/>
    <cellStyle name="Normal 3 2 2 5 3 2 2 2" xfId="16556" xr:uid="{078DDA79-219C-4D9E-8C3B-C83D0ED87247}"/>
    <cellStyle name="Normal 3 2 2 5 3 2 3" xfId="12596" xr:uid="{FB903A32-B780-4FCD-9436-0C18B2A1A067}"/>
    <cellStyle name="Normal 3 2 2 5 3 3" xfId="6656" xr:uid="{D61CB109-A476-4F72-BAF1-135DDBD0E11D}"/>
    <cellStyle name="Normal 3 2 2 5 3 3 2" xfId="14576" xr:uid="{31BD52FD-EE7D-4CDA-A4B7-C982A3CAAA97}"/>
    <cellStyle name="Normal 3 2 2 5 3 4" xfId="10616" xr:uid="{92216AB8-AB3D-40CE-BBD5-68FFE2A69125}"/>
    <cellStyle name="Normal 3 2 2 5 4" xfId="3417" xr:uid="{85245F40-6AE3-4029-AFAD-7DA48A6CD737}"/>
    <cellStyle name="Normal 3 2 2 5 4 2" xfId="7379" xr:uid="{01A7B544-FDC0-4E96-94FE-B4FFB9599111}"/>
    <cellStyle name="Normal 3 2 2 5 4 2 2" xfId="15299" xr:uid="{7F796AEE-32A9-4CD9-842E-ED4DAE73DF49}"/>
    <cellStyle name="Normal 3 2 2 5 4 3" xfId="11339" xr:uid="{34E2462A-C0A1-44D0-9ED1-E04C89E35F86}"/>
    <cellStyle name="Normal 3 2 2 5 5" xfId="5399" xr:uid="{53CC5515-E178-489F-9F6F-427F58232D05}"/>
    <cellStyle name="Normal 3 2 2 5 5 2" xfId="13319" xr:uid="{593E542B-D396-4B59-99CE-3FB3A818DF9B}"/>
    <cellStyle name="Normal 3 2 2 5 6" xfId="9359" xr:uid="{42C48E3B-3D23-463E-9B28-E1284DB9FDD8}"/>
    <cellStyle name="Normal 3 2 2 6" xfId="596" xr:uid="{00000000-0005-0000-0000-000006050000}"/>
    <cellStyle name="Normal 3 2 2 6 2" xfId="2628" xr:uid="{8CF23286-B6A2-4332-9F7B-D0F4FD3CE46C}"/>
    <cellStyle name="Normal 3 2 2 6 2 2" xfId="4678" xr:uid="{18E573A3-0CA8-441E-B03E-C1CBD050E45F}"/>
    <cellStyle name="Normal 3 2 2 6 2 2 2" xfId="8638" xr:uid="{3CCB568F-3156-48FE-9FCA-8A647DD1E078}"/>
    <cellStyle name="Normal 3 2 2 6 2 2 2 2" xfId="16558" xr:uid="{52258A14-57D2-424F-A5E7-78DFA5F3477B}"/>
    <cellStyle name="Normal 3 2 2 6 2 2 3" xfId="12598" xr:uid="{45DBBC32-BD80-4AAB-A76D-3202C9AF7CDC}"/>
    <cellStyle name="Normal 3 2 2 6 2 3" xfId="6658" xr:uid="{7609B5DD-9AD4-41CF-B207-C4C4B6E19392}"/>
    <cellStyle name="Normal 3 2 2 6 2 3 2" xfId="14578" xr:uid="{0581CC47-4D36-4F98-A2F6-08A50357EFD1}"/>
    <cellStyle name="Normal 3 2 2 6 2 4" xfId="10618" xr:uid="{B91927D7-750C-4A6F-9DD2-977F3C26625F}"/>
    <cellStyle name="Normal 3 2 2 6 3" xfId="3439" xr:uid="{1E4C8D03-398C-4B2E-B67E-250641D901B2}"/>
    <cellStyle name="Normal 3 2 2 6 3 2" xfId="7401" xr:uid="{CFB16345-5F10-410D-AB48-C7E643FCD45B}"/>
    <cellStyle name="Normal 3 2 2 6 3 2 2" xfId="15321" xr:uid="{092FBCDE-6E17-44EF-B4A3-A24C179C295F}"/>
    <cellStyle name="Normal 3 2 2 6 3 3" xfId="11361" xr:uid="{52B56A4D-A4D4-43DF-82C0-6A0082DE5B5D}"/>
    <cellStyle name="Normal 3 2 2 6 4" xfId="5421" xr:uid="{700BAE54-074B-4459-B364-5F2F51E763A9}"/>
    <cellStyle name="Normal 3 2 2 6 4 2" xfId="13341" xr:uid="{C359A1A7-68D9-4ECC-9363-4ECA5D22DB26}"/>
    <cellStyle name="Normal 3 2 2 6 5" xfId="9381" xr:uid="{991627D0-D9C7-4AC5-957F-222C0117A8AD}"/>
    <cellStyle name="Normal 3 2 2 7" xfId="1602" xr:uid="{00000000-0005-0000-0000-000007050000}"/>
    <cellStyle name="Normal 3 2 2 8" xfId="1929" xr:uid="{00000000-0005-0000-0000-000008050000}"/>
    <cellStyle name="Normal 3 2 2 8 2" xfId="4032" xr:uid="{EB59A7D0-770B-4030-B7D5-7EEB1746FF22}"/>
    <cellStyle name="Normal 3 2 2 8 2 2" xfId="7994" xr:uid="{28AC9DC7-4844-4B73-B7A0-78345703F749}"/>
    <cellStyle name="Normal 3 2 2 8 2 2 2" xfId="15914" xr:uid="{277FED6B-63EF-4B33-B399-3009508E9E6B}"/>
    <cellStyle name="Normal 3 2 2 8 2 3" xfId="11954" xr:uid="{57449ABF-61A0-437D-822F-A788DC74C96A}"/>
    <cellStyle name="Normal 3 2 2 8 3" xfId="6014" xr:uid="{2A72687F-FC9B-4BA7-ABDB-47ED51AEFF96}"/>
    <cellStyle name="Normal 3 2 2 8 3 2" xfId="13934" xr:uid="{CA915DE6-6B4D-4763-A01A-5214C3C93171}"/>
    <cellStyle name="Normal 3 2 2 8 4" xfId="9974" xr:uid="{84576E4C-1EF4-49D0-AE5B-E8CFDFD86FFF}"/>
    <cellStyle name="Normal 3 2 2 9" xfId="2615" xr:uid="{DE80F57D-7567-4B59-A70D-F2BE817AC53C}"/>
    <cellStyle name="Normal 3 2 2 9 2" xfId="4665" xr:uid="{CDFB7E81-EBEC-4C6C-9484-DDACAA426D7F}"/>
    <cellStyle name="Normal 3 2 2 9 2 2" xfId="8625" xr:uid="{E0DEA160-C473-4382-A32F-05CAB6BED3F5}"/>
    <cellStyle name="Normal 3 2 2 9 2 2 2" xfId="16545" xr:uid="{3067DE07-4BA1-4161-9EC2-DF001AF1DEC1}"/>
    <cellStyle name="Normal 3 2 2 9 2 3" xfId="12585" xr:uid="{911B7F5A-CB9F-4507-8545-909DB863A96B}"/>
    <cellStyle name="Normal 3 2 2 9 3" xfId="6645" xr:uid="{52ED6168-7F52-4D35-A1C1-D72F2C51E556}"/>
    <cellStyle name="Normal 3 2 2 9 3 2" xfId="14565" xr:uid="{C83A0D9C-3BAB-47B6-B8CA-8F0E70F0B50D}"/>
    <cellStyle name="Normal 3 2 2 9 4" xfId="10605" xr:uid="{3C2CB09A-F13E-464D-BC65-2F0CC16D8CB4}"/>
    <cellStyle name="Normal 3 2 3" xfId="159" xr:uid="{00000000-0005-0000-0000-000009050000}"/>
    <cellStyle name="Normal 3 2 3 2" xfId="338" xr:uid="{00000000-0005-0000-0000-00000A050000}"/>
    <cellStyle name="Normal 3 2 3 2 2" xfId="728" xr:uid="{00000000-0005-0000-0000-00000B050000}"/>
    <cellStyle name="Normal 3 2 3 2 2 2" xfId="2631" xr:uid="{C70FEC5B-E599-4D3D-A175-F619623490E3}"/>
    <cellStyle name="Normal 3 2 3 2 2 2 2" xfId="4681" xr:uid="{4714C121-8064-461D-A603-8BEEB9F1F115}"/>
    <cellStyle name="Normal 3 2 3 2 2 2 2 2" xfId="8641" xr:uid="{94D8589D-A3F8-4A89-ACBC-417A58105A0C}"/>
    <cellStyle name="Normal 3 2 3 2 2 2 2 2 2" xfId="16561" xr:uid="{EF804333-0783-42DC-824E-0C3A71EF951C}"/>
    <cellStyle name="Normal 3 2 3 2 2 2 2 3" xfId="12601" xr:uid="{99A7E329-E54C-4A8C-B3A0-EC6C983642E2}"/>
    <cellStyle name="Normal 3 2 3 2 2 2 3" xfId="6661" xr:uid="{9D6E70D9-93B6-47B9-AF26-0C8E61A61DD9}"/>
    <cellStyle name="Normal 3 2 3 2 2 2 3 2" xfId="14581" xr:uid="{5C94BA82-10DA-400B-883F-EB016FCCE71A}"/>
    <cellStyle name="Normal 3 2 3 2 2 2 4" xfId="10621" xr:uid="{0D59FAFF-9B43-4913-9051-BE345338FF7C}"/>
    <cellStyle name="Normal 3 2 3 2 2 3" xfId="3571" xr:uid="{C736122A-9643-4601-94DC-841116CC2B29}"/>
    <cellStyle name="Normal 3 2 3 2 2 3 2" xfId="7533" xr:uid="{60D35BBE-6D87-4FBB-910B-6FFB3B7704E4}"/>
    <cellStyle name="Normal 3 2 3 2 2 3 2 2" xfId="15453" xr:uid="{481C49AD-C989-4020-9E6B-AD1CBB4C9FA9}"/>
    <cellStyle name="Normal 3 2 3 2 2 3 3" xfId="11493" xr:uid="{00AC9B69-D9F2-4B2C-B60E-3FE597C6DF79}"/>
    <cellStyle name="Normal 3 2 3 2 2 4" xfId="5553" xr:uid="{B6D7003E-16D7-4F54-83FE-B43ABABB05C4}"/>
    <cellStyle name="Normal 3 2 3 2 2 4 2" xfId="13473" xr:uid="{A0DC6CFA-1037-4AF1-8863-0F3D76E7AC65}"/>
    <cellStyle name="Normal 3 2 3 2 2 5" xfId="9513" xr:uid="{5A35A05E-FAF4-42D9-A432-989684DDCDD0}"/>
    <cellStyle name="Normal 3 2 3 2 3" xfId="2630" xr:uid="{1B1F221C-7F51-4457-AABA-1BA90A706F6E}"/>
    <cellStyle name="Normal 3 2 3 2 3 2" xfId="4680" xr:uid="{99D0A699-D5B6-4646-A6C8-F05FB6DFC40B}"/>
    <cellStyle name="Normal 3 2 3 2 3 2 2" xfId="8640" xr:uid="{AEB4B816-42AC-4736-A6D9-1E7507E65A50}"/>
    <cellStyle name="Normal 3 2 3 2 3 2 2 2" xfId="16560" xr:uid="{89B736D7-F5A0-4214-8A27-96508CA5DA9C}"/>
    <cellStyle name="Normal 3 2 3 2 3 2 3" xfId="12600" xr:uid="{E2FB2676-4D69-47CA-867A-3BAF96EA085D}"/>
    <cellStyle name="Normal 3 2 3 2 3 3" xfId="6660" xr:uid="{1FA6E7B3-11DD-44B1-A5EF-D2BBFB9F644F}"/>
    <cellStyle name="Normal 3 2 3 2 3 3 2" xfId="14580" xr:uid="{624297FC-ADDC-455F-A2B0-735B92061075}"/>
    <cellStyle name="Normal 3 2 3 2 3 4" xfId="10620" xr:uid="{B50EAC82-E485-4217-98EE-A733FD0835FA}"/>
    <cellStyle name="Normal 3 2 3 2 4" xfId="3246" xr:uid="{0620B5C3-E566-4564-A751-E93676432A9F}"/>
    <cellStyle name="Normal 3 2 3 2 4 2" xfId="7208" xr:uid="{CF62EB4A-98B5-4996-AE44-4DC33197DA6A}"/>
    <cellStyle name="Normal 3 2 3 2 4 2 2" xfId="15128" xr:uid="{016814ED-9C47-427E-91DB-3A8985196923}"/>
    <cellStyle name="Normal 3 2 3 2 4 3" xfId="11168" xr:uid="{0FB008FF-3B69-4B8F-A167-CDFD23B7EAF8}"/>
    <cellStyle name="Normal 3 2 3 2 5" xfId="5228" xr:uid="{AF4BEF32-AA83-406C-BF7E-338B32C5355F}"/>
    <cellStyle name="Normal 3 2 3 2 5 2" xfId="13148" xr:uid="{6DFE9B62-6F77-4B24-808B-CF0CA3C0DD6A}"/>
    <cellStyle name="Normal 3 2 3 2 6" xfId="9188" xr:uid="{FD7B5E86-9118-4872-B96F-8F4C48677D8D}"/>
    <cellStyle name="Normal 3 2 3 3" xfId="598" xr:uid="{00000000-0005-0000-0000-00000C050000}"/>
    <cellStyle name="Normal 3 2 3 3 2" xfId="2632" xr:uid="{AC365038-EBDF-4E04-8206-92301566D93E}"/>
    <cellStyle name="Normal 3 2 3 3 2 2" xfId="4682" xr:uid="{75F3AFB4-3048-42D5-92EE-04A165E6FF9F}"/>
    <cellStyle name="Normal 3 2 3 3 2 2 2" xfId="8642" xr:uid="{37E75ED9-0C0F-4EEF-8231-0BAEB9D3FE8A}"/>
    <cellStyle name="Normal 3 2 3 3 2 2 2 2" xfId="16562" xr:uid="{73988A98-CDEC-4897-9F5C-9840AD28D91C}"/>
    <cellStyle name="Normal 3 2 3 3 2 2 3" xfId="12602" xr:uid="{AEB46918-C384-4113-8A79-60CC38B37C5C}"/>
    <cellStyle name="Normal 3 2 3 3 2 3" xfId="6662" xr:uid="{8A5F5BF0-DAEB-4D45-912B-B38998B656A6}"/>
    <cellStyle name="Normal 3 2 3 3 2 3 2" xfId="14582" xr:uid="{B67ECAD9-A019-44CF-95DC-4FB0259E2E39}"/>
    <cellStyle name="Normal 3 2 3 3 2 4" xfId="10622" xr:uid="{406BFD36-F0F9-4800-9651-B529793F97F2}"/>
    <cellStyle name="Normal 3 2 3 3 3" xfId="3441" xr:uid="{564B248E-EC8E-4580-B8C1-ABA52151C5DA}"/>
    <cellStyle name="Normal 3 2 3 3 3 2" xfId="7403" xr:uid="{179F7FA3-EDA1-4FBC-B5F8-9407DAA38ECD}"/>
    <cellStyle name="Normal 3 2 3 3 3 2 2" xfId="15323" xr:uid="{64795F8C-B89F-4EE5-89B5-62523D3649A1}"/>
    <cellStyle name="Normal 3 2 3 3 3 3" xfId="11363" xr:uid="{CFE0CD1C-E21F-4CC5-9F9B-991E55136CBD}"/>
    <cellStyle name="Normal 3 2 3 3 4" xfId="5423" xr:uid="{B46453E8-299B-4470-90E8-BC69CE2BE91D}"/>
    <cellStyle name="Normal 3 2 3 3 4 2" xfId="13343" xr:uid="{79E124BE-FF9E-43CD-83C6-E545A19AFDC0}"/>
    <cellStyle name="Normal 3 2 3 3 5" xfId="9383" xr:uid="{1EA86CD7-D717-47A9-9A5A-EB2D9C6668BB}"/>
    <cellStyle name="Normal 3 2 3 4" xfId="2629" xr:uid="{9140AA8A-5CA8-40F0-A80B-82D2D9544E5E}"/>
    <cellStyle name="Normal 3 2 3 4 2" xfId="4679" xr:uid="{A77ACCDF-D5D2-47E3-98E0-03FA1E44E2BB}"/>
    <cellStyle name="Normal 3 2 3 4 2 2" xfId="8639" xr:uid="{18AB4824-681D-459F-B011-E6D05DF28F7A}"/>
    <cellStyle name="Normal 3 2 3 4 2 2 2" xfId="16559" xr:uid="{C2B77AE1-E309-432B-A7F6-B0DC9A0ECE90}"/>
    <cellStyle name="Normal 3 2 3 4 2 3" xfId="12599" xr:uid="{980BFE4B-5FE5-4AE1-B3F4-B9CF061A9BE4}"/>
    <cellStyle name="Normal 3 2 3 4 3" xfId="6659" xr:uid="{29A22EAA-78A9-4490-8CEE-D775CBCBFEEC}"/>
    <cellStyle name="Normal 3 2 3 4 3 2" xfId="14579" xr:uid="{E9480DF0-D9B1-4CEA-825B-A8F20C307932}"/>
    <cellStyle name="Normal 3 2 3 4 4" xfId="10619" xr:uid="{E52872C5-08F3-4FA8-9C55-F753C4B37437}"/>
    <cellStyle name="Normal 3 2 3 5" xfId="3116" xr:uid="{F8A70B88-6E74-4708-89D3-6A265D79F122}"/>
    <cellStyle name="Normal 3 2 3 5 2" xfId="7078" xr:uid="{47612AB4-9A83-41FF-AAE3-0BE3C3DE5C9A}"/>
    <cellStyle name="Normal 3 2 3 5 2 2" xfId="14998" xr:uid="{94B297F6-4C87-4C30-B1C9-C11A0DD3EC03}"/>
    <cellStyle name="Normal 3 2 3 5 3" xfId="11038" xr:uid="{14F0040A-BFEF-4FCD-A243-30F40078E0A0}"/>
    <cellStyle name="Normal 3 2 3 6" xfId="5098" xr:uid="{865E3767-27FD-48E9-AD8C-D75E13D1B2D3}"/>
    <cellStyle name="Normal 3 2 3 6 2" xfId="13018" xr:uid="{51F2E88E-71BA-4E4F-A36E-71B8FDFF4E9A}"/>
    <cellStyle name="Normal 3 2 3 7" xfId="9058" xr:uid="{06258568-752A-46A0-95FC-9808412C3386}"/>
    <cellStyle name="Normal 3 2 4" xfId="156" xr:uid="{00000000-0005-0000-0000-00000D050000}"/>
    <cellStyle name="Normal 3 2 4 2" xfId="335" xr:uid="{00000000-0005-0000-0000-00000E050000}"/>
    <cellStyle name="Normal 3 2 4 2 2" xfId="725" xr:uid="{00000000-0005-0000-0000-00000F050000}"/>
    <cellStyle name="Normal 3 2 4 2 2 2" xfId="2635" xr:uid="{A8C634AC-3A92-4D3D-ABA9-1B0297481D77}"/>
    <cellStyle name="Normal 3 2 4 2 2 2 2" xfId="4685" xr:uid="{C6425CCB-C230-4A19-9B59-3EAD150C4A7D}"/>
    <cellStyle name="Normal 3 2 4 2 2 2 2 2" xfId="8645" xr:uid="{6A3C1F02-D3DD-44FD-B58E-0E0B6D11BBBF}"/>
    <cellStyle name="Normal 3 2 4 2 2 2 2 2 2" xfId="16565" xr:uid="{D56CA643-8729-4DE3-8570-2321255C85C6}"/>
    <cellStyle name="Normal 3 2 4 2 2 2 2 3" xfId="12605" xr:uid="{13A40DBF-DF63-4D91-AEDC-639BFB2336EA}"/>
    <cellStyle name="Normal 3 2 4 2 2 2 3" xfId="6665" xr:uid="{41B669A5-D386-47CB-9E7E-990FB75C3491}"/>
    <cellStyle name="Normal 3 2 4 2 2 2 3 2" xfId="14585" xr:uid="{A85FC5F2-6790-42FE-8C7F-34F52E9033E1}"/>
    <cellStyle name="Normal 3 2 4 2 2 2 4" xfId="10625" xr:uid="{BFA6293A-5815-4908-A704-C658DFFE9964}"/>
    <cellStyle name="Normal 3 2 4 2 2 3" xfId="3568" xr:uid="{D1A21D23-8161-4B69-B32E-B7F1FB1D2EC3}"/>
    <cellStyle name="Normal 3 2 4 2 2 3 2" xfId="7530" xr:uid="{2AEE21C7-14FC-4843-BCE2-3B1376C10BF3}"/>
    <cellStyle name="Normal 3 2 4 2 2 3 2 2" xfId="15450" xr:uid="{5524DADC-D8F3-4E11-9F79-E27FA197718F}"/>
    <cellStyle name="Normal 3 2 4 2 2 3 3" xfId="11490" xr:uid="{30B1626A-409B-46D9-AB50-40FE359B25AE}"/>
    <cellStyle name="Normal 3 2 4 2 2 4" xfId="5550" xr:uid="{A70BC069-2203-45C1-8E6F-546A2512840A}"/>
    <cellStyle name="Normal 3 2 4 2 2 4 2" xfId="13470" xr:uid="{BBE627AA-9198-442D-81E6-52E1BB6E07B3}"/>
    <cellStyle name="Normal 3 2 4 2 2 5" xfId="9510" xr:uid="{6239D4B8-0398-4C04-9277-6247A0F69DF7}"/>
    <cellStyle name="Normal 3 2 4 2 3" xfId="2634" xr:uid="{D2C32649-3E4C-4AB2-9334-C52236A8D34C}"/>
    <cellStyle name="Normal 3 2 4 2 3 2" xfId="4684" xr:uid="{086D5791-A0B2-4AA4-9D63-8E6F94869CC2}"/>
    <cellStyle name="Normal 3 2 4 2 3 2 2" xfId="8644" xr:uid="{05E13EB3-0FA1-4887-9356-05BD5AA2DC7B}"/>
    <cellStyle name="Normal 3 2 4 2 3 2 2 2" xfId="16564" xr:uid="{92D2509A-B2B3-4AA0-A2BB-C0774BF96584}"/>
    <cellStyle name="Normal 3 2 4 2 3 2 3" xfId="12604" xr:uid="{D9048FDD-9F7C-4D1A-9617-DE3224FD5C33}"/>
    <cellStyle name="Normal 3 2 4 2 3 3" xfId="6664" xr:uid="{6DB86F95-1A1E-4487-835A-92E4D6839C96}"/>
    <cellStyle name="Normal 3 2 4 2 3 3 2" xfId="14584" xr:uid="{43D1F69E-10EE-4B46-8E58-B1DF12EFAFA6}"/>
    <cellStyle name="Normal 3 2 4 2 3 4" xfId="10624" xr:uid="{146B6D92-187F-4493-8493-3F3F12995076}"/>
    <cellStyle name="Normal 3 2 4 2 4" xfId="3243" xr:uid="{1420C410-2217-4728-A542-F9D6D623AA32}"/>
    <cellStyle name="Normal 3 2 4 2 4 2" xfId="7205" xr:uid="{95CA4AF5-C895-4DD1-A673-3754705FB4A5}"/>
    <cellStyle name="Normal 3 2 4 2 4 2 2" xfId="15125" xr:uid="{E2A19F56-ED0A-469B-B5BA-C01DA4C84108}"/>
    <cellStyle name="Normal 3 2 4 2 4 3" xfId="11165" xr:uid="{38EBA027-3E0E-43E6-A4A3-569F0CE7E318}"/>
    <cellStyle name="Normal 3 2 4 2 5" xfId="5225" xr:uid="{B2CB3EA7-0A8C-4C93-AECD-F7FCB0B03057}"/>
    <cellStyle name="Normal 3 2 4 2 5 2" xfId="13145" xr:uid="{0F1AE707-33BD-4D6C-8295-5F9843452D5E}"/>
    <cellStyle name="Normal 3 2 4 2 6" xfId="9185" xr:uid="{B7EF52C8-3883-4D04-92EA-D137E5275983}"/>
    <cellStyle name="Normal 3 2 4 3" xfId="595" xr:uid="{00000000-0005-0000-0000-000010050000}"/>
    <cellStyle name="Normal 3 2 4 3 2" xfId="2636" xr:uid="{FEF81AD6-A7C3-4E95-9D9B-ADF689C072E4}"/>
    <cellStyle name="Normal 3 2 4 3 2 2" xfId="4686" xr:uid="{64CA75ED-5D07-4B8C-82A0-811363413FB1}"/>
    <cellStyle name="Normal 3 2 4 3 2 2 2" xfId="8646" xr:uid="{F94BE9A2-2FBA-4A59-9189-8D6967414462}"/>
    <cellStyle name="Normal 3 2 4 3 2 2 2 2" xfId="16566" xr:uid="{663F2C30-393A-4ACA-AE90-7DCD43790946}"/>
    <cellStyle name="Normal 3 2 4 3 2 2 3" xfId="12606" xr:uid="{4E118FB0-7B3E-4E30-A18F-25466708DA4D}"/>
    <cellStyle name="Normal 3 2 4 3 2 3" xfId="6666" xr:uid="{9775440A-3770-43A6-963A-534EC7E97E96}"/>
    <cellStyle name="Normal 3 2 4 3 2 3 2" xfId="14586" xr:uid="{EABCF94F-92F3-4B38-AA10-89B13A983767}"/>
    <cellStyle name="Normal 3 2 4 3 2 4" xfId="10626" xr:uid="{74F0BAC8-5D70-4A89-B48B-96B1AB519CB2}"/>
    <cellStyle name="Normal 3 2 4 3 3" xfId="3438" xr:uid="{D8986D2D-F1BD-40B5-8A47-A482AB619828}"/>
    <cellStyle name="Normal 3 2 4 3 3 2" xfId="7400" xr:uid="{DCBA0576-BE01-4528-B6FC-CA5536191ED5}"/>
    <cellStyle name="Normal 3 2 4 3 3 2 2" xfId="15320" xr:uid="{66E410B1-3551-43F5-A70B-0997490D8AD2}"/>
    <cellStyle name="Normal 3 2 4 3 3 3" xfId="11360" xr:uid="{70292B71-6628-4FEE-9907-784196621E45}"/>
    <cellStyle name="Normal 3 2 4 3 4" xfId="5420" xr:uid="{98A86B49-2419-4011-B8FA-3C23E58EDAAA}"/>
    <cellStyle name="Normal 3 2 4 3 4 2" xfId="13340" xr:uid="{D59515D0-637E-4D43-9C40-CFF525357D21}"/>
    <cellStyle name="Normal 3 2 4 3 5" xfId="9380" xr:uid="{22E8E2D6-1202-4B01-8010-FF554023862B}"/>
    <cellStyle name="Normal 3 2 4 4" xfId="2633" xr:uid="{348E27E7-CACC-4673-93FC-9CD6B59FED4A}"/>
    <cellStyle name="Normal 3 2 4 4 2" xfId="4683" xr:uid="{207ED6FB-A59C-4C1F-9400-0B71C864C66B}"/>
    <cellStyle name="Normal 3 2 4 4 2 2" xfId="8643" xr:uid="{B99BD605-2ABF-4C0D-BD32-0D5D878F652D}"/>
    <cellStyle name="Normal 3 2 4 4 2 2 2" xfId="16563" xr:uid="{8C293F21-B150-4670-85F4-C7DF23675026}"/>
    <cellStyle name="Normal 3 2 4 4 2 3" xfId="12603" xr:uid="{7B04FED5-BBFB-473C-BC7D-9A7F8793B4E8}"/>
    <cellStyle name="Normal 3 2 4 4 3" xfId="6663" xr:uid="{4075FA32-B205-42B1-846E-E8E7CFDE7790}"/>
    <cellStyle name="Normal 3 2 4 4 3 2" xfId="14583" xr:uid="{1C2844F0-1C21-4A5F-AF77-4F6AB91D8F9F}"/>
    <cellStyle name="Normal 3 2 4 4 4" xfId="10623" xr:uid="{E9E66394-294F-424F-88F5-BF0B7A5631B4}"/>
    <cellStyle name="Normal 3 2 4 5" xfId="3113" xr:uid="{4A147FAA-2900-433D-8DC0-63DFB212525A}"/>
    <cellStyle name="Normal 3 2 4 5 2" xfId="7075" xr:uid="{288F5AA8-4B3F-4795-9B47-9F28FEBDA1E2}"/>
    <cellStyle name="Normal 3 2 4 5 2 2" xfId="14995" xr:uid="{8B33A11E-F3BD-49A5-955F-5035213D7015}"/>
    <cellStyle name="Normal 3 2 4 5 3" xfId="11035" xr:uid="{D3B8117E-4492-4839-9299-224D3D5027CC}"/>
    <cellStyle name="Normal 3 2 4 6" xfId="5095" xr:uid="{BCB4A4ED-95C1-4F91-9F32-A4B78C9C1AED}"/>
    <cellStyle name="Normal 3 2 4 6 2" xfId="13015" xr:uid="{44279E8D-E9A8-4BE9-87B5-9A643DF3ADB9}"/>
    <cellStyle name="Normal 3 2 4 7" xfId="9055" xr:uid="{84B6BEAA-CBBE-40A3-80FD-447FE1EB0246}"/>
    <cellStyle name="Normal 3 2 5" xfId="223" xr:uid="{00000000-0005-0000-0000-000011050000}"/>
    <cellStyle name="Normal 3 2 5 2" xfId="388" xr:uid="{00000000-0005-0000-0000-000012050000}"/>
    <cellStyle name="Normal 3 2 5 2 2" xfId="778" xr:uid="{00000000-0005-0000-0000-000013050000}"/>
    <cellStyle name="Normal 3 2 5 2 2 2" xfId="2639" xr:uid="{5B13A57F-D409-401B-B2B5-CDF429F733F5}"/>
    <cellStyle name="Normal 3 2 5 2 2 2 2" xfId="4689" xr:uid="{56D72968-DBEF-49D7-934D-D6D6B0E2038E}"/>
    <cellStyle name="Normal 3 2 5 2 2 2 2 2" xfId="8649" xr:uid="{5AC02427-559A-459F-89FD-70EF0948C450}"/>
    <cellStyle name="Normal 3 2 5 2 2 2 2 2 2" xfId="16569" xr:uid="{33897876-4612-479C-9849-698555C5808C}"/>
    <cellStyle name="Normal 3 2 5 2 2 2 2 3" xfId="12609" xr:uid="{98FCBA1D-BDDC-4B1D-8092-969293CCCF15}"/>
    <cellStyle name="Normal 3 2 5 2 2 2 3" xfId="6669" xr:uid="{E1D769E5-E583-49FC-B21E-7D5ABB0E8C2E}"/>
    <cellStyle name="Normal 3 2 5 2 2 2 3 2" xfId="14589" xr:uid="{6DF5A34F-03D0-4C82-B3AD-5508BC15546B}"/>
    <cellStyle name="Normal 3 2 5 2 2 2 4" xfId="10629" xr:uid="{950C76D8-3891-47CF-A533-28F44747462B}"/>
    <cellStyle name="Normal 3 2 5 2 2 3" xfId="3621" xr:uid="{78EAF1EC-3778-4B77-A834-4B674EF0F136}"/>
    <cellStyle name="Normal 3 2 5 2 2 3 2" xfId="7583" xr:uid="{0655FE26-FBD4-427E-9B19-B162D20A5596}"/>
    <cellStyle name="Normal 3 2 5 2 2 3 2 2" xfId="15503" xr:uid="{CC9BE85B-0017-4C0D-98E6-7B234207FC4A}"/>
    <cellStyle name="Normal 3 2 5 2 2 3 3" xfId="11543" xr:uid="{C25543FD-74F3-46BC-AEF3-5C329D299661}"/>
    <cellStyle name="Normal 3 2 5 2 2 4" xfId="5603" xr:uid="{A00762DD-E00B-4E4A-A4B6-F36FBACC84BA}"/>
    <cellStyle name="Normal 3 2 5 2 2 4 2" xfId="13523" xr:uid="{8C963953-7877-40CA-A416-EF673C2645AB}"/>
    <cellStyle name="Normal 3 2 5 2 2 5" xfId="9563" xr:uid="{63078F2E-C74C-40E0-823C-B4EBBF6FE052}"/>
    <cellStyle name="Normal 3 2 5 2 3" xfId="2638" xr:uid="{7D6A87B6-5B89-44EB-9316-B2C9D5A5F491}"/>
    <cellStyle name="Normal 3 2 5 2 3 2" xfId="4688" xr:uid="{165A04BA-F7EB-4313-AEEC-6B28B93916B0}"/>
    <cellStyle name="Normal 3 2 5 2 3 2 2" xfId="8648" xr:uid="{A4FCA025-DC6D-4310-AD58-95D314DD75D8}"/>
    <cellStyle name="Normal 3 2 5 2 3 2 2 2" xfId="16568" xr:uid="{FB9DE50A-298F-4CC8-85DD-4EA2ACE0B333}"/>
    <cellStyle name="Normal 3 2 5 2 3 2 3" xfId="12608" xr:uid="{7173AFEF-D13C-445B-A444-3496E450FDF4}"/>
    <cellStyle name="Normal 3 2 5 2 3 3" xfId="6668" xr:uid="{D303217D-1466-4FA8-B0C6-1ADDCD098E06}"/>
    <cellStyle name="Normal 3 2 5 2 3 3 2" xfId="14588" xr:uid="{1B5AED63-340D-4517-BBB0-D2724C9C036B}"/>
    <cellStyle name="Normal 3 2 5 2 3 4" xfId="10628" xr:uid="{6C605C58-61D1-49FA-B95A-114A77E5F65A}"/>
    <cellStyle name="Normal 3 2 5 2 4" xfId="3296" xr:uid="{A75D1E20-F9F7-4FCA-909F-2FB6F37726CA}"/>
    <cellStyle name="Normal 3 2 5 2 4 2" xfId="7258" xr:uid="{F00FBE39-F037-4E7B-ADBF-46F7C58F7DC7}"/>
    <cellStyle name="Normal 3 2 5 2 4 2 2" xfId="15178" xr:uid="{F67319A1-5C2A-4579-BCA7-FA07B787CD64}"/>
    <cellStyle name="Normal 3 2 5 2 4 3" xfId="11218" xr:uid="{7B9A2160-04F8-4F57-BAE6-41FA45A12B57}"/>
    <cellStyle name="Normal 3 2 5 2 5" xfId="5278" xr:uid="{2D017250-3D96-47D1-9D7D-D5A7E3BA7FFE}"/>
    <cellStyle name="Normal 3 2 5 2 5 2" xfId="13198" xr:uid="{49D4524C-F015-4535-BAFD-8C4EFE027E20}"/>
    <cellStyle name="Normal 3 2 5 2 6" xfId="9238" xr:uid="{68F19567-2BED-4403-A6AE-34B74016ADF3}"/>
    <cellStyle name="Normal 3 2 5 3" xfId="643" xr:uid="{00000000-0005-0000-0000-000014050000}"/>
    <cellStyle name="Normal 3 2 5 3 2" xfId="2640" xr:uid="{A8CBA500-3F1B-4EAF-86A8-3C97F4BFB30D}"/>
    <cellStyle name="Normal 3 2 5 3 2 2" xfId="4690" xr:uid="{E44C22ED-8F2C-410E-9415-2275616223F3}"/>
    <cellStyle name="Normal 3 2 5 3 2 2 2" xfId="8650" xr:uid="{E4F820FE-D8CB-4761-91B0-F8BF7C2C1F67}"/>
    <cellStyle name="Normal 3 2 5 3 2 2 2 2" xfId="16570" xr:uid="{3DD39E4B-F0C6-49A7-8A9C-D8D1C428C711}"/>
    <cellStyle name="Normal 3 2 5 3 2 2 3" xfId="12610" xr:uid="{A7759239-48E2-46E4-AA34-AE4766B83524}"/>
    <cellStyle name="Normal 3 2 5 3 2 3" xfId="6670" xr:uid="{E42A59AA-4205-43FA-9908-E0E83585EB08}"/>
    <cellStyle name="Normal 3 2 5 3 2 3 2" xfId="14590" xr:uid="{1BBD265F-A58C-4494-BEE9-27741DD0CC9F}"/>
    <cellStyle name="Normal 3 2 5 3 2 4" xfId="10630" xr:uid="{B6465BA8-E74A-434C-A0D7-F564FA315949}"/>
    <cellStyle name="Normal 3 2 5 3 3" xfId="3486" xr:uid="{43DD363C-FC2F-477C-8274-29BD17C5C9D2}"/>
    <cellStyle name="Normal 3 2 5 3 3 2" xfId="7448" xr:uid="{D3B62F49-25B5-4D06-8C33-F823576D94CD}"/>
    <cellStyle name="Normal 3 2 5 3 3 2 2" xfId="15368" xr:uid="{5E85CA4C-1004-4312-A539-252495951580}"/>
    <cellStyle name="Normal 3 2 5 3 3 3" xfId="11408" xr:uid="{04E4FBC9-3C3F-4F7F-90ED-F6AB449D0DCF}"/>
    <cellStyle name="Normal 3 2 5 3 4" xfId="5468" xr:uid="{74D316E8-E39C-45D0-B59A-E14CBE625404}"/>
    <cellStyle name="Normal 3 2 5 3 4 2" xfId="13388" xr:uid="{49FA83DA-3CCB-4AC5-8CF8-C7858062B864}"/>
    <cellStyle name="Normal 3 2 5 3 5" xfId="9428" xr:uid="{ED91A4D0-8B26-465F-97A7-FD6718C95BE6}"/>
    <cellStyle name="Normal 3 2 5 4" xfId="2637" xr:uid="{6D05D5DD-E83F-4167-A64F-5D53CE89D9F6}"/>
    <cellStyle name="Normal 3 2 5 4 2" xfId="4687" xr:uid="{FAB914D8-A22B-4C60-BD3B-DC3D48BEACCA}"/>
    <cellStyle name="Normal 3 2 5 4 2 2" xfId="8647" xr:uid="{73CE5811-EB09-4D1C-8487-15C74FFA4BE3}"/>
    <cellStyle name="Normal 3 2 5 4 2 2 2" xfId="16567" xr:uid="{EDC9ADF8-B00A-4C43-9DF4-B21D46B50EFD}"/>
    <cellStyle name="Normal 3 2 5 4 2 3" xfId="12607" xr:uid="{11201B47-6852-45CE-B3AA-B250DC1F9143}"/>
    <cellStyle name="Normal 3 2 5 4 3" xfId="6667" xr:uid="{793D717E-43A8-4ECE-8958-3874CC5B8FAE}"/>
    <cellStyle name="Normal 3 2 5 4 3 2" xfId="14587" xr:uid="{1E680A2E-4615-46F0-B12D-C1EA006F7874}"/>
    <cellStyle name="Normal 3 2 5 4 4" xfId="10627" xr:uid="{7BEA2D94-4DDF-4F25-B426-5C5A6A5C2C68}"/>
    <cellStyle name="Normal 3 2 5 5" xfId="3161" xr:uid="{2A2B3CCD-B3D5-4FF3-84F3-B15A249A064A}"/>
    <cellStyle name="Normal 3 2 5 5 2" xfId="7123" xr:uid="{71F2BC24-477F-4E26-A40C-E95C58C3E186}"/>
    <cellStyle name="Normal 3 2 5 5 2 2" xfId="15043" xr:uid="{DF6BB78B-0368-4586-B50D-0053D2E0ACFB}"/>
    <cellStyle name="Normal 3 2 5 5 3" xfId="11083" xr:uid="{3FE7388F-6067-4E38-859A-ECC31E7349AA}"/>
    <cellStyle name="Normal 3 2 5 6" xfId="5143" xr:uid="{638ED940-E9FA-4187-B50D-29CCF5CC645B}"/>
    <cellStyle name="Normal 3 2 5 6 2" xfId="13063" xr:uid="{3DCE155D-14ED-4BBF-B91E-0761420269B2}"/>
    <cellStyle name="Normal 3 2 5 7" xfId="9103" xr:uid="{627132FF-4386-4D40-BBF4-F9CF6B63EFCB}"/>
    <cellStyle name="Normal 3 2 6" xfId="477" xr:uid="{00000000-0005-0000-0000-000015050000}"/>
    <cellStyle name="Normal 3 2 7" xfId="506" xr:uid="{00000000-0005-0000-0000-000016050000}"/>
    <cellStyle name="Normal 3 2 7 2" xfId="875" xr:uid="{00000000-0005-0000-0000-000017050000}"/>
    <cellStyle name="Normal 3 2 7 2 2" xfId="2642" xr:uid="{1071513F-8F98-4132-A9E4-33DE414D3EA5}"/>
    <cellStyle name="Normal 3 2 7 2 2 2" xfId="4692" xr:uid="{C07C3811-9311-469F-A436-FEE4EDC4BD8D}"/>
    <cellStyle name="Normal 3 2 7 2 2 2 2" xfId="8652" xr:uid="{639B0BFC-50F4-4DDC-AFA3-EC1E1EB86B4C}"/>
    <cellStyle name="Normal 3 2 7 2 2 2 2 2" xfId="16572" xr:uid="{8E691B0C-448C-40E0-89D9-5D57F7AA14C1}"/>
    <cellStyle name="Normal 3 2 7 2 2 2 3" xfId="12612" xr:uid="{1535C6B0-6E8E-4AA9-A717-95DA92A8CFB4}"/>
    <cellStyle name="Normal 3 2 7 2 2 3" xfId="6672" xr:uid="{61D5118F-80C8-430C-A2C7-A43ACE22E812}"/>
    <cellStyle name="Normal 3 2 7 2 2 3 2" xfId="14592" xr:uid="{F72C51CC-DFB8-4F27-B0E5-F3CC4407386D}"/>
    <cellStyle name="Normal 3 2 7 2 2 4" xfId="10632" xr:uid="{7B2BDD6F-347A-4AF5-B895-0BD07A334786}"/>
    <cellStyle name="Normal 3 2 7 2 3" xfId="3718" xr:uid="{CF1C17EF-47D3-470A-BC32-185629D43D24}"/>
    <cellStyle name="Normal 3 2 7 2 3 2" xfId="7680" xr:uid="{6EBB5591-35D1-41C2-89DE-2AAF3E9AA573}"/>
    <cellStyle name="Normal 3 2 7 2 3 2 2" xfId="15600" xr:uid="{009F630B-E4FE-444F-AA86-89F25F8A3B1D}"/>
    <cellStyle name="Normal 3 2 7 2 3 3" xfId="11640" xr:uid="{A9FF2A34-A451-4CBB-8AB8-ACCAB15ACC0C}"/>
    <cellStyle name="Normal 3 2 7 2 4" xfId="5700" xr:uid="{ED612FF4-9D42-422B-860B-ED153A2B3BBF}"/>
    <cellStyle name="Normal 3 2 7 2 4 2" xfId="13620" xr:uid="{73D0FCCA-0F5F-496A-BD16-34BCE26B2E21}"/>
    <cellStyle name="Normal 3 2 7 2 5" xfId="9660" xr:uid="{E5D6D006-8D87-4061-8C17-BE9CA77A5BB0}"/>
    <cellStyle name="Normal 3 2 7 3" xfId="2641" xr:uid="{947A6D68-E6E2-46DE-A240-9BDCE1954D23}"/>
    <cellStyle name="Normal 3 2 7 3 2" xfId="4691" xr:uid="{FE9EF5B1-1860-485D-A7FC-531ED7B4D2E3}"/>
    <cellStyle name="Normal 3 2 7 3 2 2" xfId="8651" xr:uid="{43669F7A-0E96-49E3-A8E2-49AE2DA79BA9}"/>
    <cellStyle name="Normal 3 2 7 3 2 2 2" xfId="16571" xr:uid="{494F1BAB-869D-48E5-A9D8-3DC12B781D04}"/>
    <cellStyle name="Normal 3 2 7 3 2 3" xfId="12611" xr:uid="{93FA9311-86FB-4BB0-99E6-065764D6D3CD}"/>
    <cellStyle name="Normal 3 2 7 3 3" xfId="6671" xr:uid="{04F166C2-3EE4-4F96-B895-F48D22CA222E}"/>
    <cellStyle name="Normal 3 2 7 3 3 2" xfId="14591" xr:uid="{6E71DA13-5FA4-432C-9AE5-CDC3FF1B01AA}"/>
    <cellStyle name="Normal 3 2 7 3 4" xfId="10631" xr:uid="{69FAB11C-A857-41CD-B1E6-6EF11F25162F}"/>
    <cellStyle name="Normal 3 2 7 4" xfId="3393" xr:uid="{BD372AD3-FB03-40D6-BE18-86B191704698}"/>
    <cellStyle name="Normal 3 2 7 4 2" xfId="7355" xr:uid="{AFF25402-3D07-40F4-8D26-F6CFD6EB0EF5}"/>
    <cellStyle name="Normal 3 2 7 4 2 2" xfId="15275" xr:uid="{3D7F49F1-8D74-4B90-A806-C58741DAA02D}"/>
    <cellStyle name="Normal 3 2 7 4 3" xfId="11315" xr:uid="{E207317C-15C0-426E-9C32-6E5E3F1F6A99}"/>
    <cellStyle name="Normal 3 2 7 5" xfId="5375" xr:uid="{5E9DF601-ACDA-431B-A07F-848C4FB121D3}"/>
    <cellStyle name="Normal 3 2 7 5 2" xfId="13295" xr:uid="{C75F2810-86E3-4500-AE7F-B6465A87AAE7}"/>
    <cellStyle name="Normal 3 2 7 6" xfId="9335" xr:uid="{358E8B3A-A78A-4C66-97B7-B6D0A488588D}"/>
    <cellStyle name="Normal 3 2 8" xfId="1904" xr:uid="{00000000-0005-0000-0000-000018050000}"/>
    <cellStyle name="Normal 3 2 8 2" xfId="4008" xr:uid="{884B0DE1-A202-4A86-807C-ACE912C39B96}"/>
    <cellStyle name="Normal 3 2 8 2 2" xfId="7970" xr:uid="{3562813C-0A85-47F0-AC51-17F159849B9C}"/>
    <cellStyle name="Normal 3 2 8 2 2 2" xfId="15890" xr:uid="{B6283564-7907-4CB1-A4C3-230770D67204}"/>
    <cellStyle name="Normal 3 2 8 2 3" xfId="11930" xr:uid="{FA4062CB-5A29-4A2C-BB0A-27D91FC55411}"/>
    <cellStyle name="Normal 3 2 8 3" xfId="5990" xr:uid="{9A37C981-707D-4882-9936-DE069A1163A3}"/>
    <cellStyle name="Normal 3 2 8 3 2" xfId="13910" xr:uid="{3EC0BEEA-2126-42FD-92A0-4775D7F7CBB4}"/>
    <cellStyle name="Normal 3 2 8 4" xfId="9950" xr:uid="{254BEF4D-E8B6-458E-922F-BDDF2D935087}"/>
    <cellStyle name="Normal 3 3" xfId="51" xr:uid="{00000000-0005-0000-0000-000019050000}"/>
    <cellStyle name="Normal 3 3 2" xfId="124" xr:uid="{00000000-0005-0000-0000-00001A050000}"/>
    <cellStyle name="Normal 3 3 3" xfId="161" xr:uid="{00000000-0005-0000-0000-00001B050000}"/>
    <cellStyle name="Normal 3 3 3 2" xfId="340" xr:uid="{00000000-0005-0000-0000-00001C050000}"/>
    <cellStyle name="Normal 3 3 3 2 2" xfId="730" xr:uid="{00000000-0005-0000-0000-00001D050000}"/>
    <cellStyle name="Normal 3 3 3 2 2 2" xfId="2645" xr:uid="{9FFDBDA9-F6E1-4C5D-A957-771CEDD8AA9F}"/>
    <cellStyle name="Normal 3 3 3 2 2 2 2" xfId="4695" xr:uid="{D525C7AA-CA38-4C4A-96E4-24E5A1079126}"/>
    <cellStyle name="Normal 3 3 3 2 2 2 2 2" xfId="8655" xr:uid="{5C6574B7-2867-4B17-A322-84C143498255}"/>
    <cellStyle name="Normal 3 3 3 2 2 2 2 2 2" xfId="16575" xr:uid="{3E2B1E7E-780E-4BDE-9690-F76B4C35C367}"/>
    <cellStyle name="Normal 3 3 3 2 2 2 2 3" xfId="12615" xr:uid="{66A5A695-4DED-4207-931E-29DB0D1A96F4}"/>
    <cellStyle name="Normal 3 3 3 2 2 2 3" xfId="6675" xr:uid="{F6031F55-FF04-48D6-848F-B44A5F6501C2}"/>
    <cellStyle name="Normal 3 3 3 2 2 2 3 2" xfId="14595" xr:uid="{A581CC35-A84C-4818-B520-8027C8334B41}"/>
    <cellStyle name="Normal 3 3 3 2 2 2 4" xfId="10635" xr:uid="{1D52412F-4161-48D7-A03F-09FA95465149}"/>
    <cellStyle name="Normal 3 3 3 2 2 3" xfId="3573" xr:uid="{7A26B109-6636-4714-B7F2-800853B9D263}"/>
    <cellStyle name="Normal 3 3 3 2 2 3 2" xfId="7535" xr:uid="{9FF21981-D584-45FC-9CA4-9CBFA88283E4}"/>
    <cellStyle name="Normal 3 3 3 2 2 3 2 2" xfId="15455" xr:uid="{3F425A15-F5FE-4BD4-A724-87F3069FED85}"/>
    <cellStyle name="Normal 3 3 3 2 2 3 3" xfId="11495" xr:uid="{93B42BD8-8775-4488-A4CF-50322DB777DA}"/>
    <cellStyle name="Normal 3 3 3 2 2 4" xfId="5555" xr:uid="{E0B324D2-A6C9-4C3C-9AFE-B374EE978FA9}"/>
    <cellStyle name="Normal 3 3 3 2 2 4 2" xfId="13475" xr:uid="{9B86D32D-17B3-426C-9537-A8728415E0E8}"/>
    <cellStyle name="Normal 3 3 3 2 2 5" xfId="9515" xr:uid="{B80C663D-C070-4669-8FF7-B2E434022FFC}"/>
    <cellStyle name="Normal 3 3 3 2 3" xfId="2644" xr:uid="{25CF1BF7-F436-4C92-8A29-D508D8CA4DCF}"/>
    <cellStyle name="Normal 3 3 3 2 3 2" xfId="4694" xr:uid="{ABB9D178-ABAB-43A7-9DF8-04C29D583C1F}"/>
    <cellStyle name="Normal 3 3 3 2 3 2 2" xfId="8654" xr:uid="{FC6FB764-49FB-43D7-BF10-373F6A175100}"/>
    <cellStyle name="Normal 3 3 3 2 3 2 2 2" xfId="16574" xr:uid="{0E74B1EB-E49C-49B2-AEF4-0F176831F710}"/>
    <cellStyle name="Normal 3 3 3 2 3 2 3" xfId="12614" xr:uid="{7D492CBA-974D-4D22-A4CD-980A63B2D805}"/>
    <cellStyle name="Normal 3 3 3 2 3 3" xfId="6674" xr:uid="{BD11A46B-1955-49CD-99AE-F5EAC4286029}"/>
    <cellStyle name="Normal 3 3 3 2 3 3 2" xfId="14594" xr:uid="{CB48DDE3-D2F0-4383-959B-6933E7838901}"/>
    <cellStyle name="Normal 3 3 3 2 3 4" xfId="10634" xr:uid="{F13FFB31-64F9-4AAE-8263-ACAD93462E8B}"/>
    <cellStyle name="Normal 3 3 3 2 4" xfId="3248" xr:uid="{1E74B8A2-E78B-4DA1-AACD-DF10300F0D66}"/>
    <cellStyle name="Normal 3 3 3 2 4 2" xfId="7210" xr:uid="{BCA4F2C9-92D8-4487-AD79-02700D5C8CBA}"/>
    <cellStyle name="Normal 3 3 3 2 4 2 2" xfId="15130" xr:uid="{99D38C2B-983D-4D63-B5C2-B9B3D9B24C46}"/>
    <cellStyle name="Normal 3 3 3 2 4 3" xfId="11170" xr:uid="{28262046-510B-4AE7-A7E7-391BC5E920BF}"/>
    <cellStyle name="Normal 3 3 3 2 5" xfId="5230" xr:uid="{2EF12ADC-D9BF-4140-AC6D-89FBDF1F4C3B}"/>
    <cellStyle name="Normal 3 3 3 2 5 2" xfId="13150" xr:uid="{E6B6C6BA-C696-46D7-A9D8-D129DF4C7C86}"/>
    <cellStyle name="Normal 3 3 3 2 6" xfId="9190" xr:uid="{37E5BBAF-FBD1-4369-A2E9-3D1CFEFAA3E0}"/>
    <cellStyle name="Normal 3 3 3 3" xfId="600" xr:uid="{00000000-0005-0000-0000-00001E050000}"/>
    <cellStyle name="Normal 3 3 3 3 2" xfId="2646" xr:uid="{0BD627B9-7C1F-43A5-92C9-6179CF9166C3}"/>
    <cellStyle name="Normal 3 3 3 3 2 2" xfId="4696" xr:uid="{FAF0929A-C902-4C10-9F66-197D06CF813E}"/>
    <cellStyle name="Normal 3 3 3 3 2 2 2" xfId="8656" xr:uid="{DF7C8B5C-75B6-40CD-8B98-669BE30D23AE}"/>
    <cellStyle name="Normal 3 3 3 3 2 2 2 2" xfId="16576" xr:uid="{9A13226E-4F3C-4266-B5E3-B0C68D55DAE4}"/>
    <cellStyle name="Normal 3 3 3 3 2 2 3" xfId="12616" xr:uid="{F6CD7DC6-2A97-4B93-9584-2DAFF0683A82}"/>
    <cellStyle name="Normal 3 3 3 3 2 3" xfId="6676" xr:uid="{AC8E13AB-9660-4FFD-8CC0-DC7B790D9A31}"/>
    <cellStyle name="Normal 3 3 3 3 2 3 2" xfId="14596" xr:uid="{30585C9D-760E-4A63-A7CB-F72B77908CA9}"/>
    <cellStyle name="Normal 3 3 3 3 2 4" xfId="10636" xr:uid="{E70FE0FF-0BD5-481D-9BFD-43477D4D71A5}"/>
    <cellStyle name="Normal 3 3 3 3 3" xfId="3443" xr:uid="{73241A7A-3A1C-47FE-9C72-175B88CDB607}"/>
    <cellStyle name="Normal 3 3 3 3 3 2" xfId="7405" xr:uid="{8E0239F2-5C12-4CB0-98D1-B7ADEE900D44}"/>
    <cellStyle name="Normal 3 3 3 3 3 2 2" xfId="15325" xr:uid="{551CA59C-8173-4F70-9882-0B39B073695F}"/>
    <cellStyle name="Normal 3 3 3 3 3 3" xfId="11365" xr:uid="{6E843F2E-8FB8-4975-8CD9-275F61640DAD}"/>
    <cellStyle name="Normal 3 3 3 3 4" xfId="5425" xr:uid="{9FBFFA9B-B4B0-41F6-89F3-CF3A6FA73048}"/>
    <cellStyle name="Normal 3 3 3 3 4 2" xfId="13345" xr:uid="{0B1F1848-65C2-4909-A72B-836F7EB446CB}"/>
    <cellStyle name="Normal 3 3 3 3 5" xfId="9385" xr:uid="{D0AF4EC2-8DD8-4BC2-880A-5F779750961D}"/>
    <cellStyle name="Normal 3 3 3 4" xfId="2643" xr:uid="{BBAF8EBD-F8FA-4F0D-8DC3-A5328231FCFC}"/>
    <cellStyle name="Normal 3 3 3 4 2" xfId="4693" xr:uid="{ABC17466-28D1-43BD-BAA6-6E6CAEF45541}"/>
    <cellStyle name="Normal 3 3 3 4 2 2" xfId="8653" xr:uid="{69F67BA5-987F-4942-8913-6FC6F8CA9E98}"/>
    <cellStyle name="Normal 3 3 3 4 2 2 2" xfId="16573" xr:uid="{0681DA9C-52B9-49C3-9C42-1F24005598DE}"/>
    <cellStyle name="Normal 3 3 3 4 2 3" xfId="12613" xr:uid="{0C0E5ED6-4304-45B6-A9EB-C93BFD1D0EC4}"/>
    <cellStyle name="Normal 3 3 3 4 3" xfId="6673" xr:uid="{E22725F7-6893-4A3A-8248-28037EF4230C}"/>
    <cellStyle name="Normal 3 3 3 4 3 2" xfId="14593" xr:uid="{A2F11936-5539-455A-B673-3668EE6CC79A}"/>
    <cellStyle name="Normal 3 3 3 4 4" xfId="10633" xr:uid="{29232AB9-394E-42C8-9646-C7147E21CC04}"/>
    <cellStyle name="Normal 3 3 3 5" xfId="3118" xr:uid="{0701D8C2-071B-4E67-A2C9-459E39DC6AAD}"/>
    <cellStyle name="Normal 3 3 3 5 2" xfId="7080" xr:uid="{15077BC3-9FCA-4F81-B83E-013FCFC2A9E9}"/>
    <cellStyle name="Normal 3 3 3 5 2 2" xfId="15000" xr:uid="{A33FD7A0-A1FE-41BF-B2F0-033B10AEE5FB}"/>
    <cellStyle name="Normal 3 3 3 5 3" xfId="11040" xr:uid="{214AB0F7-F7BE-45EC-B100-F58E961D3F11}"/>
    <cellStyle name="Normal 3 3 3 6" xfId="5100" xr:uid="{68433B34-D79B-44BF-A6EA-CFA4F978687E}"/>
    <cellStyle name="Normal 3 3 3 6 2" xfId="13020" xr:uid="{5E8FB612-547E-4055-9AE1-9F1624EBBFC1}"/>
    <cellStyle name="Normal 3 3 3 7" xfId="9060" xr:uid="{AAB44D7C-6B2F-4C1D-BA86-6EB72CF846C9}"/>
    <cellStyle name="Normal 3 3 4" xfId="160" xr:uid="{00000000-0005-0000-0000-00001F050000}"/>
    <cellStyle name="Normal 3 3 4 2" xfId="339" xr:uid="{00000000-0005-0000-0000-000020050000}"/>
    <cellStyle name="Normal 3 3 4 2 2" xfId="729" xr:uid="{00000000-0005-0000-0000-000021050000}"/>
    <cellStyle name="Normal 3 3 4 2 2 2" xfId="2649" xr:uid="{D3E681ED-7544-4A7A-9803-A09FD95C1E1E}"/>
    <cellStyle name="Normal 3 3 4 2 2 2 2" xfId="4699" xr:uid="{16BF3336-9C7F-48DD-8A1B-97BAD5E8FD64}"/>
    <cellStyle name="Normal 3 3 4 2 2 2 2 2" xfId="8659" xr:uid="{10D4FC99-58D5-4F2D-924B-F2437B8A3128}"/>
    <cellStyle name="Normal 3 3 4 2 2 2 2 2 2" xfId="16579" xr:uid="{1BF7ED39-A746-44FA-9E48-A02D5A6B47E6}"/>
    <cellStyle name="Normal 3 3 4 2 2 2 2 3" xfId="12619" xr:uid="{61600277-5E08-48AA-AD4B-15513AAF5361}"/>
    <cellStyle name="Normal 3 3 4 2 2 2 3" xfId="6679" xr:uid="{8A7E0F1D-F82C-42A5-9592-F9BE88B240A0}"/>
    <cellStyle name="Normal 3 3 4 2 2 2 3 2" xfId="14599" xr:uid="{EC6ADBEE-86E4-4656-B1F6-E7EDEC7D1574}"/>
    <cellStyle name="Normal 3 3 4 2 2 2 4" xfId="10639" xr:uid="{DA4554A0-DB61-4A10-B1A4-DF2091CB2CBD}"/>
    <cellStyle name="Normal 3 3 4 2 2 3" xfId="3572" xr:uid="{FD050B90-96F8-4EDC-A4F1-32214B7849C2}"/>
    <cellStyle name="Normal 3 3 4 2 2 3 2" xfId="7534" xr:uid="{BE56D47A-6E17-4455-9C47-51EA155403B7}"/>
    <cellStyle name="Normal 3 3 4 2 2 3 2 2" xfId="15454" xr:uid="{F48274D4-4455-4545-B6FF-4DBD7D1F08C1}"/>
    <cellStyle name="Normal 3 3 4 2 2 3 3" xfId="11494" xr:uid="{9AF96B30-DC00-44A2-A7F8-5FA1355129DE}"/>
    <cellStyle name="Normal 3 3 4 2 2 4" xfId="5554" xr:uid="{151BE635-B9B3-4C7E-BB22-9A90083C5969}"/>
    <cellStyle name="Normal 3 3 4 2 2 4 2" xfId="13474" xr:uid="{4D6DEB81-3BDF-4BCF-9A2C-942C512A4E30}"/>
    <cellStyle name="Normal 3 3 4 2 2 5" xfId="9514" xr:uid="{9240FE2B-078D-47B8-9CFE-8ACDE61D3137}"/>
    <cellStyle name="Normal 3 3 4 2 3" xfId="2648" xr:uid="{F1C59734-2ADD-4843-847C-295AE1E22DAC}"/>
    <cellStyle name="Normal 3 3 4 2 3 2" xfId="4698" xr:uid="{C3B99CBB-AE5F-419D-9267-BF9B91E2BB21}"/>
    <cellStyle name="Normal 3 3 4 2 3 2 2" xfId="8658" xr:uid="{B19178D4-7EF8-4DE2-A0DE-0E90A63E0F82}"/>
    <cellStyle name="Normal 3 3 4 2 3 2 2 2" xfId="16578" xr:uid="{7A8E9D97-8266-478C-932D-B22DFA9428F5}"/>
    <cellStyle name="Normal 3 3 4 2 3 2 3" xfId="12618" xr:uid="{5EFC6BD9-4F8A-43BF-B52B-68E1812E1787}"/>
    <cellStyle name="Normal 3 3 4 2 3 3" xfId="6678" xr:uid="{41FCC2FB-51DF-4F7D-A841-D0DC6C727CE3}"/>
    <cellStyle name="Normal 3 3 4 2 3 3 2" xfId="14598" xr:uid="{500D1275-966D-4684-9050-EC2FA1E07FC0}"/>
    <cellStyle name="Normal 3 3 4 2 3 4" xfId="10638" xr:uid="{5AB675FB-C09F-4D3D-8FB9-A9CB93DC9ADC}"/>
    <cellStyle name="Normal 3 3 4 2 4" xfId="3247" xr:uid="{63208A29-6B14-4C24-90A5-C57F62DD61E4}"/>
    <cellStyle name="Normal 3 3 4 2 4 2" xfId="7209" xr:uid="{07F16584-768E-4E8F-A19F-B7038F10322C}"/>
    <cellStyle name="Normal 3 3 4 2 4 2 2" xfId="15129" xr:uid="{396C8DDE-F6AC-4C05-8265-4EA5229F25B9}"/>
    <cellStyle name="Normal 3 3 4 2 4 3" xfId="11169" xr:uid="{2EB81756-3EB6-4B94-82FA-AD4B1B60964E}"/>
    <cellStyle name="Normal 3 3 4 2 5" xfId="5229" xr:uid="{5D590A87-9AC2-4CDB-9356-0CCF7CC0EC40}"/>
    <cellStyle name="Normal 3 3 4 2 5 2" xfId="13149" xr:uid="{5BC037F0-47E3-47BA-AA87-41A7F76822DC}"/>
    <cellStyle name="Normal 3 3 4 2 6" xfId="9189" xr:uid="{8373F983-2C47-45B8-B870-D1D9AF204272}"/>
    <cellStyle name="Normal 3 3 4 3" xfId="599" xr:uid="{00000000-0005-0000-0000-000022050000}"/>
    <cellStyle name="Normal 3 3 4 3 2" xfId="2650" xr:uid="{7F6CBDED-3BC6-42FE-B29C-6B736FA34503}"/>
    <cellStyle name="Normal 3 3 4 3 2 2" xfId="4700" xr:uid="{46B2EA19-B340-45DB-8567-054F08EEF97E}"/>
    <cellStyle name="Normal 3 3 4 3 2 2 2" xfId="8660" xr:uid="{CC799F6E-5996-4708-8ED6-6A37A96177A7}"/>
    <cellStyle name="Normal 3 3 4 3 2 2 2 2" xfId="16580" xr:uid="{25F86510-4D2B-477E-AD17-4A159A8311D2}"/>
    <cellStyle name="Normal 3 3 4 3 2 2 3" xfId="12620" xr:uid="{C8761F6C-290B-4442-B828-DA4D75AB2767}"/>
    <cellStyle name="Normal 3 3 4 3 2 3" xfId="6680" xr:uid="{87B0C17E-BF8A-4E1C-AE22-7A6608F7581E}"/>
    <cellStyle name="Normal 3 3 4 3 2 3 2" xfId="14600" xr:uid="{ED1550DC-43FE-423A-B093-B96E4E891BA5}"/>
    <cellStyle name="Normal 3 3 4 3 2 4" xfId="10640" xr:uid="{2B0E2DEF-3977-4AEB-BA1C-7FCF3FD8781F}"/>
    <cellStyle name="Normal 3 3 4 3 3" xfId="3442" xr:uid="{9275BD1E-A9A0-42E1-A1C5-1206F638AF63}"/>
    <cellStyle name="Normal 3 3 4 3 3 2" xfId="7404" xr:uid="{C6C220BF-B535-4FD5-A244-F8653CA84815}"/>
    <cellStyle name="Normal 3 3 4 3 3 2 2" xfId="15324" xr:uid="{05E5BC9B-0467-4A2A-9FE0-5EE134F048A2}"/>
    <cellStyle name="Normal 3 3 4 3 3 3" xfId="11364" xr:uid="{95CFD275-975B-4F6F-ABCA-7AE18F8EFD18}"/>
    <cellStyle name="Normal 3 3 4 3 4" xfId="5424" xr:uid="{2EB73A28-8941-4D8C-9CE2-0A8887BEFDB4}"/>
    <cellStyle name="Normal 3 3 4 3 4 2" xfId="13344" xr:uid="{2431F3EB-E9C4-4EE4-8A25-0A9B0F69D1B6}"/>
    <cellStyle name="Normal 3 3 4 3 5" xfId="9384" xr:uid="{6ECB5BE2-E4FC-4635-A13F-B5FD713FFC55}"/>
    <cellStyle name="Normal 3 3 4 4" xfId="2647" xr:uid="{6F62099B-2422-4BBF-9B6C-C15EC1DE4729}"/>
    <cellStyle name="Normal 3 3 4 4 2" xfId="4697" xr:uid="{2B264675-1AA4-427C-AB39-6CAD0EB99510}"/>
    <cellStyle name="Normal 3 3 4 4 2 2" xfId="8657" xr:uid="{70D5E070-C116-4BEC-9E3D-E0040BE442A6}"/>
    <cellStyle name="Normal 3 3 4 4 2 2 2" xfId="16577" xr:uid="{DFFE56A7-58F5-40B3-AA1D-846A7A012D7F}"/>
    <cellStyle name="Normal 3 3 4 4 2 3" xfId="12617" xr:uid="{EF10D908-601F-43E8-8611-18F7662BEB23}"/>
    <cellStyle name="Normal 3 3 4 4 3" xfId="6677" xr:uid="{61652804-3124-4A21-ADB8-055EF60BD619}"/>
    <cellStyle name="Normal 3 3 4 4 3 2" xfId="14597" xr:uid="{0BAE32E2-9E29-44BD-B8F9-94FE38EFA014}"/>
    <cellStyle name="Normal 3 3 4 4 4" xfId="10637" xr:uid="{68528020-4EFC-461B-BC22-83C6485EA78C}"/>
    <cellStyle name="Normal 3 3 4 5" xfId="3117" xr:uid="{6A66F8EF-2433-482C-94A2-BAB539B40619}"/>
    <cellStyle name="Normal 3 3 4 5 2" xfId="7079" xr:uid="{66362D48-461E-4859-B1AB-43676ACE2BFC}"/>
    <cellStyle name="Normal 3 3 4 5 2 2" xfId="14999" xr:uid="{B199EE1C-BFBD-4333-B248-A92BBBD38825}"/>
    <cellStyle name="Normal 3 3 4 5 3" xfId="11039" xr:uid="{0E86FFD3-51C3-4AA7-99BB-F4C5B8FCB34E}"/>
    <cellStyle name="Normal 3 3 4 6" xfId="5099" xr:uid="{3D33FC1A-C03C-43C4-9884-27775B197908}"/>
    <cellStyle name="Normal 3 3 4 6 2" xfId="13019" xr:uid="{E374A926-8537-4F5D-982D-6B35AF417F3F}"/>
    <cellStyle name="Normal 3 3 4 7" xfId="9059" xr:uid="{6CE1AF23-AC6D-442D-9FDD-14F847888526}"/>
    <cellStyle name="Normal 3 3 5" xfId="550" xr:uid="{00000000-0005-0000-0000-000023050000}"/>
    <cellStyle name="Normal 3 3 5 2" xfId="895" xr:uid="{00000000-0005-0000-0000-000024050000}"/>
    <cellStyle name="Normal 3 3 5 2 2" xfId="2652" xr:uid="{958A190E-4150-4FBB-9AE3-B7CC2E559184}"/>
    <cellStyle name="Normal 3 3 5 2 2 2" xfId="4702" xr:uid="{11E65301-83D4-4412-AB41-78010C67E214}"/>
    <cellStyle name="Normal 3 3 5 2 2 2 2" xfId="8662" xr:uid="{2E1C3505-4FE2-4B86-A396-C781CCF908D8}"/>
    <cellStyle name="Normal 3 3 5 2 2 2 2 2" xfId="16582" xr:uid="{19FD6C58-5C20-4D26-B990-BD87D0000233}"/>
    <cellStyle name="Normal 3 3 5 2 2 2 3" xfId="12622" xr:uid="{BAE42294-F7DF-42D7-ADC1-414F4E26639D}"/>
    <cellStyle name="Normal 3 3 5 2 2 3" xfId="6682" xr:uid="{1061FA47-5037-4451-8215-5FA4DE3E5AB5}"/>
    <cellStyle name="Normal 3 3 5 2 2 3 2" xfId="14602" xr:uid="{210AA210-25AB-47EE-8924-45AEF481EBF5}"/>
    <cellStyle name="Normal 3 3 5 2 2 4" xfId="10642" xr:uid="{B3F3B930-DC59-4A33-87FD-6D4E87789D4A}"/>
    <cellStyle name="Normal 3 3 5 2 3" xfId="3738" xr:uid="{AD88E927-1D61-427C-B8A6-33FCA23E69BA}"/>
    <cellStyle name="Normal 3 3 5 2 3 2" xfId="7700" xr:uid="{1518AF2F-738D-465D-AC95-46A88267392D}"/>
    <cellStyle name="Normal 3 3 5 2 3 2 2" xfId="15620" xr:uid="{B6D4FF45-ED3B-4AC0-8B8E-48E44989E8A3}"/>
    <cellStyle name="Normal 3 3 5 2 3 3" xfId="11660" xr:uid="{C5D6FC11-8ADC-4C2A-8B81-5F4E3C5759C5}"/>
    <cellStyle name="Normal 3 3 5 2 4" xfId="5720" xr:uid="{5246AB64-F900-429E-8019-140E5FDB30BC}"/>
    <cellStyle name="Normal 3 3 5 2 4 2" xfId="13640" xr:uid="{73E089CA-E349-40AA-B527-576478ADC3B7}"/>
    <cellStyle name="Normal 3 3 5 2 5" xfId="9680" xr:uid="{CACAAEB4-726A-4DAB-A430-9EEDF89C80B7}"/>
    <cellStyle name="Normal 3 3 5 3" xfId="2651" xr:uid="{59783992-C793-4387-B5E1-CA4A4A139FCE}"/>
    <cellStyle name="Normal 3 3 5 3 2" xfId="4701" xr:uid="{8B6A38ED-6E7F-49E5-AA6B-DBB9C254F2E0}"/>
    <cellStyle name="Normal 3 3 5 3 2 2" xfId="8661" xr:uid="{C8644FBC-7034-465F-BC25-35DE2550D411}"/>
    <cellStyle name="Normal 3 3 5 3 2 2 2" xfId="16581" xr:uid="{F32BAF1D-0E0E-4620-9EC9-7B74338F9C0D}"/>
    <cellStyle name="Normal 3 3 5 3 2 3" xfId="12621" xr:uid="{FDC84243-0599-4CF8-943E-94420ACB3CA1}"/>
    <cellStyle name="Normal 3 3 5 3 3" xfId="6681" xr:uid="{19CFF605-B293-4C45-9097-DECAA7C08096}"/>
    <cellStyle name="Normal 3 3 5 3 3 2" xfId="14601" xr:uid="{0A859FA6-3DE2-450F-8AF2-028AE8867F13}"/>
    <cellStyle name="Normal 3 3 5 3 4" xfId="10641" xr:uid="{CAB754B4-9FC5-47F8-ACD4-E60142DEBD9D}"/>
    <cellStyle name="Normal 3 3 5 4" xfId="3413" xr:uid="{E3642DC1-1C52-4614-BC6F-9A027ADC97E8}"/>
    <cellStyle name="Normal 3 3 5 4 2" xfId="7375" xr:uid="{16DB97BA-D3F6-432D-94F8-917E48D7CC07}"/>
    <cellStyle name="Normal 3 3 5 4 2 2" xfId="15295" xr:uid="{4F2993C7-7A52-4CF4-8BE8-79A48F86817D}"/>
    <cellStyle name="Normal 3 3 5 4 3" xfId="11335" xr:uid="{0BEB8661-2DB1-40DF-80B4-90F467803651}"/>
    <cellStyle name="Normal 3 3 5 5" xfId="5395" xr:uid="{79634353-1E48-4FD3-AC21-A710B4B1CB96}"/>
    <cellStyle name="Normal 3 3 5 5 2" xfId="13315" xr:uid="{0BD5AB58-BD9D-447D-B634-061AE337D437}"/>
    <cellStyle name="Normal 3 3 5 6" xfId="9355" xr:uid="{B6DE38A6-D746-4751-8D29-DCFD6E2FD6DD}"/>
    <cellStyle name="Normal 3 3 6" xfId="1603" xr:uid="{00000000-0005-0000-0000-000025050000}"/>
    <cellStyle name="Normal 3 3 7" xfId="1925" xr:uid="{00000000-0005-0000-0000-000026050000}"/>
    <cellStyle name="Normal 3 3 7 2" xfId="4028" xr:uid="{926C0D84-D8F1-4568-968F-0E315E072625}"/>
    <cellStyle name="Normal 3 3 7 2 2" xfId="7990" xr:uid="{39DE11B9-21A6-47CE-B14F-8F6E3A8BCED5}"/>
    <cellStyle name="Normal 3 3 7 2 2 2" xfId="15910" xr:uid="{091F83FB-53CF-49AB-85E5-F0B977674869}"/>
    <cellStyle name="Normal 3 3 7 2 3" xfId="11950" xr:uid="{6F2684A8-0821-4474-B048-A051AA08ECA5}"/>
    <cellStyle name="Normal 3 3 7 3" xfId="6010" xr:uid="{FAEFF3DC-45CC-40DF-AB74-976BCD9F6524}"/>
    <cellStyle name="Normal 3 3 7 3 2" xfId="13930" xr:uid="{C9A351E4-0DDA-401A-BB9A-03364AD821F6}"/>
    <cellStyle name="Normal 3 3 7 4" xfId="9970" xr:uid="{301E29D4-06F6-40B1-A926-E4584D26EACE}"/>
    <cellStyle name="Normal 3 4" xfId="162" xr:uid="{00000000-0005-0000-0000-000027050000}"/>
    <cellStyle name="Normal 3 4 2" xfId="341" xr:uid="{00000000-0005-0000-0000-000028050000}"/>
    <cellStyle name="Normal 3 4 2 2" xfId="731" xr:uid="{00000000-0005-0000-0000-000029050000}"/>
    <cellStyle name="Normal 3 4 2 2 2" xfId="2655" xr:uid="{BC4AC3AE-232C-4CE4-8877-9B2B508B1E35}"/>
    <cellStyle name="Normal 3 4 2 2 2 2" xfId="4705" xr:uid="{F4D9DC67-A305-4C90-916F-5B069C105D2E}"/>
    <cellStyle name="Normal 3 4 2 2 2 2 2" xfId="8665" xr:uid="{81E4BD46-1714-44A3-8167-496E851C71DE}"/>
    <cellStyle name="Normal 3 4 2 2 2 2 2 2" xfId="16585" xr:uid="{80E0D86F-20D0-48A4-A369-6AF160DB5580}"/>
    <cellStyle name="Normal 3 4 2 2 2 2 3" xfId="12625" xr:uid="{40E9F7D1-E701-428A-9595-90D965AF0BF4}"/>
    <cellStyle name="Normal 3 4 2 2 2 3" xfId="6685" xr:uid="{B98A49D4-A3E3-4504-AE2B-E963F2065362}"/>
    <cellStyle name="Normal 3 4 2 2 2 3 2" xfId="14605" xr:uid="{FEEC1F1D-2EE8-4310-96A7-394F17CC6602}"/>
    <cellStyle name="Normal 3 4 2 2 2 4" xfId="10645" xr:uid="{C39BE905-0379-40A9-AD53-B7E5609BBC4E}"/>
    <cellStyle name="Normal 3 4 2 2 3" xfId="3574" xr:uid="{18BF4207-3455-4F05-A278-824178D13037}"/>
    <cellStyle name="Normal 3 4 2 2 3 2" xfId="7536" xr:uid="{54987A0A-5D17-4D6B-80A8-83D3071043B4}"/>
    <cellStyle name="Normal 3 4 2 2 3 2 2" xfId="15456" xr:uid="{9F0CAFF0-80FF-4F45-8F69-1F34FE7DE08B}"/>
    <cellStyle name="Normal 3 4 2 2 3 3" xfId="11496" xr:uid="{F3B85D9E-EAFD-46AC-A7D2-132E918228CC}"/>
    <cellStyle name="Normal 3 4 2 2 4" xfId="5556" xr:uid="{8FE226E9-2A16-4E20-9147-60CFD440C5EE}"/>
    <cellStyle name="Normal 3 4 2 2 4 2" xfId="13476" xr:uid="{3CD9B96D-632D-4444-A431-D91674FC6890}"/>
    <cellStyle name="Normal 3 4 2 2 5" xfId="9516" xr:uid="{DC9B3C46-0195-44D1-BDA9-D93DFC077F91}"/>
    <cellStyle name="Normal 3 4 2 3" xfId="2654" xr:uid="{CE9DDFC4-FFCF-43C5-ACA5-5E58AAFE1849}"/>
    <cellStyle name="Normal 3 4 2 3 2" xfId="4704" xr:uid="{28066E8C-3836-4CFE-B6B1-6CA0AC9B7236}"/>
    <cellStyle name="Normal 3 4 2 3 2 2" xfId="8664" xr:uid="{CA132617-BE25-4701-A9D8-843C18148755}"/>
    <cellStyle name="Normal 3 4 2 3 2 2 2" xfId="16584" xr:uid="{322DF244-0E08-4C53-95B1-6843DA31194C}"/>
    <cellStyle name="Normal 3 4 2 3 2 3" xfId="12624" xr:uid="{E36A7EA6-674A-410B-A937-C79456D9C263}"/>
    <cellStyle name="Normal 3 4 2 3 3" xfId="6684" xr:uid="{E5DBB03E-F262-4C07-B66A-6A920629D40B}"/>
    <cellStyle name="Normal 3 4 2 3 3 2" xfId="14604" xr:uid="{FE2FE80D-A78B-420B-8F65-DF5FEADF3C02}"/>
    <cellStyle name="Normal 3 4 2 3 4" xfId="10644" xr:uid="{B94B20BF-CDBC-49D1-BAA0-999EF91124C7}"/>
    <cellStyle name="Normal 3 4 2 4" xfId="3249" xr:uid="{9A126AEA-0605-4607-BA61-7393AC78D239}"/>
    <cellStyle name="Normal 3 4 2 4 2" xfId="7211" xr:uid="{0CEA4197-1121-4906-BB77-5AB8A9E5B8BD}"/>
    <cellStyle name="Normal 3 4 2 4 2 2" xfId="15131" xr:uid="{CF276F61-AD52-420C-9023-42F13AB37F11}"/>
    <cellStyle name="Normal 3 4 2 4 3" xfId="11171" xr:uid="{0CE5BE67-DDEF-4FBC-9AAB-5729F6F4D64A}"/>
    <cellStyle name="Normal 3 4 2 5" xfId="5231" xr:uid="{3A803448-53E0-4CF9-9D15-019536FF8CF0}"/>
    <cellStyle name="Normal 3 4 2 5 2" xfId="13151" xr:uid="{363617A7-BD66-4172-ADF2-2D2C0CBCC691}"/>
    <cellStyle name="Normal 3 4 2 6" xfId="9191" xr:uid="{AC73CFDB-D353-4DCF-8B45-468088D16B62}"/>
    <cellStyle name="Normal 3 4 3" xfId="601" xr:uid="{00000000-0005-0000-0000-00002A050000}"/>
    <cellStyle name="Normal 3 4 3 2" xfId="2656" xr:uid="{80A59B57-1A91-4967-AEA8-F767589CE313}"/>
    <cellStyle name="Normal 3 4 3 2 2" xfId="4706" xr:uid="{9F7CB1BD-023C-422B-8DD0-90098F05593E}"/>
    <cellStyle name="Normal 3 4 3 2 2 2" xfId="8666" xr:uid="{1EB2F4E3-3483-4C0B-AE08-F3F7ECCA56BE}"/>
    <cellStyle name="Normal 3 4 3 2 2 2 2" xfId="16586" xr:uid="{10510B91-3E68-45C7-9B2A-79C00DA0BBB4}"/>
    <cellStyle name="Normal 3 4 3 2 2 3" xfId="12626" xr:uid="{9B3121D0-39D8-4028-B62F-35432DF09891}"/>
    <cellStyle name="Normal 3 4 3 2 3" xfId="6686" xr:uid="{953F8B3D-653A-40CC-B9C9-B043C5056B44}"/>
    <cellStyle name="Normal 3 4 3 2 3 2" xfId="14606" xr:uid="{D40AD3F6-93B8-440E-92CC-4B8E35DF4FBA}"/>
    <cellStyle name="Normal 3 4 3 2 4" xfId="10646" xr:uid="{C95986AC-18FB-4F5B-AB33-2D88BCB3DC07}"/>
    <cellStyle name="Normal 3 4 3 3" xfId="3444" xr:uid="{7DB6C195-8BAE-421A-9A72-8A77E46EF410}"/>
    <cellStyle name="Normal 3 4 3 3 2" xfId="7406" xr:uid="{2D48076C-FEBE-43AF-BD15-BD8592F2A01A}"/>
    <cellStyle name="Normal 3 4 3 3 2 2" xfId="15326" xr:uid="{846EA63D-6D1A-4646-913B-B826FC09D012}"/>
    <cellStyle name="Normal 3 4 3 3 3" xfId="11366" xr:uid="{6A10BEA3-D280-483A-ADEC-4374A07B5032}"/>
    <cellStyle name="Normal 3 4 3 4" xfId="5426" xr:uid="{A19844EE-19B7-4E78-9CFB-09EEBEEB762D}"/>
    <cellStyle name="Normal 3 4 3 4 2" xfId="13346" xr:uid="{A4B58199-2C5C-42F6-BBD6-E04124C9DB09}"/>
    <cellStyle name="Normal 3 4 3 5" xfId="9386" xr:uid="{DA1D73A6-711F-48F5-8C1A-B6AE2D30AF97}"/>
    <cellStyle name="Normal 3 4 4" xfId="1604" xr:uid="{00000000-0005-0000-0000-00002B050000}"/>
    <cellStyle name="Normal 3 4 5" xfId="2653" xr:uid="{1E243E54-3B1A-4322-9AA8-3B28AA4BF887}"/>
    <cellStyle name="Normal 3 4 5 2" xfId="4703" xr:uid="{4C3C42FD-F467-40CD-9331-97485DD3A34F}"/>
    <cellStyle name="Normal 3 4 5 2 2" xfId="8663" xr:uid="{4C00E58B-FDB9-4A08-AEF8-0492C12C5D44}"/>
    <cellStyle name="Normal 3 4 5 2 2 2" xfId="16583" xr:uid="{0F4A1DBE-7382-4975-8B9E-BE1ADEE37CEA}"/>
    <cellStyle name="Normal 3 4 5 2 3" xfId="12623" xr:uid="{52E981D0-4FD2-47B0-A1B5-3C7076277120}"/>
    <cellStyle name="Normal 3 4 5 3" xfId="6683" xr:uid="{89F5DAF2-35F9-4C56-B978-2C5CB161790C}"/>
    <cellStyle name="Normal 3 4 5 3 2" xfId="14603" xr:uid="{4866750A-A89B-4E7F-8BE1-4A48BDF4BAC1}"/>
    <cellStyle name="Normal 3 4 5 4" xfId="10643" xr:uid="{FBAF4667-0E81-41DD-8F4E-2954E0A7BA1C}"/>
    <cellStyle name="Normal 3 4 6" xfId="3119" xr:uid="{9CE4C384-D619-4A86-9EB4-340BDDF06275}"/>
    <cellStyle name="Normal 3 4 6 2" xfId="7081" xr:uid="{8A11D8E4-1FEC-4D5A-8482-1FCD7E11E297}"/>
    <cellStyle name="Normal 3 4 6 2 2" xfId="15001" xr:uid="{9FB48958-57EB-458B-9507-92A423DD557B}"/>
    <cellStyle name="Normal 3 4 6 3" xfId="11041" xr:uid="{29000CFB-1FCD-44F3-A8B9-81DB1045F2AD}"/>
    <cellStyle name="Normal 3 4 7" xfId="5101" xr:uid="{963CE8A1-10C6-40D8-8E57-16DEDD59DB1A}"/>
    <cellStyle name="Normal 3 4 7 2" xfId="13021" xr:uid="{5BC10B0D-9C39-406F-83DF-F42E1EB38C79}"/>
    <cellStyle name="Normal 3 4 8" xfId="9061" xr:uid="{99DE7BFB-2E36-48EF-A7FC-866571AAEB1A}"/>
    <cellStyle name="Normal 3 5" xfId="155" xr:uid="{00000000-0005-0000-0000-00002C050000}"/>
    <cellStyle name="Normal 3 5 2" xfId="334" xr:uid="{00000000-0005-0000-0000-00002D050000}"/>
    <cellStyle name="Normal 3 5 2 2" xfId="724" xr:uid="{00000000-0005-0000-0000-00002E050000}"/>
    <cellStyle name="Normal 3 5 2 2 2" xfId="2659" xr:uid="{6AF18330-19F0-40FA-8F85-0232E8A4FC09}"/>
    <cellStyle name="Normal 3 5 2 2 2 2" xfId="4709" xr:uid="{3AB2CB4F-6B60-40A5-B9EB-B2816E0FE5BB}"/>
    <cellStyle name="Normal 3 5 2 2 2 2 2" xfId="8669" xr:uid="{6FD83E62-64ED-4367-B025-B92D629A76A5}"/>
    <cellStyle name="Normal 3 5 2 2 2 2 2 2" xfId="16589" xr:uid="{EE764414-18DD-4674-BC15-0220016DFFAE}"/>
    <cellStyle name="Normal 3 5 2 2 2 2 3" xfId="12629" xr:uid="{2BC4345C-284D-4372-9B27-D084037FC250}"/>
    <cellStyle name="Normal 3 5 2 2 2 3" xfId="6689" xr:uid="{BED8536F-F13D-4FAF-9D1D-FC39523812A1}"/>
    <cellStyle name="Normal 3 5 2 2 2 3 2" xfId="14609" xr:uid="{AC797112-9BC3-4C17-A13C-1F0344AC82B2}"/>
    <cellStyle name="Normal 3 5 2 2 2 4" xfId="10649" xr:uid="{E608BC08-2F11-43F6-8EC1-837362FC3D5E}"/>
    <cellStyle name="Normal 3 5 2 2 3" xfId="3567" xr:uid="{9817C7BD-36DF-42C9-B065-62183FE15CAB}"/>
    <cellStyle name="Normal 3 5 2 2 3 2" xfId="7529" xr:uid="{8B2E4A1B-456B-46EC-A5A4-1FD09BA8986A}"/>
    <cellStyle name="Normal 3 5 2 2 3 2 2" xfId="15449" xr:uid="{CAC86087-8E37-4E9E-90D6-BFA219574810}"/>
    <cellStyle name="Normal 3 5 2 2 3 3" xfId="11489" xr:uid="{F91D9C48-B746-42EC-8D5D-521AA3C9875B}"/>
    <cellStyle name="Normal 3 5 2 2 4" xfId="5549" xr:uid="{38109F13-1504-4AF9-877C-97701259609A}"/>
    <cellStyle name="Normal 3 5 2 2 4 2" xfId="13469" xr:uid="{F588560A-A055-4298-BD1C-27B4D7BAAA92}"/>
    <cellStyle name="Normal 3 5 2 2 5" xfId="9509" xr:uid="{DE2CA38B-7D97-4831-80C1-1BF844DDD54F}"/>
    <cellStyle name="Normal 3 5 2 3" xfId="2658" xr:uid="{208A661E-8C24-40A3-8F64-D04216786B0A}"/>
    <cellStyle name="Normal 3 5 2 3 2" xfId="4708" xr:uid="{C2CA6450-9E49-45F3-97A0-586B7A507322}"/>
    <cellStyle name="Normal 3 5 2 3 2 2" xfId="8668" xr:uid="{5A77EDD8-3390-43CD-B343-3F97F5F96041}"/>
    <cellStyle name="Normal 3 5 2 3 2 2 2" xfId="16588" xr:uid="{4C503E80-6367-44F2-8DE4-510AB409650B}"/>
    <cellStyle name="Normal 3 5 2 3 2 3" xfId="12628" xr:uid="{6898F7A7-8485-4444-B99D-C688EF3D15E0}"/>
    <cellStyle name="Normal 3 5 2 3 3" xfId="6688" xr:uid="{7C595AA3-60C5-4FB5-91E4-D0A256B80AC4}"/>
    <cellStyle name="Normal 3 5 2 3 3 2" xfId="14608" xr:uid="{C506EC2D-95BD-47CA-B154-9DB9FB10C292}"/>
    <cellStyle name="Normal 3 5 2 3 4" xfId="10648" xr:uid="{5D088319-D2D0-4CAD-8C1B-5B8CE9231E5D}"/>
    <cellStyle name="Normal 3 5 2 4" xfId="3242" xr:uid="{D0C6AC5D-40C3-4C63-A714-289AF0F1CF6C}"/>
    <cellStyle name="Normal 3 5 2 4 2" xfId="7204" xr:uid="{14AA0E59-CC1A-4DDA-AD1D-5BC2B65DF058}"/>
    <cellStyle name="Normal 3 5 2 4 2 2" xfId="15124" xr:uid="{E9EAF35F-E0B3-4138-828F-89B92B898EA6}"/>
    <cellStyle name="Normal 3 5 2 4 3" xfId="11164" xr:uid="{54B6C761-04B2-4637-A22D-DE0818578443}"/>
    <cellStyle name="Normal 3 5 2 5" xfId="5224" xr:uid="{C0266706-9A72-4663-81A8-0BD4F17D053D}"/>
    <cellStyle name="Normal 3 5 2 5 2" xfId="13144" xr:uid="{14092E04-F47C-492D-978B-620FF67D5902}"/>
    <cellStyle name="Normal 3 5 2 6" xfId="9184" xr:uid="{A3437FB7-7266-4D97-BD4A-8441D6D6B1FA}"/>
    <cellStyle name="Normal 3 5 3" xfId="594" xr:uid="{00000000-0005-0000-0000-00002F050000}"/>
    <cellStyle name="Normal 3 5 3 2" xfId="2660" xr:uid="{F8733ACD-0EF8-476F-AD9D-CF770D5585C9}"/>
    <cellStyle name="Normal 3 5 3 2 2" xfId="4710" xr:uid="{7CAE0C29-C95A-437B-96D1-30F8F20EC728}"/>
    <cellStyle name="Normal 3 5 3 2 2 2" xfId="8670" xr:uid="{F7877853-D237-4A10-A636-B05B58AB5F55}"/>
    <cellStyle name="Normal 3 5 3 2 2 2 2" xfId="16590" xr:uid="{B8DDE9AE-90EE-46F6-A888-7EE39B353A4A}"/>
    <cellStyle name="Normal 3 5 3 2 2 3" xfId="12630" xr:uid="{A8C51C48-382A-4137-857E-A62436620351}"/>
    <cellStyle name="Normal 3 5 3 2 3" xfId="6690" xr:uid="{32201DE8-8547-42D0-880F-54BBE3565C66}"/>
    <cellStyle name="Normal 3 5 3 2 3 2" xfId="14610" xr:uid="{8858D93A-63BB-4270-8A92-BB785476A839}"/>
    <cellStyle name="Normal 3 5 3 2 4" xfId="10650" xr:uid="{89B29EEB-1CC3-4ABB-9C70-9BD2EADE56C2}"/>
    <cellStyle name="Normal 3 5 3 3" xfId="3437" xr:uid="{108D7399-60FB-418A-BC51-4131C66C60F0}"/>
    <cellStyle name="Normal 3 5 3 3 2" xfId="7399" xr:uid="{2B2EF445-224C-430D-B222-950B8BB81B6C}"/>
    <cellStyle name="Normal 3 5 3 3 2 2" xfId="15319" xr:uid="{A94E861A-F087-40F6-B435-17CAB41EFB4C}"/>
    <cellStyle name="Normal 3 5 3 3 3" xfId="11359" xr:uid="{2558FF96-DF00-43C0-8645-7055947E0ECF}"/>
    <cellStyle name="Normal 3 5 3 4" xfId="5419" xr:uid="{748045F0-317D-4FC2-A09A-4C48F09A6672}"/>
    <cellStyle name="Normal 3 5 3 4 2" xfId="13339" xr:uid="{58784EC2-B618-46BD-8C7D-7C27988B775F}"/>
    <cellStyle name="Normal 3 5 3 5" xfId="9379" xr:uid="{B2CD128D-D75C-461F-AE30-77258FF7C2B1}"/>
    <cellStyle name="Normal 3 5 4" xfId="1605" xr:uid="{00000000-0005-0000-0000-000030050000}"/>
    <cellStyle name="Normal 3 5 5" xfId="2657" xr:uid="{F57FC84F-04D4-4516-972B-B8D49F826896}"/>
    <cellStyle name="Normal 3 5 5 2" xfId="4707" xr:uid="{8D1E1DD6-8BD0-42FD-84AB-D9672AD502B8}"/>
    <cellStyle name="Normal 3 5 5 2 2" xfId="8667" xr:uid="{4D95366F-0C3B-4D1A-9E05-9EF64056FBF6}"/>
    <cellStyle name="Normal 3 5 5 2 2 2" xfId="16587" xr:uid="{91E99367-6DAB-4547-A1ED-55DCA34C10FB}"/>
    <cellStyle name="Normal 3 5 5 2 3" xfId="12627" xr:uid="{FAFCA514-1268-4841-9D55-416764D84023}"/>
    <cellStyle name="Normal 3 5 5 3" xfId="6687" xr:uid="{2538F420-F394-4CDA-8EC2-1828A4AB3EBD}"/>
    <cellStyle name="Normal 3 5 5 3 2" xfId="14607" xr:uid="{4FF31187-2C2B-49A6-98FE-B1E491682574}"/>
    <cellStyle name="Normal 3 5 5 4" xfId="10647" xr:uid="{77616B19-7350-4E73-A094-8941121972AB}"/>
    <cellStyle name="Normal 3 5 6" xfId="3112" xr:uid="{43D9569E-13F8-4323-882D-A5903D662F7E}"/>
    <cellStyle name="Normal 3 5 6 2" xfId="7074" xr:uid="{C6EAFA7E-E1EC-492B-BA7F-400DE0CB847B}"/>
    <cellStyle name="Normal 3 5 6 2 2" xfId="14994" xr:uid="{088E87EA-52C4-46F0-8B11-A049D20B18CD}"/>
    <cellStyle name="Normal 3 5 6 3" xfId="11034" xr:uid="{343C4368-0033-44F1-B69D-6069F641A2DE}"/>
    <cellStyle name="Normal 3 5 7" xfId="5094" xr:uid="{D857E371-1118-407B-8ADF-F2A8AF02D154}"/>
    <cellStyle name="Normal 3 5 7 2" xfId="13014" xr:uid="{F011BC5D-F5CA-44DF-8AC1-075D60E3EFC1}"/>
    <cellStyle name="Normal 3 5 8" xfId="9054" xr:uid="{CD959CC5-7FA1-4F14-A2E7-A1CF4CD4BDF1}"/>
    <cellStyle name="Normal 3 6" xfId="193" xr:uid="{00000000-0005-0000-0000-000031050000}"/>
    <cellStyle name="Normal 3 6 2" xfId="365" xr:uid="{00000000-0005-0000-0000-000032050000}"/>
    <cellStyle name="Normal 3 6 2 2" xfId="755" xr:uid="{00000000-0005-0000-0000-000033050000}"/>
    <cellStyle name="Normal 3 6 2 2 2" xfId="2663" xr:uid="{3F20FB29-F40F-460F-BA19-353DD6B1AE7F}"/>
    <cellStyle name="Normal 3 6 2 2 2 2" xfId="4713" xr:uid="{FEF433A4-FF60-48F5-AEC0-92676575D2DA}"/>
    <cellStyle name="Normal 3 6 2 2 2 2 2" xfId="8673" xr:uid="{A098133F-A265-4451-8823-205C1DC870AE}"/>
    <cellStyle name="Normal 3 6 2 2 2 2 2 2" xfId="16593" xr:uid="{815A9115-91A6-4FAA-B35C-CC307B9EC0BA}"/>
    <cellStyle name="Normal 3 6 2 2 2 2 3" xfId="12633" xr:uid="{872A0CA0-C8AB-4B38-98CC-D545B8A75DF8}"/>
    <cellStyle name="Normal 3 6 2 2 2 3" xfId="6693" xr:uid="{FBE61F8C-377A-4B57-83A9-ADF4C9899817}"/>
    <cellStyle name="Normal 3 6 2 2 2 3 2" xfId="14613" xr:uid="{B5F47284-3B41-4199-A6AA-F9354BA1BEC1}"/>
    <cellStyle name="Normal 3 6 2 2 2 4" xfId="10653" xr:uid="{0A2421FF-E112-4912-B7F1-38FA1247111B}"/>
    <cellStyle name="Normal 3 6 2 2 3" xfId="3598" xr:uid="{3B7B29F9-7CC0-4F90-9CEB-32BDEC58724E}"/>
    <cellStyle name="Normal 3 6 2 2 3 2" xfId="7560" xr:uid="{13F5F66C-B4F9-4619-A588-1C97E5413AFB}"/>
    <cellStyle name="Normal 3 6 2 2 3 2 2" xfId="15480" xr:uid="{4F036A2F-4586-4DE7-85AC-155B505BEC2B}"/>
    <cellStyle name="Normal 3 6 2 2 3 3" xfId="11520" xr:uid="{7601CDB0-90BC-42E8-AA79-50D5EE0AACDB}"/>
    <cellStyle name="Normal 3 6 2 2 4" xfId="5580" xr:uid="{B937C4C2-0A18-45BF-A15D-B0FEB5D8E551}"/>
    <cellStyle name="Normal 3 6 2 2 4 2" xfId="13500" xr:uid="{E4B4728B-CAA0-4936-BA43-4C3C1A65B37D}"/>
    <cellStyle name="Normal 3 6 2 2 5" xfId="9540" xr:uid="{C91F8855-A50A-4186-8D20-DA6630D653AB}"/>
    <cellStyle name="Normal 3 6 2 3" xfId="2662" xr:uid="{21446BDA-6CB2-4170-ABF8-9967EAF84B30}"/>
    <cellStyle name="Normal 3 6 2 3 2" xfId="4712" xr:uid="{2ED44635-2F19-40B9-9570-EF33787F1671}"/>
    <cellStyle name="Normal 3 6 2 3 2 2" xfId="8672" xr:uid="{80607D29-60CE-47B6-9EB6-555588D4C3C2}"/>
    <cellStyle name="Normal 3 6 2 3 2 2 2" xfId="16592" xr:uid="{86465486-D335-40E4-8C71-F08DF81809F3}"/>
    <cellStyle name="Normal 3 6 2 3 2 3" xfId="12632" xr:uid="{A184F04C-1808-409F-994F-A8709DF277D0}"/>
    <cellStyle name="Normal 3 6 2 3 3" xfId="6692" xr:uid="{8F346C40-C942-46A2-BC5B-6D6E769CDCFA}"/>
    <cellStyle name="Normal 3 6 2 3 3 2" xfId="14612" xr:uid="{C5FF35D7-4B29-4232-8079-5A5C572AC07E}"/>
    <cellStyle name="Normal 3 6 2 3 4" xfId="10652" xr:uid="{7DBBC5FA-89B9-4D31-963E-AB42575FC0AF}"/>
    <cellStyle name="Normal 3 6 2 4" xfId="3273" xr:uid="{92F99498-5CF9-4D35-981C-2D3FDA2977A7}"/>
    <cellStyle name="Normal 3 6 2 4 2" xfId="7235" xr:uid="{AF1EE852-DADB-407A-B92E-0F9C10D56077}"/>
    <cellStyle name="Normal 3 6 2 4 2 2" xfId="15155" xr:uid="{5963F470-FE09-49CD-805E-38F84C1E1E39}"/>
    <cellStyle name="Normal 3 6 2 4 3" xfId="11195" xr:uid="{7EDFCCF4-1F52-40E0-AC1D-2C4CF6CE61CE}"/>
    <cellStyle name="Normal 3 6 2 5" xfId="5255" xr:uid="{EF9356A7-0587-47BF-86D7-4988E4FA9C82}"/>
    <cellStyle name="Normal 3 6 2 5 2" xfId="13175" xr:uid="{F7D741F8-888C-4C3E-9C39-437DF35977C9}"/>
    <cellStyle name="Normal 3 6 2 6" xfId="9215" xr:uid="{2EF783EC-1644-41D9-B105-1B4EC6655C91}"/>
    <cellStyle name="Normal 3 6 3" xfId="622" xr:uid="{00000000-0005-0000-0000-000034050000}"/>
    <cellStyle name="Normal 3 6 3 2" xfId="2664" xr:uid="{BD092751-2C28-4ADE-98AE-1F3DE6DE5E23}"/>
    <cellStyle name="Normal 3 6 3 2 2" xfId="4714" xr:uid="{6538BAB9-C269-49AC-B7D0-0853FB176E66}"/>
    <cellStyle name="Normal 3 6 3 2 2 2" xfId="8674" xr:uid="{B45FD79D-04C6-4CC9-A066-115710CCAA0B}"/>
    <cellStyle name="Normal 3 6 3 2 2 2 2" xfId="16594" xr:uid="{4BAD354F-AD21-4A78-A03C-5394CBBDC97D}"/>
    <cellStyle name="Normal 3 6 3 2 2 3" xfId="12634" xr:uid="{0BB09DD9-B24E-46F7-B564-5C4ABC6A6BDF}"/>
    <cellStyle name="Normal 3 6 3 2 3" xfId="6694" xr:uid="{C80E4F63-660E-4CEC-A967-0E19F5D35A76}"/>
    <cellStyle name="Normal 3 6 3 2 3 2" xfId="14614" xr:uid="{F1EA6BB3-7731-4268-91A6-8DB278A7243A}"/>
    <cellStyle name="Normal 3 6 3 2 4" xfId="10654" xr:uid="{7F95E2A1-8F18-41C1-B0FF-825F0B23FE1D}"/>
    <cellStyle name="Normal 3 6 3 3" xfId="3465" xr:uid="{7544B0C7-7D66-4D26-9A20-45D2B93E21D8}"/>
    <cellStyle name="Normal 3 6 3 3 2" xfId="7427" xr:uid="{59664F2B-99BE-4262-B2FE-D63542E2A37F}"/>
    <cellStyle name="Normal 3 6 3 3 2 2" xfId="15347" xr:uid="{6BE3CA05-17F1-4995-94C5-6F6A94C3237C}"/>
    <cellStyle name="Normal 3 6 3 3 3" xfId="11387" xr:uid="{34094549-FA38-4AE5-97BD-3778A2E57621}"/>
    <cellStyle name="Normal 3 6 3 4" xfId="5447" xr:uid="{8CD7B506-4C2F-472C-A430-3594095CCC4D}"/>
    <cellStyle name="Normal 3 6 3 4 2" xfId="13367" xr:uid="{05C26E7E-2E6F-422D-BAFA-2DF469C62F12}"/>
    <cellStyle name="Normal 3 6 3 5" xfId="9407" xr:uid="{E886610B-3956-433B-9278-6AEDDCD014E0}"/>
    <cellStyle name="Normal 3 6 4" xfId="1606" xr:uid="{00000000-0005-0000-0000-000035050000}"/>
    <cellStyle name="Normal 3 6 5" xfId="2661" xr:uid="{D515A808-5892-487D-8940-5F1F70AB3D47}"/>
    <cellStyle name="Normal 3 6 5 2" xfId="4711" xr:uid="{19847EC3-70FF-44F8-BE94-B1F0D910EB19}"/>
    <cellStyle name="Normal 3 6 5 2 2" xfId="8671" xr:uid="{69FEDA28-9048-4A59-9464-43D33FCC80A2}"/>
    <cellStyle name="Normal 3 6 5 2 2 2" xfId="16591" xr:uid="{7E45130D-B5E7-4B65-A4EC-4705079D1CFF}"/>
    <cellStyle name="Normal 3 6 5 2 3" xfId="12631" xr:uid="{561BEFE3-1ED5-4D4A-95B5-71D4DB5370B3}"/>
    <cellStyle name="Normal 3 6 5 3" xfId="6691" xr:uid="{660CD5E7-B1A2-4412-8AD0-9D488FA082A2}"/>
    <cellStyle name="Normal 3 6 5 3 2" xfId="14611" xr:uid="{B6396AFE-5046-45BB-8E56-A58DCB137C4D}"/>
    <cellStyle name="Normal 3 6 5 4" xfId="10651" xr:uid="{2852E847-61D2-4C4C-A920-9687AB254F1A}"/>
    <cellStyle name="Normal 3 6 6" xfId="3140" xr:uid="{494C8B91-9B08-4863-BD4E-34C4570474A4}"/>
    <cellStyle name="Normal 3 6 6 2" xfId="7102" xr:uid="{9A90774C-0E86-4E13-A731-87D1A0F7E3A2}"/>
    <cellStyle name="Normal 3 6 6 2 2" xfId="15022" xr:uid="{B5572946-B210-4E72-A49F-5ECB9C17C676}"/>
    <cellStyle name="Normal 3 6 6 3" xfId="11062" xr:uid="{4ED300A5-8800-4E67-ADB2-F58BE7EC4B5A}"/>
    <cellStyle name="Normal 3 6 7" xfId="5122" xr:uid="{360D896B-BA4B-4C68-8A6B-44FB232D7D6C}"/>
    <cellStyle name="Normal 3 6 7 2" xfId="13042" xr:uid="{BF3CA109-AB45-4113-94FD-A3D2D537C3F7}"/>
    <cellStyle name="Normal 3 6 8" xfId="9082" xr:uid="{2BAB88E4-BC98-4CDD-963F-75167EA41FB0}"/>
    <cellStyle name="Normal 3 7" xfId="214" xr:uid="{00000000-0005-0000-0000-000036050000}"/>
    <cellStyle name="Normal 3 7 2" xfId="382" xr:uid="{00000000-0005-0000-0000-000037050000}"/>
    <cellStyle name="Normal 3 7 2 2" xfId="772" xr:uid="{00000000-0005-0000-0000-000038050000}"/>
    <cellStyle name="Normal 3 7 2 2 2" xfId="2667" xr:uid="{4379EE45-F8F4-41C6-8D12-6AEDECDB388A}"/>
    <cellStyle name="Normal 3 7 2 2 2 2" xfId="4717" xr:uid="{B0826AF4-B1B8-4052-9245-7F28FF9FBD11}"/>
    <cellStyle name="Normal 3 7 2 2 2 2 2" xfId="8677" xr:uid="{137EE678-E797-40D2-8D17-B4A73AC8C962}"/>
    <cellStyle name="Normal 3 7 2 2 2 2 2 2" xfId="16597" xr:uid="{FCB01911-33BD-4F37-9D20-09034A80F72E}"/>
    <cellStyle name="Normal 3 7 2 2 2 2 3" xfId="12637" xr:uid="{D6DDBF73-9D2A-4E9F-B983-8EB33AE87AE8}"/>
    <cellStyle name="Normal 3 7 2 2 2 3" xfId="6697" xr:uid="{A5964987-E565-4772-B78E-9502017E57FC}"/>
    <cellStyle name="Normal 3 7 2 2 2 3 2" xfId="14617" xr:uid="{CDF51E69-116A-4D2E-BA95-67043F3657A3}"/>
    <cellStyle name="Normal 3 7 2 2 2 4" xfId="10657" xr:uid="{3E58E102-1167-4E3A-9C14-F7C747B5BA7C}"/>
    <cellStyle name="Normal 3 7 2 2 3" xfId="3615" xr:uid="{A14C9414-ACF2-449D-AE63-78B090AD561A}"/>
    <cellStyle name="Normal 3 7 2 2 3 2" xfId="7577" xr:uid="{8F1D59AD-5FD7-40EF-9308-470902075BD5}"/>
    <cellStyle name="Normal 3 7 2 2 3 2 2" xfId="15497" xr:uid="{A7DAC272-AB0E-4EFC-A2E8-9359B0B72874}"/>
    <cellStyle name="Normal 3 7 2 2 3 3" xfId="11537" xr:uid="{D7BA6653-3D09-4265-B823-327851404103}"/>
    <cellStyle name="Normal 3 7 2 2 4" xfId="5597" xr:uid="{6F25B559-3A6A-455A-A285-EB894FAC58D2}"/>
    <cellStyle name="Normal 3 7 2 2 4 2" xfId="13517" xr:uid="{33169413-6CA2-4746-BB49-CA7B814B9B5A}"/>
    <cellStyle name="Normal 3 7 2 2 5" xfId="9557" xr:uid="{79B2F410-1EC4-4FEC-A098-A76B5FB9116C}"/>
    <cellStyle name="Normal 3 7 2 3" xfId="2666" xr:uid="{9B1BED69-35B4-4E67-8EA0-6F92F2DAF697}"/>
    <cellStyle name="Normal 3 7 2 3 2" xfId="4716" xr:uid="{E40B0E86-59F5-4A41-A2BD-8A60536908F7}"/>
    <cellStyle name="Normal 3 7 2 3 2 2" xfId="8676" xr:uid="{491C2EAB-EF20-4FDC-A9D2-4E1022F1B54B}"/>
    <cellStyle name="Normal 3 7 2 3 2 2 2" xfId="16596" xr:uid="{4C791636-9D0A-425B-A786-49C9B936D4C3}"/>
    <cellStyle name="Normal 3 7 2 3 2 3" xfId="12636" xr:uid="{E70BE866-290F-490A-A948-FFA75572B43B}"/>
    <cellStyle name="Normal 3 7 2 3 3" xfId="6696" xr:uid="{6498E3A7-EE20-4A74-9D22-84FBE6CE8D1B}"/>
    <cellStyle name="Normal 3 7 2 3 3 2" xfId="14616" xr:uid="{C8952B20-0296-46B7-8186-E9B953BF17C7}"/>
    <cellStyle name="Normal 3 7 2 3 4" xfId="10656" xr:uid="{05235698-6CE4-4312-937D-5CF9663CF52D}"/>
    <cellStyle name="Normal 3 7 2 4" xfId="3290" xr:uid="{7BB2F1DF-D30D-4E02-BFAA-E76827891648}"/>
    <cellStyle name="Normal 3 7 2 4 2" xfId="7252" xr:uid="{DDFCFA4A-4A45-4B3D-AC63-4DE5977BA2A0}"/>
    <cellStyle name="Normal 3 7 2 4 2 2" xfId="15172" xr:uid="{232A0CFE-92EB-4BCB-9DD5-3CF7A0781D24}"/>
    <cellStyle name="Normal 3 7 2 4 3" xfId="11212" xr:uid="{818D5233-D922-472E-8352-EBEA27B6066C}"/>
    <cellStyle name="Normal 3 7 2 5" xfId="5272" xr:uid="{F418337D-4D7F-47F1-8DE6-35A30A7C7141}"/>
    <cellStyle name="Normal 3 7 2 5 2" xfId="13192" xr:uid="{27997EA8-9D1D-4AC7-B6E9-87CC021A88CD}"/>
    <cellStyle name="Normal 3 7 2 6" xfId="9232" xr:uid="{83A8232E-89B9-4145-81E3-EC7F7A59F421}"/>
    <cellStyle name="Normal 3 7 3" xfId="637" xr:uid="{00000000-0005-0000-0000-000039050000}"/>
    <cellStyle name="Normal 3 7 3 2" xfId="2668" xr:uid="{D322DE1F-4A30-4883-B31C-551B68BB9AF4}"/>
    <cellStyle name="Normal 3 7 3 2 2" xfId="4718" xr:uid="{1BD0773A-5CB6-400E-924E-0167D67C9C6B}"/>
    <cellStyle name="Normal 3 7 3 2 2 2" xfId="8678" xr:uid="{D3F1A456-240E-4571-8730-34CAD18841B4}"/>
    <cellStyle name="Normal 3 7 3 2 2 2 2" xfId="16598" xr:uid="{A9B2162A-5A1D-4ADA-A00E-42E3AC1BB883}"/>
    <cellStyle name="Normal 3 7 3 2 2 3" xfId="12638" xr:uid="{5C2B83CB-F592-4880-B48E-22B91A69F509}"/>
    <cellStyle name="Normal 3 7 3 2 3" xfId="6698" xr:uid="{E26080DD-3553-4EF2-92BB-55D36D374A03}"/>
    <cellStyle name="Normal 3 7 3 2 3 2" xfId="14618" xr:uid="{67EC382F-BA8F-4E6B-BDBA-C6F50D21DDD0}"/>
    <cellStyle name="Normal 3 7 3 2 4" xfId="10658" xr:uid="{4B3AA4ED-3596-43AF-B825-1074EAF150D7}"/>
    <cellStyle name="Normal 3 7 3 3" xfId="3480" xr:uid="{41CFA61A-272F-4B75-A8D0-5035308CA986}"/>
    <cellStyle name="Normal 3 7 3 3 2" xfId="7442" xr:uid="{E6C9BCB2-CF9F-42E4-BB74-E604A72BE530}"/>
    <cellStyle name="Normal 3 7 3 3 2 2" xfId="15362" xr:uid="{8D4AFFAC-8A0F-4BF0-9A21-6FE7121793DD}"/>
    <cellStyle name="Normal 3 7 3 3 3" xfId="11402" xr:uid="{F93D10C9-A99B-41D5-85DC-2551F8B92D8D}"/>
    <cellStyle name="Normal 3 7 3 4" xfId="5462" xr:uid="{28B91E9E-89DA-47A9-8F43-E05E8D853479}"/>
    <cellStyle name="Normal 3 7 3 4 2" xfId="13382" xr:uid="{055EAF2B-D6E2-4FA4-B26E-7FDAC4B5750C}"/>
    <cellStyle name="Normal 3 7 3 5" xfId="9422" xr:uid="{520022D3-C841-4C89-8707-DB90F4A8B47B}"/>
    <cellStyle name="Normal 3 7 4" xfId="1607" xr:uid="{00000000-0005-0000-0000-00003A050000}"/>
    <cellStyle name="Normal 3 7 5" xfId="2665" xr:uid="{11CB1073-E9B3-4639-846B-B20842223BD5}"/>
    <cellStyle name="Normal 3 7 5 2" xfId="4715" xr:uid="{8DE2DEC5-EB2C-4AF1-BA2C-D0F1BF47A242}"/>
    <cellStyle name="Normal 3 7 5 2 2" xfId="8675" xr:uid="{CA2272B6-17C4-4C56-85E8-032174491EC6}"/>
    <cellStyle name="Normal 3 7 5 2 2 2" xfId="16595" xr:uid="{266642C9-3C08-41FC-ADFC-C904C01F2EB7}"/>
    <cellStyle name="Normal 3 7 5 2 3" xfId="12635" xr:uid="{78853B75-2F9F-4634-99B2-1829BA3A3648}"/>
    <cellStyle name="Normal 3 7 5 3" xfId="6695" xr:uid="{62C8B558-B732-4FE8-93DF-6FCFFCE96BC8}"/>
    <cellStyle name="Normal 3 7 5 3 2" xfId="14615" xr:uid="{F01A8534-F4C7-4A58-8B7B-06EF7660D61A}"/>
    <cellStyle name="Normal 3 7 5 4" xfId="10655" xr:uid="{53A0FD1F-CA7D-46D9-B44C-BF08A142EE25}"/>
    <cellStyle name="Normal 3 7 6" xfId="3155" xr:uid="{28BC6E58-9896-4CD9-B097-346D3316CB34}"/>
    <cellStyle name="Normal 3 7 6 2" xfId="7117" xr:uid="{E5DB0535-AC5C-487A-BC98-27F44D8BDB48}"/>
    <cellStyle name="Normal 3 7 6 2 2" xfId="15037" xr:uid="{2C1BC56F-7C37-4D11-BCF0-F70B0E565CC7}"/>
    <cellStyle name="Normal 3 7 6 3" xfId="11077" xr:uid="{E3863D6E-174A-49F4-837D-FA42A3B2AB9D}"/>
    <cellStyle name="Normal 3 7 7" xfId="5137" xr:uid="{394EA188-9A3D-4DE4-8721-937ECD4BC00E}"/>
    <cellStyle name="Normal 3 7 7 2" xfId="13057" xr:uid="{80BB14EB-F576-4000-AF05-7F012E49A9AF}"/>
    <cellStyle name="Normal 3 7 8" xfId="9097" xr:uid="{5F8F09AA-983E-45C3-8F14-FAE6EE3DA10E}"/>
    <cellStyle name="Normal 3 8" xfId="451" xr:uid="{00000000-0005-0000-0000-00003B050000}"/>
    <cellStyle name="Normal 3 9" xfId="502" xr:uid="{00000000-0005-0000-0000-00003C050000}"/>
    <cellStyle name="Normal 3 9 2" xfId="871" xr:uid="{00000000-0005-0000-0000-00003D050000}"/>
    <cellStyle name="Normal 3 9 2 2" xfId="2670" xr:uid="{63241A8D-D6C1-4BFD-B232-CBD01A457C1B}"/>
    <cellStyle name="Normal 3 9 2 2 2" xfId="4720" xr:uid="{FB2054DA-C392-42A9-A276-A33EAC044603}"/>
    <cellStyle name="Normal 3 9 2 2 2 2" xfId="8680" xr:uid="{DF9C3482-D0A7-4709-B1EC-4486039E560E}"/>
    <cellStyle name="Normal 3 9 2 2 2 2 2" xfId="16600" xr:uid="{9CCFD5FE-9D0A-4E76-8EF4-D52A561C071C}"/>
    <cellStyle name="Normal 3 9 2 2 2 3" xfId="12640" xr:uid="{FC39A4FF-4BE0-4106-A66B-A1BB12971CF6}"/>
    <cellStyle name="Normal 3 9 2 2 3" xfId="6700" xr:uid="{501D397D-70E0-439D-8415-7D7432CFC63E}"/>
    <cellStyle name="Normal 3 9 2 2 3 2" xfId="14620" xr:uid="{D6156EE4-9A81-43EA-9785-F8069D3D1BD4}"/>
    <cellStyle name="Normal 3 9 2 2 4" xfId="10660" xr:uid="{828715D0-D626-4A76-B0CA-8FF086B7A42B}"/>
    <cellStyle name="Normal 3 9 2 3" xfId="3714" xr:uid="{77EB4C3C-B42B-48E4-A0AC-09C9463B53BC}"/>
    <cellStyle name="Normal 3 9 2 3 2" xfId="7676" xr:uid="{6715097F-C349-44E0-8FBE-04343A5DFDDA}"/>
    <cellStyle name="Normal 3 9 2 3 2 2" xfId="15596" xr:uid="{CBDCB72D-F264-4C5C-8178-ABF5E2822676}"/>
    <cellStyle name="Normal 3 9 2 3 3" xfId="11636" xr:uid="{06E4D13E-F071-4C15-9355-30A991C30FE2}"/>
    <cellStyle name="Normal 3 9 2 4" xfId="5696" xr:uid="{3DAC4ED3-6E74-46A1-8A0E-C04C7D980B2B}"/>
    <cellStyle name="Normal 3 9 2 4 2" xfId="13616" xr:uid="{96A58A39-E215-43BA-886A-874D49C30C6E}"/>
    <cellStyle name="Normal 3 9 2 5" xfId="9656" xr:uid="{20F7A88D-672E-4B18-A356-82208235A7B2}"/>
    <cellStyle name="Normal 3 9 3" xfId="2669" xr:uid="{4EBDD23C-FA5C-444E-8903-5521F008A365}"/>
    <cellStyle name="Normal 3 9 3 2" xfId="4719" xr:uid="{B69ADE09-AFA6-48E1-9EAA-D57D7B194BE9}"/>
    <cellStyle name="Normal 3 9 3 2 2" xfId="8679" xr:uid="{B4045C66-435E-4D79-91AE-0233D5D62BD7}"/>
    <cellStyle name="Normal 3 9 3 2 2 2" xfId="16599" xr:uid="{C71BB7B0-4D4F-430D-B342-03DD97F4C6FC}"/>
    <cellStyle name="Normal 3 9 3 2 3" xfId="12639" xr:uid="{2967A3A5-0044-41CB-A530-6D3BF75AAA00}"/>
    <cellStyle name="Normal 3 9 3 3" xfId="6699" xr:uid="{BC86D3F6-D34E-4CBD-92C3-F9433B9F7902}"/>
    <cellStyle name="Normal 3 9 3 3 2" xfId="14619" xr:uid="{6BAF19E0-4150-42C0-9453-EADC69C8F429}"/>
    <cellStyle name="Normal 3 9 3 4" xfId="10659" xr:uid="{6AA9430C-7A60-466F-A9BA-44DB494BC2C2}"/>
    <cellStyle name="Normal 3 9 4" xfId="3389" xr:uid="{02E5FC3F-19CA-435C-88E0-1112717EBE7F}"/>
    <cellStyle name="Normal 3 9 4 2" xfId="7351" xr:uid="{4F686237-A648-4AA9-82B8-FFC4C8CE8567}"/>
    <cellStyle name="Normal 3 9 4 2 2" xfId="15271" xr:uid="{13C33A91-8284-47C9-9A30-BCD5153E6362}"/>
    <cellStyle name="Normal 3 9 4 3" xfId="11311" xr:uid="{1CA9584D-51AA-46CF-B323-8DB199EFB835}"/>
    <cellStyle name="Normal 3 9 5" xfId="5371" xr:uid="{530AC7F8-1AC7-425E-80EB-3F029A6E9FB2}"/>
    <cellStyle name="Normal 3 9 5 2" xfId="13291" xr:uid="{5F734E4D-323C-4B33-8D9D-7A7F9F5FA625}"/>
    <cellStyle name="Normal 3 9 6" xfId="9331" xr:uid="{69883C67-910F-438A-AD17-07C0F2455382}"/>
    <cellStyle name="Normal 3_Notimp_Sumon_OUT2010" xfId="1608" xr:uid="{00000000-0005-0000-0000-00003E050000}"/>
    <cellStyle name="Normal 30" xfId="1895" xr:uid="{00000000-0005-0000-0000-00003F050000}"/>
    <cellStyle name="Normal 30 2" xfId="2671" xr:uid="{81587CFB-EE69-43C7-A103-DFD871944CBE}"/>
    <cellStyle name="Normal 30 2 2" xfId="4721" xr:uid="{A927CE10-4725-4FB9-8560-2A7600D4978B}"/>
    <cellStyle name="Normal 30 2 2 2" xfId="8681" xr:uid="{1D2BAFDB-65B7-4656-9D94-DFC87415FBFE}"/>
    <cellStyle name="Normal 30 2 2 2 2" xfId="16601" xr:uid="{4AE550C0-14F8-456A-BC01-329355838FCE}"/>
    <cellStyle name="Normal 30 2 2 3" xfId="12641" xr:uid="{D99A61D1-23C8-4EDC-AB44-01DD514D5384}"/>
    <cellStyle name="Normal 30 2 3" xfId="6701" xr:uid="{7CFC4E6D-528D-4E64-ABC0-42D550F80360}"/>
    <cellStyle name="Normal 30 2 3 2" xfId="14621" xr:uid="{9DB86A30-49D0-4476-B026-221B6DDED946}"/>
    <cellStyle name="Normal 30 2 4" xfId="10661" xr:uid="{20B00A09-8B18-42FD-9503-BB2CA162CBDE}"/>
    <cellStyle name="Normal 30 3" xfId="3999" xr:uid="{91F94F1A-09BA-43B2-B336-94B30640503B}"/>
    <cellStyle name="Normal 30 3 2" xfId="7961" xr:uid="{D69EF18B-450C-4EB7-8564-160BE2281B5B}"/>
    <cellStyle name="Normal 30 3 2 2" xfId="15881" xr:uid="{4E647F47-0F68-497E-9068-ECEE163E2AEB}"/>
    <cellStyle name="Normal 30 3 3" xfId="11921" xr:uid="{2AB85F6C-B9B9-4720-8E82-FBAA0C7D8F7D}"/>
    <cellStyle name="Normal 30 4" xfId="5981" xr:uid="{B4F9AED5-AAFB-451C-B4EB-12D2C13F14C5}"/>
    <cellStyle name="Normal 30 4 2" xfId="13901" xr:uid="{AF0AFD64-1825-46A2-A5CE-270E665C6F6F}"/>
    <cellStyle name="Normal 30 5" xfId="9941" xr:uid="{66252953-A879-4336-998C-CDFB18026045}"/>
    <cellStyle name="Normal 31" xfId="1815" xr:uid="{00000000-0005-0000-0000-000040050000}"/>
    <cellStyle name="Normal 31 2" xfId="2672" xr:uid="{BCBE35D5-84CF-4904-B7A0-D1ABA06F6D88}"/>
    <cellStyle name="Normal 31 2 2" xfId="4722" xr:uid="{42990B14-DE27-490A-A2EA-2CB72E0CEAEE}"/>
    <cellStyle name="Normal 31 2 2 2" xfId="8682" xr:uid="{EAC3864F-5EC9-45E8-8BDF-440F48262234}"/>
    <cellStyle name="Normal 31 2 2 2 2" xfId="16602" xr:uid="{275CAFE6-1425-4628-AAA8-CA6F4E62A94F}"/>
    <cellStyle name="Normal 31 2 2 3" xfId="12642" xr:uid="{9B23B057-99DA-4FB1-A110-AFD38712BE3A}"/>
    <cellStyle name="Normal 31 2 3" xfId="6702" xr:uid="{886C43FA-C92F-4C53-8C6B-0559D342E0C5}"/>
    <cellStyle name="Normal 31 2 3 2" xfId="14622" xr:uid="{23CDB332-CB8E-42D7-B46C-8918FB34BD4A}"/>
    <cellStyle name="Normal 31 2 4" xfId="10662" xr:uid="{DCDB238E-D937-425A-BE32-FB0AB94D7225}"/>
    <cellStyle name="Normal 31 3" xfId="3994" xr:uid="{69A80E44-ED28-40D5-97EB-DCBD7A7F7D8B}"/>
    <cellStyle name="Normal 31 3 2" xfId="7956" xr:uid="{A211A4C3-3422-423A-BC37-7A61545A561B}"/>
    <cellStyle name="Normal 31 3 2 2" xfId="15876" xr:uid="{879C3A5D-79E9-424C-830A-255482191D67}"/>
    <cellStyle name="Normal 31 3 3" xfId="11916" xr:uid="{576C0CB2-4CA4-48C6-B195-0B3CB763D21D}"/>
    <cellStyle name="Normal 31 4" xfId="5976" xr:uid="{F0618718-7F83-4D4C-BA3D-EBB91F1EACDB}"/>
    <cellStyle name="Normal 31 4 2" xfId="13896" xr:uid="{C35CD527-082E-4CE3-BDA0-06A19186EE2A}"/>
    <cellStyle name="Normal 31 5" xfId="9936" xr:uid="{2AE6D671-B088-47B9-9E9C-9D3F98990FE8}"/>
    <cellStyle name="Normal 32" xfId="1894" xr:uid="{00000000-0005-0000-0000-000041050000}"/>
    <cellStyle name="Normal 32 2" xfId="2673" xr:uid="{0C58C4CF-E6A6-4250-A3D8-350774512EE6}"/>
    <cellStyle name="Normal 32 2 2" xfId="4723" xr:uid="{8A1A2FBA-83C8-4EDA-8296-6B566821CCD9}"/>
    <cellStyle name="Normal 32 2 2 2" xfId="8683" xr:uid="{55D0CBEB-1960-4277-92D0-24FE778E1D38}"/>
    <cellStyle name="Normal 32 2 2 2 2" xfId="16603" xr:uid="{2AEF1BB9-57AB-460B-8A7A-F4F7C9CA9B29}"/>
    <cellStyle name="Normal 32 2 2 3" xfId="12643" xr:uid="{5CA0204C-C51C-45DF-B3F4-193F994A3B33}"/>
    <cellStyle name="Normal 32 2 3" xfId="6703" xr:uid="{0D9D3963-3FBD-44FC-8894-0BC6FB35626B}"/>
    <cellStyle name="Normal 32 2 3 2" xfId="14623" xr:uid="{2D448D46-2857-4F32-83CF-2E8312C5DA7E}"/>
    <cellStyle name="Normal 32 2 4" xfId="10663" xr:uid="{B0A9126C-1337-49E1-9A1C-C277092BD2E5}"/>
    <cellStyle name="Normal 32 3" xfId="3998" xr:uid="{E7D8E913-7D02-4D10-B686-7C9C908F4B73}"/>
    <cellStyle name="Normal 32 3 2" xfId="7960" xr:uid="{C2D98D7D-DCF9-41B0-8690-73313A40F597}"/>
    <cellStyle name="Normal 32 3 2 2" xfId="15880" xr:uid="{77E6A339-18D5-4F06-A2B7-DAB1959F7908}"/>
    <cellStyle name="Normal 32 3 3" xfId="11920" xr:uid="{A23ECF98-8C35-4ED9-BCF2-1AE3D8D94759}"/>
    <cellStyle name="Normal 32 4" xfId="5980" xr:uid="{D3120EB0-391B-4E85-B999-0DEA4A6C0C3F}"/>
    <cellStyle name="Normal 32 4 2" xfId="13900" xr:uid="{57066C1E-77EF-446D-83A5-D70353F6290F}"/>
    <cellStyle name="Normal 32 5" xfId="9940" xr:uid="{5D515399-B591-4A37-B78A-4F2A5F7507F3}"/>
    <cellStyle name="Normal 33" xfId="1777" xr:uid="{00000000-0005-0000-0000-000042050000}"/>
    <cellStyle name="Normal 33 2" xfId="2674" xr:uid="{24187871-103A-4C51-B9B2-60C11B1EC86F}"/>
    <cellStyle name="Normal 33 2 2" xfId="4724" xr:uid="{9BE834D2-765D-49BF-91FB-F33D338F72BA}"/>
    <cellStyle name="Normal 33 2 2 2" xfId="8684" xr:uid="{50D0755F-ACB0-495A-BD46-9229A4212B03}"/>
    <cellStyle name="Normal 33 2 2 2 2" xfId="16604" xr:uid="{238940A1-CD77-4F9C-8459-0823DBFD9B58}"/>
    <cellStyle name="Normal 33 2 2 3" xfId="12644" xr:uid="{5E14FB37-DEDC-4CD7-895F-2C3668E3EFB3}"/>
    <cellStyle name="Normal 33 2 3" xfId="6704" xr:uid="{EC4FDA30-3672-4CC1-AF64-E2EBA0CDA01A}"/>
    <cellStyle name="Normal 33 2 3 2" xfId="14624" xr:uid="{DF3E42DD-AD71-40DF-8E81-1416DA11F09C}"/>
    <cellStyle name="Normal 33 2 4" xfId="10664" xr:uid="{A5F7E658-46D4-4EA0-91A9-8C3428829AFD}"/>
    <cellStyle name="Normal 33 3" xfId="3993" xr:uid="{24A5D6F0-C8BA-4115-8F23-D522841E65D4}"/>
    <cellStyle name="Normal 33 3 2" xfId="7955" xr:uid="{DC62A71C-ACED-49AB-B1C1-1E60E759ECB4}"/>
    <cellStyle name="Normal 33 3 2 2" xfId="15875" xr:uid="{81F8B5C2-DCE6-4772-AA2B-C218B499A8A3}"/>
    <cellStyle name="Normal 33 3 3" xfId="11915" xr:uid="{9203AAF6-54E9-4B6E-B7A7-5521E5504227}"/>
    <cellStyle name="Normal 33 4" xfId="5975" xr:uid="{A91BAE35-BBF4-4CDD-9FB5-D6B95F85A599}"/>
    <cellStyle name="Normal 33 4 2" xfId="13895" xr:uid="{EC894FF1-CC34-4A8B-BFAE-E83E6545FE5A}"/>
    <cellStyle name="Normal 33 5" xfId="9935" xr:uid="{781DDEE1-355F-4EBC-8B95-1CEA291F9D04}"/>
    <cellStyle name="Normal 34" xfId="1893" xr:uid="{00000000-0005-0000-0000-000043050000}"/>
    <cellStyle name="Normal 34 2" xfId="2675" xr:uid="{7DDC475A-4BBA-4464-8725-BC8901BCB689}"/>
    <cellStyle name="Normal 34 2 2" xfId="4725" xr:uid="{F65FA59D-965D-4B83-8050-8030577A1462}"/>
    <cellStyle name="Normal 34 2 2 2" xfId="8685" xr:uid="{52E0B377-5014-4C9F-A365-3008CF144BEF}"/>
    <cellStyle name="Normal 34 2 2 2 2" xfId="16605" xr:uid="{B73D80E3-4D66-4885-9F21-093424C35D47}"/>
    <cellStyle name="Normal 34 2 2 3" xfId="12645" xr:uid="{60937BE2-2581-4D60-B5D7-2BD9E3FB7A81}"/>
    <cellStyle name="Normal 34 2 3" xfId="6705" xr:uid="{9FBE01A6-3884-49C5-B3B7-DE930B78DA8B}"/>
    <cellStyle name="Normal 34 2 3 2" xfId="14625" xr:uid="{D43009B0-6A0C-46B1-910C-19FFA7B5C466}"/>
    <cellStyle name="Normal 34 2 4" xfId="10665" xr:uid="{A0BA2EA5-A194-46BB-A85E-E7161592AC02}"/>
    <cellStyle name="Normal 34 3" xfId="3997" xr:uid="{91754A2F-91FF-4A46-8264-C20BDFFD14DD}"/>
    <cellStyle name="Normal 34 3 2" xfId="7959" xr:uid="{742F9C77-2A82-448B-9CB6-138C1840C3F8}"/>
    <cellStyle name="Normal 34 3 2 2" xfId="15879" xr:uid="{4EB4058D-C9EE-42A6-A8CC-4D0EAD3FA095}"/>
    <cellStyle name="Normal 34 3 3" xfId="11919" xr:uid="{4BB079D5-6553-4BD2-86B2-7BC732CEA9A9}"/>
    <cellStyle name="Normal 34 4" xfId="5979" xr:uid="{043656B8-D762-4252-88D3-A3C3A7F5BABE}"/>
    <cellStyle name="Normal 34 4 2" xfId="13899" xr:uid="{E7924D72-0AFA-4D81-8866-7B3E8DDA3B72}"/>
    <cellStyle name="Normal 34 5" xfId="9939" xr:uid="{E363D265-C4E0-4E51-895D-8C7E9063528F}"/>
    <cellStyle name="Normal 35" xfId="1737" xr:uid="{00000000-0005-0000-0000-000044050000}"/>
    <cellStyle name="Normal 35 2" xfId="2676" xr:uid="{32E88540-C887-4B0C-9F3E-226CC5B20B64}"/>
    <cellStyle name="Normal 35 2 2" xfId="4726" xr:uid="{D2603049-2D2C-4BF9-8C28-05B8F5786344}"/>
    <cellStyle name="Normal 35 2 2 2" xfId="8686" xr:uid="{EE76584F-87FB-4712-945D-400DD93166F7}"/>
    <cellStyle name="Normal 35 2 2 2 2" xfId="16606" xr:uid="{3BEB9B4E-97A4-40A7-96CA-6B4D697DE81E}"/>
    <cellStyle name="Normal 35 2 2 3" xfId="12646" xr:uid="{BAAA3AB0-E7EF-4F7C-B7F6-D447BB7AE0BB}"/>
    <cellStyle name="Normal 35 2 3" xfId="6706" xr:uid="{4915AD8B-F482-4B24-ABF4-33C94F567889}"/>
    <cellStyle name="Normal 35 2 3 2" xfId="14626" xr:uid="{4A05F03E-9263-4A8B-B12B-270507104BF2}"/>
    <cellStyle name="Normal 35 2 4" xfId="10666" xr:uid="{D459E96A-32F3-4492-93C5-BDDA780FB3F7}"/>
    <cellStyle name="Normal 35 3" xfId="3992" xr:uid="{02BDE21F-7152-4E87-AD34-E3B8D4EB0A71}"/>
    <cellStyle name="Normal 35 3 2" xfId="7954" xr:uid="{02BBC436-218C-4C1C-93AE-CA14213E7B66}"/>
    <cellStyle name="Normal 35 3 2 2" xfId="15874" xr:uid="{63A0BBEA-F48C-4E5E-B03A-A3707B6BD4F9}"/>
    <cellStyle name="Normal 35 3 3" xfId="11914" xr:uid="{119221AA-6E7B-4E79-9CCC-11AD6612D75C}"/>
    <cellStyle name="Normal 35 4" xfId="5974" xr:uid="{BEE7FAF5-6DDA-41DC-B1CC-CFD1AAAEF2EF}"/>
    <cellStyle name="Normal 35 4 2" xfId="13894" xr:uid="{2BC3DE3C-4BCD-4052-93B0-C35FFAC931BC}"/>
    <cellStyle name="Normal 35 5" xfId="9934" xr:uid="{38572C4C-C4EA-457E-8B89-8C6D6829AC84}"/>
    <cellStyle name="Normal 36" xfId="1957" xr:uid="{CA3A4067-2A32-448E-8118-EF4918A179E4}"/>
    <cellStyle name="Normal 36 2" xfId="3035" xr:uid="{3FCA6717-1CA3-4974-82BA-A699A0369314}"/>
    <cellStyle name="Normal 36 2 2" xfId="5047" xr:uid="{F55E855A-804A-4EA4-963B-CDD0F49D215F}"/>
    <cellStyle name="Normal 36 2 2 2" xfId="9007" xr:uid="{3BC33859-8A42-49B2-BE26-56941CCBFE10}"/>
    <cellStyle name="Normal 36 2 2 2 2" xfId="16927" xr:uid="{792DC8BF-819A-4FA4-8FAF-A712D2715B84}"/>
    <cellStyle name="Normal 36 2 2 3" xfId="12967" xr:uid="{9E738F40-9CA4-48D3-B59B-21BBEE830B90}"/>
    <cellStyle name="Normal 36 2 3" xfId="7027" xr:uid="{612806F3-4EAB-466C-9C22-82E6923634FA}"/>
    <cellStyle name="Normal 36 2 3 2" xfId="14947" xr:uid="{3C30ECB1-21D9-4859-A5A2-B1773181239E}"/>
    <cellStyle name="Normal 36 2 4" xfId="10987" xr:uid="{39FF3F34-CD09-4695-B8DC-D89ED4A8472E}"/>
    <cellStyle name="Normal 36 3" xfId="4035" xr:uid="{D0FEE964-3A39-4A41-B6C8-E6E2F0F99BB4}"/>
    <cellStyle name="Normal 36 3 2" xfId="7997" xr:uid="{1C8F8069-7FDC-46C9-98E4-A437D0C67998}"/>
    <cellStyle name="Normal 36 3 2 2" xfId="15917" xr:uid="{2F93FC00-3E6A-4395-A60E-198DC795FC99}"/>
    <cellStyle name="Normal 36 3 3" xfId="11957" xr:uid="{BD8F5649-1EE1-45F4-A5B1-9708BAA1D566}"/>
    <cellStyle name="Normal 36 4" xfId="6017" xr:uid="{606A53CB-58E0-4AC2-BBAB-EA67C5858257}"/>
    <cellStyle name="Normal 36 4 2" xfId="13937" xr:uid="{B12087E0-D8F1-4550-857E-BABE5B766FC9}"/>
    <cellStyle name="Normal 36 5" xfId="9977" xr:uid="{F73B173A-05A6-4AB3-B52B-7F4F56838DC1}"/>
    <cellStyle name="Normal 37" xfId="1963" xr:uid="{97DA9232-6923-48CB-87B6-24EC5F42110F}"/>
    <cellStyle name="Normal 37 2" xfId="4041" xr:uid="{D82D55D9-C911-477D-93BA-CAD3E644DB8D}"/>
    <cellStyle name="Normal 37 2 2" xfId="8001" xr:uid="{87F4E94A-EA83-4810-BA7C-F933F4450617}"/>
    <cellStyle name="Normal 37 2 2 2" xfId="15921" xr:uid="{577D3A40-B901-40A2-B5BA-E9B5C7395BE7}"/>
    <cellStyle name="Normal 37 2 3" xfId="11961" xr:uid="{E452D461-8772-4310-BF83-38E65875A9DA}"/>
    <cellStyle name="Normal 37 3" xfId="6021" xr:uid="{998D3EC6-12C5-4510-9CF8-90118F890FBB}"/>
    <cellStyle name="Normal 37 3 2" xfId="13941" xr:uid="{5A5187B6-5BF9-46E2-AE24-E6819A6A1D42}"/>
    <cellStyle name="Normal 37 4" xfId="9981" xr:uid="{0933565E-EB38-4645-BE7F-BF33A257ADA7}"/>
    <cellStyle name="Normal 38" xfId="1965" xr:uid="{63C6A6A6-D189-45D2-A389-4D3CBC053D5F}"/>
    <cellStyle name="Normal 38 2" xfId="4043" xr:uid="{3357CC9F-B408-4DE2-BA13-D61548F66C45}"/>
    <cellStyle name="Normal 38 2 2" xfId="8003" xr:uid="{81ED4C19-BAB2-477A-AA4A-9D42DE1E05B8}"/>
    <cellStyle name="Normal 38 2 2 2" xfId="15923" xr:uid="{9205D924-26E6-4EFA-AE74-331F99FD9088}"/>
    <cellStyle name="Normal 38 2 3" xfId="11963" xr:uid="{70DAFABB-35CE-47B2-9834-01758610FA12}"/>
    <cellStyle name="Normal 38 3" xfId="6023" xr:uid="{5A5AD17C-C22C-4D1E-847B-C37F6C30FCBC}"/>
    <cellStyle name="Normal 38 3 2" xfId="13943" xr:uid="{E8B6AA4F-7D98-4D20-88DD-AA926B5CF3E8}"/>
    <cellStyle name="Normal 38 4" xfId="9983" xr:uid="{CEBC4333-1331-44CB-89D2-DA5F9B8A6320}"/>
    <cellStyle name="Normal 39" xfId="1966" xr:uid="{0DF24906-6C85-461C-A9A4-3A859D9D03EB}"/>
    <cellStyle name="Normal 39 2" xfId="4044" xr:uid="{635575EF-6266-4C95-B614-E67055E89D9F}"/>
    <cellStyle name="Normal 39 2 2" xfId="8004" xr:uid="{1B6E4388-2128-4314-BC4C-3BBE1B52A1CD}"/>
    <cellStyle name="Normal 39 2 2 2" xfId="15924" xr:uid="{4E233D93-73E6-44A2-A6F0-FB6C73599F54}"/>
    <cellStyle name="Normal 39 2 3" xfId="11964" xr:uid="{B4F48281-45DC-4BD6-BA26-8638EDF3DCFF}"/>
    <cellStyle name="Normal 39 3" xfId="6024" xr:uid="{C578306B-0A2A-4F60-84F4-EF3B10F41FD1}"/>
    <cellStyle name="Normal 39 3 2" xfId="13944" xr:uid="{7B9643E5-7A54-4519-BF95-47DF1B511387}"/>
    <cellStyle name="Normal 39 4" xfId="9984" xr:uid="{AF9353E7-6DFD-4B9F-85CE-F2F141CBF7EF}"/>
    <cellStyle name="Normal 4" xfId="52" xr:uid="{00000000-0005-0000-0000-000045050000}"/>
    <cellStyle name="Normal 4 2" xfId="224" xr:uid="{00000000-0005-0000-0000-000046050000}"/>
    <cellStyle name="Normal 4 2 10" xfId="9104" xr:uid="{8307635F-E55C-4584-94D0-FCBA08430AF3}"/>
    <cellStyle name="Normal 4 2 2" xfId="389" xr:uid="{00000000-0005-0000-0000-000047050000}"/>
    <cellStyle name="Normal 4 2 2 2" xfId="779" xr:uid="{00000000-0005-0000-0000-000048050000}"/>
    <cellStyle name="Normal 4 2 2 2 2" xfId="2679" xr:uid="{A9044B43-2C25-4581-A1FA-6D844603D531}"/>
    <cellStyle name="Normal 4 2 2 2 2 2" xfId="4729" xr:uid="{9E6E7124-48E4-4FC5-9E2B-BEFE6740543D}"/>
    <cellStyle name="Normal 4 2 2 2 2 2 2" xfId="8689" xr:uid="{B22F9B64-3C5A-4EBA-BC9C-0DA036183501}"/>
    <cellStyle name="Normal 4 2 2 2 2 2 2 2" xfId="16609" xr:uid="{BCDCB5EB-31AE-45FE-A868-0F6EC804596F}"/>
    <cellStyle name="Normal 4 2 2 2 2 2 3" xfId="12649" xr:uid="{057A03BB-5321-4316-A932-47F11DA21297}"/>
    <cellStyle name="Normal 4 2 2 2 2 3" xfId="6709" xr:uid="{AEEA11B4-19BE-4319-BCD2-C0FDE3C133C8}"/>
    <cellStyle name="Normal 4 2 2 2 2 3 2" xfId="14629" xr:uid="{E852314C-6450-4D35-A88E-402B0299376E}"/>
    <cellStyle name="Normal 4 2 2 2 2 4" xfId="10669" xr:uid="{A418711E-97B3-44D1-989C-B986C263209E}"/>
    <cellStyle name="Normal 4 2 2 2 3" xfId="3622" xr:uid="{354A7CD9-85AF-4367-B4D9-8851E4017599}"/>
    <cellStyle name="Normal 4 2 2 2 3 2" xfId="7584" xr:uid="{A425FB8A-CEEE-4A95-8ABD-2426A543EBCB}"/>
    <cellStyle name="Normal 4 2 2 2 3 2 2" xfId="15504" xr:uid="{BEFAB2DA-3940-4FCE-88EE-53454DFFE3FA}"/>
    <cellStyle name="Normal 4 2 2 2 3 3" xfId="11544" xr:uid="{8E365166-BBCD-4BBC-AAF4-221D05F1FBD1}"/>
    <cellStyle name="Normal 4 2 2 2 4" xfId="5604" xr:uid="{8014892B-60E3-4B6A-A66C-A2570409C342}"/>
    <cellStyle name="Normal 4 2 2 2 4 2" xfId="13524" xr:uid="{87535A0C-169A-43A5-92D7-662C9823D587}"/>
    <cellStyle name="Normal 4 2 2 2 5" xfId="9564" xr:uid="{F2D555D8-FBD4-431B-8650-8CE10734E9A7}"/>
    <cellStyle name="Normal 4 2 2 3" xfId="2678" xr:uid="{0A0370BF-DCC2-4E49-BE37-63DFFF279519}"/>
    <cellStyle name="Normal 4 2 2 3 2" xfId="4728" xr:uid="{B6E8D31F-5E05-48DA-9D91-66359ECDDFE7}"/>
    <cellStyle name="Normal 4 2 2 3 2 2" xfId="8688" xr:uid="{5B1D1B09-4913-4698-8720-7287EEDE96AF}"/>
    <cellStyle name="Normal 4 2 2 3 2 2 2" xfId="16608" xr:uid="{51B53175-038E-409B-950C-1630025E9315}"/>
    <cellStyle name="Normal 4 2 2 3 2 3" xfId="12648" xr:uid="{8577DCBB-DA82-43D0-ACDA-472CDBB002ED}"/>
    <cellStyle name="Normal 4 2 2 3 3" xfId="6708" xr:uid="{C263866C-1402-4F33-84A5-DBB347D07C08}"/>
    <cellStyle name="Normal 4 2 2 3 3 2" xfId="14628" xr:uid="{48DD4E14-A841-48F9-A21F-8DD0084EDAD5}"/>
    <cellStyle name="Normal 4 2 2 3 4" xfId="10668" xr:uid="{D190C47D-9F4E-46E3-960C-8EF0FA76D970}"/>
    <cellStyle name="Normal 4 2 2 4" xfId="3297" xr:uid="{A278B8D5-1CDB-4B49-A677-449EC9806315}"/>
    <cellStyle name="Normal 4 2 2 4 2" xfId="7259" xr:uid="{EE23C6C7-5086-45EC-8CEB-F0F202E3B9CB}"/>
    <cellStyle name="Normal 4 2 2 4 2 2" xfId="15179" xr:uid="{D8ADF1D7-5226-45DB-ABDF-6B613F968D8B}"/>
    <cellStyle name="Normal 4 2 2 4 3" xfId="11219" xr:uid="{9394E3DC-FEB7-4A61-9631-740DE149C539}"/>
    <cellStyle name="Normal 4 2 2 5" xfId="5279" xr:uid="{DE4DA878-57CA-4650-9A37-FE15C75F834A}"/>
    <cellStyle name="Normal 4 2 2 5 2" xfId="13199" xr:uid="{2E028B94-B938-4751-9CD3-97CF05F2D6EC}"/>
    <cellStyle name="Normal 4 2 2 6" xfId="9239" xr:uid="{91661EAE-ADCE-41F7-A496-CD06AAD03335}"/>
    <cellStyle name="Normal 4 2 3" xfId="553" xr:uid="{00000000-0005-0000-0000-000049050000}"/>
    <cellStyle name="Normal 4 2 3 2" xfId="898" xr:uid="{00000000-0005-0000-0000-00004A050000}"/>
    <cellStyle name="Normal 4 2 3 2 2" xfId="2681" xr:uid="{2947BD99-2EA0-43CA-9DBC-19CBA43C8232}"/>
    <cellStyle name="Normal 4 2 3 2 2 2" xfId="4731" xr:uid="{1D3A3205-F34E-41A8-AD9D-C3B8A5192C70}"/>
    <cellStyle name="Normal 4 2 3 2 2 2 2" xfId="8691" xr:uid="{4987D140-5429-4519-AC16-9B0D7D21CE19}"/>
    <cellStyle name="Normal 4 2 3 2 2 2 2 2" xfId="16611" xr:uid="{759EA964-A649-4A53-8B6D-63DC2AA5D345}"/>
    <cellStyle name="Normal 4 2 3 2 2 2 3" xfId="12651" xr:uid="{46040A80-B2D7-4854-A543-C9257D75CDCA}"/>
    <cellStyle name="Normal 4 2 3 2 2 3" xfId="6711" xr:uid="{CF229EB7-2421-4490-AFE9-95874767DC1E}"/>
    <cellStyle name="Normal 4 2 3 2 2 3 2" xfId="14631" xr:uid="{9279D451-125E-4D4D-B8E8-4AC5BC4F4722}"/>
    <cellStyle name="Normal 4 2 3 2 2 4" xfId="10671" xr:uid="{B7F17625-4478-4347-8370-DF6DD7747659}"/>
    <cellStyle name="Normal 4 2 3 2 3" xfId="3741" xr:uid="{20FC6023-F0D3-48B3-B436-2CA0A2F92B2C}"/>
    <cellStyle name="Normal 4 2 3 2 3 2" xfId="7703" xr:uid="{DC7DFFBF-3100-4004-8A71-7447D6BD9AD3}"/>
    <cellStyle name="Normal 4 2 3 2 3 2 2" xfId="15623" xr:uid="{6278F8B4-5EAA-4605-B98A-5A31A0AA226F}"/>
    <cellStyle name="Normal 4 2 3 2 3 3" xfId="11663" xr:uid="{DADC9C09-0747-4907-B1E4-E85548B8BA83}"/>
    <cellStyle name="Normal 4 2 3 2 4" xfId="5723" xr:uid="{8A034151-F5EF-40C4-B131-A8F4B0D6576B}"/>
    <cellStyle name="Normal 4 2 3 2 4 2" xfId="13643" xr:uid="{049B85F6-8D2E-4C7A-8191-25A3C4EAC69D}"/>
    <cellStyle name="Normal 4 2 3 2 5" xfId="9683" xr:uid="{68C26BF1-2B57-4ABC-8B81-42D4FAD07682}"/>
    <cellStyle name="Normal 4 2 3 3" xfId="2680" xr:uid="{642B8112-BEE6-4541-A4AF-BC41D706858C}"/>
    <cellStyle name="Normal 4 2 3 3 2" xfId="4730" xr:uid="{B351F6C9-C03E-4626-B444-DA469C518D0D}"/>
    <cellStyle name="Normal 4 2 3 3 2 2" xfId="8690" xr:uid="{21CE427A-A519-45B8-864C-F3A1354B0167}"/>
    <cellStyle name="Normal 4 2 3 3 2 2 2" xfId="16610" xr:uid="{51B8851F-7813-4A2B-94A5-1FFCA9A86190}"/>
    <cellStyle name="Normal 4 2 3 3 2 3" xfId="12650" xr:uid="{6485E36C-8DA1-4377-8112-6DAA2554F0D0}"/>
    <cellStyle name="Normal 4 2 3 3 3" xfId="6710" xr:uid="{20CCB831-B9EB-42E1-804C-62E68F6CF775}"/>
    <cellStyle name="Normal 4 2 3 3 3 2" xfId="14630" xr:uid="{4CCCB8CE-9D40-4957-8AFB-B45F8AC76705}"/>
    <cellStyle name="Normal 4 2 3 3 4" xfId="10670" xr:uid="{0D937BC5-3636-480D-BD16-3EB016A7E786}"/>
    <cellStyle name="Normal 4 2 3 4" xfId="3416" xr:uid="{AD6F824D-F3FB-45E2-86A0-103C27EAE78E}"/>
    <cellStyle name="Normal 4 2 3 4 2" xfId="7378" xr:uid="{6BC992B7-3AC4-4951-9DAD-7BEE777B6E9A}"/>
    <cellStyle name="Normal 4 2 3 4 2 2" xfId="15298" xr:uid="{5C1801E6-AF9C-44F1-AA03-C06323E5F794}"/>
    <cellStyle name="Normal 4 2 3 4 3" xfId="11338" xr:uid="{11102F2E-7D12-469B-9B01-652B7B6345DC}"/>
    <cellStyle name="Normal 4 2 3 5" xfId="5398" xr:uid="{FF5C0CD2-2C5A-4408-AA4B-D8F347D165F4}"/>
    <cellStyle name="Normal 4 2 3 5 2" xfId="13318" xr:uid="{B7E726A4-7A38-4D86-AF5B-C29B7A5BE720}"/>
    <cellStyle name="Normal 4 2 3 6" xfId="9358" xr:uid="{F0FA746C-907A-4D2B-9AA1-71057B490248}"/>
    <cellStyle name="Normal 4 2 4" xfId="644" xr:uid="{00000000-0005-0000-0000-00004B050000}"/>
    <cellStyle name="Normal 4 2 4 2" xfId="2682" xr:uid="{478944DD-6912-4521-9511-0455AF7A8B43}"/>
    <cellStyle name="Normal 4 2 4 2 2" xfId="4732" xr:uid="{FE3DA7D8-6299-418E-892F-4C5BD92B34CE}"/>
    <cellStyle name="Normal 4 2 4 2 2 2" xfId="8692" xr:uid="{7F830FEC-D792-4D23-B257-A3EE3E75B86E}"/>
    <cellStyle name="Normal 4 2 4 2 2 2 2" xfId="16612" xr:uid="{216DD4C0-6A04-4009-AE0E-222D9B81BDE3}"/>
    <cellStyle name="Normal 4 2 4 2 2 3" xfId="12652" xr:uid="{953CE290-BD3A-4F99-A3B6-1B62EBC1BA4B}"/>
    <cellStyle name="Normal 4 2 4 2 3" xfId="6712" xr:uid="{CEBD0F25-7328-4E19-9F03-7521FB981296}"/>
    <cellStyle name="Normal 4 2 4 2 3 2" xfId="14632" xr:uid="{2A6BDA62-81C1-4AD4-9C5F-CDF90155D2D9}"/>
    <cellStyle name="Normal 4 2 4 2 4" xfId="10672" xr:uid="{AAD8580C-2409-4A10-8ECC-4E7CA091C01A}"/>
    <cellStyle name="Normal 4 2 4 3" xfId="3487" xr:uid="{787FCEBA-505F-4DC9-8A2D-99E8497B08E2}"/>
    <cellStyle name="Normal 4 2 4 3 2" xfId="7449" xr:uid="{1B2334A1-D97B-44A7-B1EB-652441836CCF}"/>
    <cellStyle name="Normal 4 2 4 3 2 2" xfId="15369" xr:uid="{B7C85D91-3E2D-4FCC-A049-A1D6AB300788}"/>
    <cellStyle name="Normal 4 2 4 3 3" xfId="11409" xr:uid="{52EC0E82-9943-4D64-90E7-328B157DBAF2}"/>
    <cellStyle name="Normal 4 2 4 4" xfId="5469" xr:uid="{4C9455A0-7F44-494E-B0BB-1FD28B72C71C}"/>
    <cellStyle name="Normal 4 2 4 4 2" xfId="13389" xr:uid="{D614C0FE-E674-45F5-8C3F-1F2D6C31B7F3}"/>
    <cellStyle name="Normal 4 2 4 5" xfId="9429" xr:uid="{0B6D02A0-62B2-427D-BBB4-794896741253}"/>
    <cellStyle name="Normal 4 2 5" xfId="1610" xr:uid="{00000000-0005-0000-0000-00004C050000}"/>
    <cellStyle name="Normal 4 2 6" xfId="1928" xr:uid="{00000000-0005-0000-0000-00004D050000}"/>
    <cellStyle name="Normal 4 2 6 2" xfId="4031" xr:uid="{58063358-0540-4238-97B2-17243B1DC766}"/>
    <cellStyle name="Normal 4 2 6 2 2" xfId="7993" xr:uid="{10BF96F3-A366-4A97-B43A-6CA6705AD4B1}"/>
    <cellStyle name="Normal 4 2 6 2 2 2" xfId="15913" xr:uid="{61579B3A-9657-4EC8-840E-975A5F55D33C}"/>
    <cellStyle name="Normal 4 2 6 2 3" xfId="11953" xr:uid="{4495F2C0-496B-4C76-B614-105DE7072C39}"/>
    <cellStyle name="Normal 4 2 6 3" xfId="6013" xr:uid="{7F7AEAE7-105C-4787-95C9-48813AC0B02B}"/>
    <cellStyle name="Normal 4 2 6 3 2" xfId="13933" xr:uid="{437D05EA-0271-4217-B811-BA7E805602C1}"/>
    <cellStyle name="Normal 4 2 6 4" xfId="9973" xr:uid="{7964D630-808C-4C06-ADDD-07FF549EDBF5}"/>
    <cellStyle name="Normal 4 2 7" xfId="2677" xr:uid="{1E95DA21-56CE-4F37-892D-FBCB24B5953D}"/>
    <cellStyle name="Normal 4 2 7 2" xfId="4727" xr:uid="{A7D6824B-A1F6-4219-82AB-35AD51561AA9}"/>
    <cellStyle name="Normal 4 2 7 2 2" xfId="8687" xr:uid="{AF220980-8BF2-48BD-B0F9-8D7DB664F4AB}"/>
    <cellStyle name="Normal 4 2 7 2 2 2" xfId="16607" xr:uid="{295A22EA-C0AB-415B-BF83-73DD07081A67}"/>
    <cellStyle name="Normal 4 2 7 2 3" xfId="12647" xr:uid="{93F62661-2BD3-440F-B933-1AE9F88E7A85}"/>
    <cellStyle name="Normal 4 2 7 3" xfId="6707" xr:uid="{8A93286F-9FF7-4A9B-AB1B-997AB64E786C}"/>
    <cellStyle name="Normal 4 2 7 3 2" xfId="14627" xr:uid="{822AF2D6-3293-4961-ABEE-CB8C256EA826}"/>
    <cellStyle name="Normal 4 2 7 4" xfId="10667" xr:uid="{FBF60AE7-4C78-4561-8D96-0DCDCEDF8927}"/>
    <cellStyle name="Normal 4 2 8" xfId="3162" xr:uid="{9BB6F279-B22C-4C05-B66D-8E5AD1DC7C2B}"/>
    <cellStyle name="Normal 4 2 8 2" xfId="7124" xr:uid="{5F2044F6-45AD-4FB2-B924-519814A6109C}"/>
    <cellStyle name="Normal 4 2 8 2 2" xfId="15044" xr:uid="{D3ACE434-7266-4CD6-8BA3-53B347EE8520}"/>
    <cellStyle name="Normal 4 2 8 3" xfId="11084" xr:uid="{0F44CCFF-4C37-409E-9837-74B404730B2D}"/>
    <cellStyle name="Normal 4 2 9" xfId="5144" xr:uid="{5DF06A87-1230-4F1B-9550-B370A022704F}"/>
    <cellStyle name="Normal 4 2 9 2" xfId="13064" xr:uid="{36B8EE43-A6AC-4BE9-9AFF-0BB8FC959834}"/>
    <cellStyle name="Normal 4 3" xfId="215" xr:uid="{00000000-0005-0000-0000-00004E050000}"/>
    <cellStyle name="Normal 4 3 2" xfId="383" xr:uid="{00000000-0005-0000-0000-00004F050000}"/>
    <cellStyle name="Normal 4 3 2 2" xfId="773" xr:uid="{00000000-0005-0000-0000-000050050000}"/>
    <cellStyle name="Normal 4 3 2 2 2" xfId="2685" xr:uid="{4DA51819-44E1-4ED8-A2A8-50EFBE98F9BC}"/>
    <cellStyle name="Normal 4 3 2 2 2 2" xfId="4735" xr:uid="{B2330F5F-361E-4AB2-8C61-29C800BC0D63}"/>
    <cellStyle name="Normal 4 3 2 2 2 2 2" xfId="8695" xr:uid="{63A67985-61D6-4F12-AF35-8D26290243F2}"/>
    <cellStyle name="Normal 4 3 2 2 2 2 2 2" xfId="16615" xr:uid="{9A3E581C-B744-42FD-8407-6EB55D693A53}"/>
    <cellStyle name="Normal 4 3 2 2 2 2 3" xfId="12655" xr:uid="{4CEA94B8-7448-4E2F-BD08-5464C55A0AFB}"/>
    <cellStyle name="Normal 4 3 2 2 2 3" xfId="6715" xr:uid="{1E34D205-6A48-41D1-BF39-91647A7FF2AC}"/>
    <cellStyle name="Normal 4 3 2 2 2 3 2" xfId="14635" xr:uid="{1743DB7D-A08D-4971-A468-17BD91B3D0F9}"/>
    <cellStyle name="Normal 4 3 2 2 2 4" xfId="10675" xr:uid="{F2B4C6A4-1C9C-4E3A-8A89-31553528BB80}"/>
    <cellStyle name="Normal 4 3 2 2 3" xfId="3616" xr:uid="{7E073E3E-4567-4613-82E2-D0CBF4D0A6A1}"/>
    <cellStyle name="Normal 4 3 2 2 3 2" xfId="7578" xr:uid="{77743C42-2052-40BF-972F-C0CD53172624}"/>
    <cellStyle name="Normal 4 3 2 2 3 2 2" xfId="15498" xr:uid="{6315F069-4525-499D-9EF5-F9C115FDC7CF}"/>
    <cellStyle name="Normal 4 3 2 2 3 3" xfId="11538" xr:uid="{3155A404-0035-447A-88B7-B8384762F6F1}"/>
    <cellStyle name="Normal 4 3 2 2 4" xfId="5598" xr:uid="{9F4D7B6E-627C-4BC2-B341-AED1FCF6AC2A}"/>
    <cellStyle name="Normal 4 3 2 2 4 2" xfId="13518" xr:uid="{BBA0863F-CB25-4779-8966-A1C7BF0EF1E6}"/>
    <cellStyle name="Normal 4 3 2 2 5" xfId="9558" xr:uid="{7E901E3D-56FE-40D5-8F3F-F26161799D63}"/>
    <cellStyle name="Normal 4 3 2 3" xfId="2684" xr:uid="{DE003598-6FF6-4CC2-AC7C-010DAEEAD84F}"/>
    <cellStyle name="Normal 4 3 2 3 2" xfId="4734" xr:uid="{23063A01-86B2-45B0-BFB8-4C70EA8A0472}"/>
    <cellStyle name="Normal 4 3 2 3 2 2" xfId="8694" xr:uid="{AA1AEC96-8C5B-40EE-ABC9-4C3FE6D40814}"/>
    <cellStyle name="Normal 4 3 2 3 2 2 2" xfId="16614" xr:uid="{A9BEE92D-1A59-4BF0-9AA5-4E0AEDFED4B1}"/>
    <cellStyle name="Normal 4 3 2 3 2 3" xfId="12654" xr:uid="{A4AA0848-8160-4D6A-8450-0DC9EF6B3AB6}"/>
    <cellStyle name="Normal 4 3 2 3 3" xfId="6714" xr:uid="{FCF4445C-2C9F-49BE-A046-E73CAB58030D}"/>
    <cellStyle name="Normal 4 3 2 3 3 2" xfId="14634" xr:uid="{A58A06EA-6AE4-477A-878D-25C2D08EE623}"/>
    <cellStyle name="Normal 4 3 2 3 4" xfId="10674" xr:uid="{99A81DC7-C7C5-45FB-A36E-E87DC70F68F0}"/>
    <cellStyle name="Normal 4 3 2 4" xfId="3291" xr:uid="{4E40933A-C974-4F65-8D9F-960F8A575A82}"/>
    <cellStyle name="Normal 4 3 2 4 2" xfId="7253" xr:uid="{F20A5F11-8C5D-4F47-BBE9-D5D14346392A}"/>
    <cellStyle name="Normal 4 3 2 4 2 2" xfId="15173" xr:uid="{B8F746A5-4637-43CF-A059-164605158F5D}"/>
    <cellStyle name="Normal 4 3 2 4 3" xfId="11213" xr:uid="{98D7B522-6251-4BE8-8C24-843CF3625F40}"/>
    <cellStyle name="Normal 4 3 2 5" xfId="5273" xr:uid="{EF7C07EF-4338-46A5-A7CC-57E1B8EBB043}"/>
    <cellStyle name="Normal 4 3 2 5 2" xfId="13193" xr:uid="{477B7C0A-72EC-42A8-9AF9-A27CD8414398}"/>
    <cellStyle name="Normal 4 3 2 6" xfId="9233" xr:uid="{B138D6EA-A0E9-4868-A0EB-FD5573C3C2BA}"/>
    <cellStyle name="Normal 4 3 3" xfId="638" xr:uid="{00000000-0005-0000-0000-000051050000}"/>
    <cellStyle name="Normal 4 3 3 2" xfId="2686" xr:uid="{CEF577D2-32CE-424A-A017-B947FC0EAFF2}"/>
    <cellStyle name="Normal 4 3 3 2 2" xfId="4736" xr:uid="{285D0EA1-413D-40D7-BCD8-23BD278B6AB3}"/>
    <cellStyle name="Normal 4 3 3 2 2 2" xfId="8696" xr:uid="{B562C76A-10EC-4ACA-A83C-414FDEADF6EA}"/>
    <cellStyle name="Normal 4 3 3 2 2 2 2" xfId="16616" xr:uid="{15C386F0-9081-4D40-B8BB-43DB8C32A0CE}"/>
    <cellStyle name="Normal 4 3 3 2 2 3" xfId="12656" xr:uid="{ACF8D5A4-DCE3-457C-B61B-35D68400BA31}"/>
    <cellStyle name="Normal 4 3 3 2 3" xfId="6716" xr:uid="{5DED06AC-87C6-4869-914D-A36AC71AE04C}"/>
    <cellStyle name="Normal 4 3 3 2 3 2" xfId="14636" xr:uid="{FBF82288-DBFF-40D0-B56D-46F261C8A0B8}"/>
    <cellStyle name="Normal 4 3 3 2 4" xfId="10676" xr:uid="{D8F89D79-5C9D-410C-BCE0-794BEC9787C6}"/>
    <cellStyle name="Normal 4 3 3 3" xfId="3481" xr:uid="{7E749DAC-476E-406C-BFDC-F8EDE3D651BA}"/>
    <cellStyle name="Normal 4 3 3 3 2" xfId="7443" xr:uid="{205BA46E-6AD0-4919-BA98-80DB5152CC47}"/>
    <cellStyle name="Normal 4 3 3 3 2 2" xfId="15363" xr:uid="{1CF1D36D-79D0-4DBD-814B-E943A49DBF8E}"/>
    <cellStyle name="Normal 4 3 3 3 3" xfId="11403" xr:uid="{3119EFFE-F752-4D4F-9E13-648C95209447}"/>
    <cellStyle name="Normal 4 3 3 4" xfId="5463" xr:uid="{4D7A67E1-A9C6-41A6-861B-F7B187A578C6}"/>
    <cellStyle name="Normal 4 3 3 4 2" xfId="13383" xr:uid="{CA720CDE-E42E-45B5-B988-AA42297D9A48}"/>
    <cellStyle name="Normal 4 3 3 5" xfId="9423" xr:uid="{1E4F87FE-712B-4440-B1D5-F6B9F5EBD15D}"/>
    <cellStyle name="Normal 4 3 4" xfId="1611" xr:uid="{00000000-0005-0000-0000-000052050000}"/>
    <cellStyle name="Normal 4 3 4 2" xfId="2687" xr:uid="{B0D658A6-073F-40DD-B492-C6D96EE1FF84}"/>
    <cellStyle name="Normal 4 3 4 2 2" xfId="4737" xr:uid="{32B20746-0D61-473A-B20A-8739C3BDE1DF}"/>
    <cellStyle name="Normal 4 3 4 2 2 2" xfId="8697" xr:uid="{BE9EA850-C256-45CC-9B2E-E1E15CB115B6}"/>
    <cellStyle name="Normal 4 3 4 2 2 2 2" xfId="16617" xr:uid="{99293120-0E7D-415C-92C8-BDDB947E5A52}"/>
    <cellStyle name="Normal 4 3 4 2 2 3" xfId="12657" xr:uid="{11AD328E-DECE-4EF1-9792-D4CB84E90622}"/>
    <cellStyle name="Normal 4 3 4 2 3" xfId="6717" xr:uid="{DF2833F9-FA16-41C7-BB70-6CAAED1945DE}"/>
    <cellStyle name="Normal 4 3 4 2 3 2" xfId="14637" xr:uid="{132A9B16-6535-4FEF-A8B4-88DE8043F748}"/>
    <cellStyle name="Normal 4 3 4 2 4" xfId="10677" xr:uid="{A086A4B8-0D36-418D-8F47-E2268ACE2DF8}"/>
    <cellStyle name="Normal 4 3 4 3" xfId="3937" xr:uid="{4E1D1C94-2C57-4F75-9C1F-8204427AD7AE}"/>
    <cellStyle name="Normal 4 3 4 3 2" xfId="7899" xr:uid="{01B97ACE-9073-43EC-B946-C5960DA6CAAA}"/>
    <cellStyle name="Normal 4 3 4 3 2 2" xfId="15819" xr:uid="{536AED4E-3E32-4115-861E-FE64ED5F125A}"/>
    <cellStyle name="Normal 4 3 4 3 3" xfId="11859" xr:uid="{1DA0DCA8-19D1-4FD8-A2EA-88FC0578D597}"/>
    <cellStyle name="Normal 4 3 4 4" xfId="5919" xr:uid="{FB059C88-42D4-4398-B550-2B94B5D15253}"/>
    <cellStyle name="Normal 4 3 4 4 2" xfId="13839" xr:uid="{CD45B94F-1553-4241-859A-F60F5F01171E}"/>
    <cellStyle name="Normal 4 3 4 5" xfId="9879" xr:uid="{300838C7-F309-4737-84BC-AFD9C64D3A44}"/>
    <cellStyle name="Normal 4 3 5" xfId="2683" xr:uid="{5012FBCB-359C-4836-9378-9744CC07777B}"/>
    <cellStyle name="Normal 4 3 5 2" xfId="4733" xr:uid="{70AB75DF-CA5A-45FD-B3C4-806BC5D36CA4}"/>
    <cellStyle name="Normal 4 3 5 2 2" xfId="8693" xr:uid="{296D776E-903A-49D8-9FC6-1443892E9BE8}"/>
    <cellStyle name="Normal 4 3 5 2 2 2" xfId="16613" xr:uid="{34A1C3AA-92D3-4E27-8162-DCB6299D77F3}"/>
    <cellStyle name="Normal 4 3 5 2 3" xfId="12653" xr:uid="{33EB8B79-16C3-49A6-8BA2-460FB1AC9187}"/>
    <cellStyle name="Normal 4 3 5 3" xfId="6713" xr:uid="{BB49B730-79A4-4895-A35B-4998D5B1FAA4}"/>
    <cellStyle name="Normal 4 3 5 3 2" xfId="14633" xr:uid="{A961C11B-1F3A-4E90-84CB-4098303D91A7}"/>
    <cellStyle name="Normal 4 3 5 4" xfId="10673" xr:uid="{31A89C1F-E12F-4780-9F45-17ABFE6A7CED}"/>
    <cellStyle name="Normal 4 3 6" xfId="3156" xr:uid="{85D5AF19-9DDB-4CFD-A0E3-499DD7A8E54A}"/>
    <cellStyle name="Normal 4 3 6 2" xfId="7118" xr:uid="{E7CA3DD8-6B70-4747-B0AD-12C1AFB1CB55}"/>
    <cellStyle name="Normal 4 3 6 2 2" xfId="15038" xr:uid="{461E1969-E388-4CC3-BA43-8CD4BB84749E}"/>
    <cellStyle name="Normal 4 3 6 3" xfId="11078" xr:uid="{49E23F3D-2B45-4A1B-90FB-C96EC1C9ECAC}"/>
    <cellStyle name="Normal 4 3 7" xfId="5138" xr:uid="{ECAE1111-0EAE-4919-B042-94D8C0B28154}"/>
    <cellStyle name="Normal 4 3 7 2" xfId="13058" xr:uid="{D9ECAB9A-C84F-4DD5-9A44-EC5934B022A9}"/>
    <cellStyle name="Normal 4 3 8" xfId="9098" xr:uid="{97041572-A534-43E9-85C8-B25B2D319F57}"/>
    <cellStyle name="Normal 4 4" xfId="452" xr:uid="{00000000-0005-0000-0000-000053050000}"/>
    <cellStyle name="Normal 4 4 2" xfId="1612" xr:uid="{00000000-0005-0000-0000-000054050000}"/>
    <cellStyle name="Normal 4 4 2 2" xfId="2688" xr:uid="{9CC76B2F-91BA-4B0C-8B51-D1B2419D2DEF}"/>
    <cellStyle name="Normal 4 4 2 2 2" xfId="4738" xr:uid="{242F5B95-1EC5-4765-A3BE-50E115CB7D64}"/>
    <cellStyle name="Normal 4 4 2 2 2 2" xfId="8698" xr:uid="{3297DF17-AAFA-4EF5-835E-7F6AF818F3F2}"/>
    <cellStyle name="Normal 4 4 2 2 2 2 2" xfId="16618" xr:uid="{25EA3032-4A38-430C-8762-AB4042EEF5EF}"/>
    <cellStyle name="Normal 4 4 2 2 2 3" xfId="12658" xr:uid="{ECF8950F-036C-4DDF-AD3B-5463C0A29538}"/>
    <cellStyle name="Normal 4 4 2 2 3" xfId="6718" xr:uid="{B3DD750D-6A11-4AFD-B15E-D468F74E8112}"/>
    <cellStyle name="Normal 4 4 2 2 3 2" xfId="14638" xr:uid="{8E3CB413-FE40-4251-AD09-CC59EE21D808}"/>
    <cellStyle name="Normal 4 4 2 2 4" xfId="10678" xr:uid="{33F298C0-E4C5-4979-BA55-B3B96A51A6BC}"/>
    <cellStyle name="Normal 4 4 2 3" xfId="3938" xr:uid="{ADB1F8E1-754F-497A-ADAC-13CF022A5182}"/>
    <cellStyle name="Normal 4 4 2 3 2" xfId="7900" xr:uid="{3A9A477E-9C56-4E8A-85F9-D8D88444A8B6}"/>
    <cellStyle name="Normal 4 4 2 3 2 2" xfId="15820" xr:uid="{F5ECAE4C-612B-41B8-A02F-2893BC0AB886}"/>
    <cellStyle name="Normal 4 4 2 3 3" xfId="11860" xr:uid="{61E4F022-6F4D-404A-A606-1DE1281C89E2}"/>
    <cellStyle name="Normal 4 4 2 4" xfId="5920" xr:uid="{27D3D876-34DD-40AA-8D69-35F526F482AD}"/>
    <cellStyle name="Normal 4 4 2 4 2" xfId="13840" xr:uid="{4FB04EC5-249B-422E-8E4E-74EE97A88EC6}"/>
    <cellStyle name="Normal 4 4 2 5" xfId="9880" xr:uid="{A7D86654-E609-4178-B20F-76B3A0D4625B}"/>
    <cellStyle name="Normal 4 5" xfId="505" xr:uid="{00000000-0005-0000-0000-000055050000}"/>
    <cellStyle name="Normal 4 5 2" xfId="874" xr:uid="{00000000-0005-0000-0000-000056050000}"/>
    <cellStyle name="Normal 4 5 2 2" xfId="2690" xr:uid="{AE20991A-8FEE-404E-8187-A8D979502197}"/>
    <cellStyle name="Normal 4 5 2 2 2" xfId="4740" xr:uid="{73C8AACC-1D89-47CF-AA30-0F53635E0BA4}"/>
    <cellStyle name="Normal 4 5 2 2 2 2" xfId="8700" xr:uid="{3B903EAB-0235-4A5E-90E8-50574FAB6D0E}"/>
    <cellStyle name="Normal 4 5 2 2 2 2 2" xfId="16620" xr:uid="{911D0DD9-8375-46B2-AB9A-6B8C260ADD60}"/>
    <cellStyle name="Normal 4 5 2 2 2 3" xfId="12660" xr:uid="{4573EF3B-1FC6-4B9B-8FC5-16F62D0AE023}"/>
    <cellStyle name="Normal 4 5 2 2 3" xfId="6720" xr:uid="{49AD991C-7CC9-415B-B61F-676AEB873A69}"/>
    <cellStyle name="Normal 4 5 2 2 3 2" xfId="14640" xr:uid="{9814CB97-0F29-44A0-8626-F279255F2ADE}"/>
    <cellStyle name="Normal 4 5 2 2 4" xfId="10680" xr:uid="{57367665-9121-43C9-8EAD-6D23D164DEF4}"/>
    <cellStyle name="Normal 4 5 2 3" xfId="3717" xr:uid="{1EA28204-150D-482F-BF94-EFF57360E8D7}"/>
    <cellStyle name="Normal 4 5 2 3 2" xfId="7679" xr:uid="{352099CD-C291-4614-8CB1-5EBA69ED9E2A}"/>
    <cellStyle name="Normal 4 5 2 3 2 2" xfId="15599" xr:uid="{A586463C-0695-4B75-9C8B-E11898A59F49}"/>
    <cellStyle name="Normal 4 5 2 3 3" xfId="11639" xr:uid="{5CC67626-9E5C-4F72-BC38-5B2A9F2F1F1B}"/>
    <cellStyle name="Normal 4 5 2 4" xfId="5699" xr:uid="{89CC9247-355C-4A9F-9947-B8FDDF6EFBB9}"/>
    <cellStyle name="Normal 4 5 2 4 2" xfId="13619" xr:uid="{8FB462AB-36AB-49B4-94DA-825DB17BB95F}"/>
    <cellStyle name="Normal 4 5 2 5" xfId="9659" xr:uid="{7AF5CB27-19FA-49B9-8E6E-4FF008463A8A}"/>
    <cellStyle name="Normal 4 5 3" xfId="1613" xr:uid="{00000000-0005-0000-0000-000057050000}"/>
    <cellStyle name="Normal 4 5 3 2" xfId="2691" xr:uid="{0E66C546-4175-4287-BF03-3E700D7AB8E4}"/>
    <cellStyle name="Normal 4 5 3 2 2" xfId="4741" xr:uid="{B2F3E47E-2732-4B95-B0E0-F9E31D776458}"/>
    <cellStyle name="Normal 4 5 3 2 2 2" xfId="8701" xr:uid="{F05E7FC8-CBC0-4C65-B540-44EF776CD604}"/>
    <cellStyle name="Normal 4 5 3 2 2 2 2" xfId="16621" xr:uid="{640388F6-5542-40BB-9DCD-5ADB858DCBBF}"/>
    <cellStyle name="Normal 4 5 3 2 2 3" xfId="12661" xr:uid="{459E7285-6373-4334-A2B4-39881401E02F}"/>
    <cellStyle name="Normal 4 5 3 2 3" xfId="6721" xr:uid="{E308AE3A-B0EE-42F4-86F2-34563441E7F6}"/>
    <cellStyle name="Normal 4 5 3 2 3 2" xfId="14641" xr:uid="{BFE679D4-271D-4BB9-B5D9-3C6413AF6373}"/>
    <cellStyle name="Normal 4 5 3 2 4" xfId="10681" xr:uid="{18039605-2B55-4205-8A0E-1D59F07C59FF}"/>
    <cellStyle name="Normal 4 5 3 3" xfId="3939" xr:uid="{2F32991A-5395-4FE3-A752-4D6A332862E2}"/>
    <cellStyle name="Normal 4 5 3 3 2" xfId="7901" xr:uid="{7913D1D5-9D2F-44A0-97FC-D03D8871A6EF}"/>
    <cellStyle name="Normal 4 5 3 3 2 2" xfId="15821" xr:uid="{5C455B2E-3151-4088-A062-EB59C6B9F2B4}"/>
    <cellStyle name="Normal 4 5 3 3 3" xfId="11861" xr:uid="{44737906-8EDA-4204-B754-0BEAA31538C9}"/>
    <cellStyle name="Normal 4 5 3 4" xfId="5921" xr:uid="{9D7DDAD0-B262-4918-83D0-291139CD09ED}"/>
    <cellStyle name="Normal 4 5 3 4 2" xfId="13841" xr:uid="{BCF55003-08B7-4D4D-AA20-2E2158DB9055}"/>
    <cellStyle name="Normal 4 5 3 5" xfId="9881" xr:uid="{52396437-1BD1-4F78-A377-9CD96848BFA2}"/>
    <cellStyle name="Normal 4 5 4" xfId="2689" xr:uid="{E4D29118-6CCA-4B3D-9C11-ADAE08AE762C}"/>
    <cellStyle name="Normal 4 5 4 2" xfId="4739" xr:uid="{779A48FF-726E-4FCE-8DAF-EFFA252C8AE6}"/>
    <cellStyle name="Normal 4 5 4 2 2" xfId="8699" xr:uid="{0C945E12-1E2F-4680-9F17-8F4A40700236}"/>
    <cellStyle name="Normal 4 5 4 2 2 2" xfId="16619" xr:uid="{A4A7FD15-30D7-469C-8764-E292E02FF870}"/>
    <cellStyle name="Normal 4 5 4 2 3" xfId="12659" xr:uid="{6129704F-0BB6-4C7A-A8F4-469255CCDC3C}"/>
    <cellStyle name="Normal 4 5 4 3" xfId="6719" xr:uid="{2566BFD9-0F54-417D-8403-9D5E30FB0963}"/>
    <cellStyle name="Normal 4 5 4 3 2" xfId="14639" xr:uid="{ED8C436D-CD71-4D87-B7CC-F54B30496742}"/>
    <cellStyle name="Normal 4 5 4 4" xfId="10679" xr:uid="{CACD2FE5-B6E0-4968-90C1-653714323813}"/>
    <cellStyle name="Normal 4 5 5" xfId="3392" xr:uid="{D30C11B2-BA8F-457E-AA15-49ED74EFC41B}"/>
    <cellStyle name="Normal 4 5 5 2" xfId="7354" xr:uid="{0ABCC790-B147-47AC-B276-4B9BC34C3AF7}"/>
    <cellStyle name="Normal 4 5 5 2 2" xfId="15274" xr:uid="{0AEE6C12-273A-4523-94F6-60692F797455}"/>
    <cellStyle name="Normal 4 5 5 3" xfId="11314" xr:uid="{4B99536C-95E2-4A50-A6C6-F47F40082954}"/>
    <cellStyle name="Normal 4 5 6" xfId="5374" xr:uid="{FA7D2A8D-04A0-4862-8A63-893F7304B400}"/>
    <cellStyle name="Normal 4 5 6 2" xfId="13294" xr:uid="{8939D850-A907-4357-8A4B-DB5C6030EC8A}"/>
    <cellStyle name="Normal 4 5 7" xfId="9334" xr:uid="{6A20210D-3463-4B81-9E49-2C3141B588D4}"/>
    <cellStyle name="Normal 4 6" xfId="1609" xr:uid="{00000000-0005-0000-0000-000058050000}"/>
    <cellStyle name="Normal 4 6 2" xfId="2692" xr:uid="{26A06C9E-5ECA-4090-A277-0B6DBFC9907B}"/>
    <cellStyle name="Normal 4 6 2 2" xfId="4742" xr:uid="{0BE2ED26-556A-453A-ADAB-5DA6A83B5A7E}"/>
    <cellStyle name="Normal 4 6 2 2 2" xfId="8702" xr:uid="{8E82F3EE-D817-4200-AE1B-1A4E26191C6B}"/>
    <cellStyle name="Normal 4 6 2 2 2 2" xfId="16622" xr:uid="{AC07384F-9D17-4510-BD8B-29E5EE9B8746}"/>
    <cellStyle name="Normal 4 6 2 2 3" xfId="12662" xr:uid="{13189918-4962-4D5B-A398-C670EBE2EDBD}"/>
    <cellStyle name="Normal 4 6 2 3" xfId="6722" xr:uid="{657156C3-F6E2-4A61-AAEE-E5D2CD5054F2}"/>
    <cellStyle name="Normal 4 6 2 3 2" xfId="14642" xr:uid="{E02F7D67-D0BE-4D2E-9F91-02571AF50AC1}"/>
    <cellStyle name="Normal 4 6 2 4" xfId="10682" xr:uid="{E7653092-FE80-446A-BDEB-D334E597A3FF}"/>
    <cellStyle name="Normal 4 6 3" xfId="3936" xr:uid="{0E927711-E783-4F0E-B21E-BEA00C62E3AE}"/>
    <cellStyle name="Normal 4 6 3 2" xfId="7898" xr:uid="{A9BBEA24-42E5-42C4-86E5-4603BE710FD4}"/>
    <cellStyle name="Normal 4 6 3 2 2" xfId="15818" xr:uid="{941C5CC4-BB4C-40B6-BF59-1F0D77B7CB32}"/>
    <cellStyle name="Normal 4 6 3 3" xfId="11858" xr:uid="{9EAA1B1B-1B1A-4EB1-96E6-A59A0EA25353}"/>
    <cellStyle name="Normal 4 6 4" xfId="5918" xr:uid="{7FF5E2FE-5DDC-450E-8C20-375FBFDB2BD6}"/>
    <cellStyle name="Normal 4 6 4 2" xfId="13838" xr:uid="{53152393-36F1-43B3-8B81-02331C21B54A}"/>
    <cellStyle name="Normal 4 6 5" xfId="9878" xr:uid="{4279DD49-4EB5-4500-A72A-F89F0A008468}"/>
    <cellStyle name="Normal 4 7" xfId="1903" xr:uid="{00000000-0005-0000-0000-000059050000}"/>
    <cellStyle name="Normal 4 7 2" xfId="4007" xr:uid="{AB0F9438-9ED1-4F43-AA3D-E430E46B26A4}"/>
    <cellStyle name="Normal 4 7 2 2" xfId="7969" xr:uid="{73646BB3-1DDB-4539-BB88-3313053B9CC8}"/>
    <cellStyle name="Normal 4 7 2 2 2" xfId="15889" xr:uid="{CE396FE2-F685-470C-9429-5B1BB7B2E3C9}"/>
    <cellStyle name="Normal 4 7 2 3" xfId="11929" xr:uid="{BFAC0D5B-D027-4C4A-9F87-8E15ED1B9488}"/>
    <cellStyle name="Normal 4 7 3" xfId="5989" xr:uid="{9173F262-E95C-4820-955A-92A7DABE92D6}"/>
    <cellStyle name="Normal 4 7 3 2" xfId="13909" xr:uid="{77E8014F-DDF3-44DF-B997-D5B597AEB3DA}"/>
    <cellStyle name="Normal 4 7 4" xfId="9949" xr:uid="{4A5B5AEC-37E2-4AB5-9A63-32AE57DAF401}"/>
    <cellStyle name="Normal 4 8" xfId="1960" xr:uid="{E5107A07-8A74-4172-AEBB-64C8ABEFA711}"/>
    <cellStyle name="Normal 4 8 2" xfId="4038" xr:uid="{DAE576A5-9A36-4906-9C0A-2ACDD002695D}"/>
    <cellStyle name="Normal 40" xfId="1967" xr:uid="{1947C81B-7FF2-4B99-A943-6C7784B8716D}"/>
    <cellStyle name="Normal 40 2" xfId="4045" xr:uid="{AD84A289-2F87-4DAB-A826-1029AD4D0090}"/>
    <cellStyle name="Normal 40 2 2" xfId="8005" xr:uid="{9A1ADC46-79DF-4425-88F9-E243FBBE462B}"/>
    <cellStyle name="Normal 40 2 2 2" xfId="15925" xr:uid="{095D8694-30C5-4E49-A3BC-D7EB59D98708}"/>
    <cellStyle name="Normal 40 2 3" xfId="11965" xr:uid="{4A968292-52AF-47B9-B683-657D8BF5FD87}"/>
    <cellStyle name="Normal 40 3" xfId="6025" xr:uid="{76F9A138-498C-4023-A065-A0D448FAC635}"/>
    <cellStyle name="Normal 40 3 2" xfId="13945" xr:uid="{CF6860EB-2E66-4D0A-A4E7-813270237396}"/>
    <cellStyle name="Normal 40 4" xfId="9985" xr:uid="{C11398E5-9B2C-4775-AD1B-E5E443A478F7}"/>
    <cellStyle name="Normal 41" xfId="1969" xr:uid="{4C2535D3-D42F-44F3-93CD-0D990CFD67A6}"/>
    <cellStyle name="Normal 41 2" xfId="4047" xr:uid="{7F867413-B5C7-47B3-827B-E86BBEBCA347}"/>
    <cellStyle name="Normal 41 2 2" xfId="8007" xr:uid="{30B5063C-E889-46E9-BE2B-CA92A2496C88}"/>
    <cellStyle name="Normal 41 2 2 2" xfId="15927" xr:uid="{93405AC1-4DC2-4DCD-A237-A78898F37A04}"/>
    <cellStyle name="Normal 41 2 3" xfId="11967" xr:uid="{423D5627-A2EC-4095-8A77-92094987612A}"/>
    <cellStyle name="Normal 41 3" xfId="6027" xr:uid="{03BB74BA-033F-4BA2-B7FC-B9928C4DCF29}"/>
    <cellStyle name="Normal 41 3 2" xfId="13947" xr:uid="{B9C21433-4FA3-40D1-B414-E019BB197B0F}"/>
    <cellStyle name="Normal 41 4" xfId="9987" xr:uid="{E43F35CE-E8E5-4A90-8D43-EF3FE74A8EB1}"/>
    <cellStyle name="Normal 42" xfId="1970" xr:uid="{FF579EEE-22FF-4A8D-9FC1-2CAB72F096B8}"/>
    <cellStyle name="Normal 42 2" xfId="4048" xr:uid="{354D883C-C19B-40DF-A1F8-A240B0357FDF}"/>
    <cellStyle name="Normal 42 2 2" xfId="8008" xr:uid="{B35970BA-0C86-4355-8878-7AF4E147DC2A}"/>
    <cellStyle name="Normal 42 2 2 2" xfId="15928" xr:uid="{AFE075E3-D96F-406A-B47F-8F63C66B12A4}"/>
    <cellStyle name="Normal 42 2 3" xfId="11968" xr:uid="{D8C982BB-1034-4B4C-A640-68371D5642CD}"/>
    <cellStyle name="Normal 42 3" xfId="6028" xr:uid="{440A1773-2AE5-45AA-BE33-2BA07EECAA28}"/>
    <cellStyle name="Normal 42 3 2" xfId="13948" xr:uid="{83EAE4D8-C13B-4389-AA7A-88D20AACD3C4}"/>
    <cellStyle name="Normal 42 4" xfId="9988" xr:uid="{9EE214D3-A630-4199-AB52-DD667A47799E}"/>
    <cellStyle name="Normal 43" xfId="1971" xr:uid="{2A2C9AA9-56BD-4600-A6A1-8BC313804AA7}"/>
    <cellStyle name="Normal 43 2" xfId="4049" xr:uid="{7F84E056-13CE-4FBD-9437-D700C271D738}"/>
    <cellStyle name="Normal 43 2 2" xfId="8009" xr:uid="{F70FF480-B37F-48DE-97D4-5F776EEF862C}"/>
    <cellStyle name="Normal 43 2 2 2" xfId="15929" xr:uid="{5AF1E09F-36A4-4DC7-862B-EBDDFCDF6F2A}"/>
    <cellStyle name="Normal 43 2 3" xfId="11969" xr:uid="{F8272170-EF0B-4531-85CE-28F5E44289E7}"/>
    <cellStyle name="Normal 43 3" xfId="6029" xr:uid="{584203D1-E8C7-4411-9BF5-363675658BE6}"/>
    <cellStyle name="Normal 43 3 2" xfId="13949" xr:uid="{5A9F5A63-D214-4329-BE5E-754FC5E08826}"/>
    <cellStyle name="Normal 43 4" xfId="9989" xr:uid="{B801AD30-6E5F-4BE3-83E2-CAA1142A0E73}"/>
    <cellStyle name="Normal 44" xfId="1972" xr:uid="{64A0C424-14B0-48BA-8524-208E2720BCD7}"/>
    <cellStyle name="Normal 44 2" xfId="4050" xr:uid="{675A69BA-1DE3-4FC4-93E7-52564B81FE3B}"/>
    <cellStyle name="Normal 44 2 2" xfId="8010" xr:uid="{79CB70D8-8617-404A-93EB-CEF5E9DB7421}"/>
    <cellStyle name="Normal 44 2 2 2" xfId="15930" xr:uid="{E30C88E0-2130-4BB8-AB53-11684062F4C6}"/>
    <cellStyle name="Normal 44 2 3" xfId="11970" xr:uid="{55107522-4D15-451E-BFC4-1A01FC8F89B5}"/>
    <cellStyle name="Normal 44 3" xfId="6030" xr:uid="{4EF8A0CF-3350-48B0-82C2-5286120461D3}"/>
    <cellStyle name="Normal 44 3 2" xfId="13950" xr:uid="{FB5CE1CD-BC9F-4B59-A9FF-D477C7DEA404}"/>
    <cellStyle name="Normal 44 4" xfId="9990" xr:uid="{E8DA65A0-A7DF-4CE3-994F-1750EF49B233}"/>
    <cellStyle name="Normal 45" xfId="1973" xr:uid="{03F76F2B-7CE2-4456-A1AE-79A650B9938B}"/>
    <cellStyle name="Normal 45 2" xfId="4051" xr:uid="{8BFDD34D-F53F-4B44-B2BB-7FA267C0028C}"/>
    <cellStyle name="Normal 45 2 2" xfId="8011" xr:uid="{C162020F-CA4C-4839-A868-1CE06851967E}"/>
    <cellStyle name="Normal 45 2 2 2" xfId="15931" xr:uid="{7744BFA5-518C-4871-8D8E-497F102AF386}"/>
    <cellStyle name="Normal 45 2 3" xfId="11971" xr:uid="{F8FC7A12-327A-4791-94FA-993E5E549046}"/>
    <cellStyle name="Normal 45 3" xfId="6031" xr:uid="{23303931-0338-4C7C-AAC5-6B471C4086D4}"/>
    <cellStyle name="Normal 45 3 2" xfId="13951" xr:uid="{B61DFA45-89EC-425C-8185-AED4331100DD}"/>
    <cellStyle name="Normal 45 4" xfId="9991" xr:uid="{B0F355C4-0251-413C-ABB8-B2159175E2F5}"/>
    <cellStyle name="Normal 46" xfId="1974" xr:uid="{44CDBD23-FBAA-4806-AC4C-E87E3679562F}"/>
    <cellStyle name="Normal 46 2" xfId="4052" xr:uid="{D0C931B3-B445-4C58-8174-7960823610FB}"/>
    <cellStyle name="Normal 46 2 2" xfId="8012" xr:uid="{7D8B72C6-1248-4926-84B7-708CD715FB64}"/>
    <cellStyle name="Normal 46 2 2 2" xfId="15932" xr:uid="{6B497A0D-64BB-4145-8F63-BD472E2B2969}"/>
    <cellStyle name="Normal 46 2 3" xfId="11972" xr:uid="{85751F37-9B8A-4707-8E57-23D08297EB40}"/>
    <cellStyle name="Normal 46 3" xfId="6032" xr:uid="{7C884C6B-A8A0-4315-896F-F191635D5184}"/>
    <cellStyle name="Normal 46 3 2" xfId="13952" xr:uid="{C7145329-AF96-44CD-AC3E-687D3574DA88}"/>
    <cellStyle name="Normal 46 4" xfId="9992" xr:uid="{77A9A21D-64BC-4872-B5BA-FD61E834262F}"/>
    <cellStyle name="Normal 47" xfId="1975" xr:uid="{98628D26-C43C-4BC0-90F9-28FFA905A47E}"/>
    <cellStyle name="Normal 47 2" xfId="4053" xr:uid="{BBA92C05-F4C6-40C0-8EF3-B0D729451EA1}"/>
    <cellStyle name="Normal 47 2 2" xfId="8013" xr:uid="{F0B1093F-AED7-4AA8-94A8-6FCF3EAD7E15}"/>
    <cellStyle name="Normal 47 2 2 2" xfId="15933" xr:uid="{55CB3A54-A4E5-4B6E-A14F-2EFF1ADA8A60}"/>
    <cellStyle name="Normal 47 2 3" xfId="11973" xr:uid="{9B8FC724-C36A-4A8F-9005-49885139D8F9}"/>
    <cellStyle name="Normal 47 3" xfId="6033" xr:uid="{81D21DD9-31F3-48EF-8D39-A1DAC3F76DC6}"/>
    <cellStyle name="Normal 47 3 2" xfId="13953" xr:uid="{E09EBE52-C99A-49B7-9DB6-AC3112562F39}"/>
    <cellStyle name="Normal 47 4" xfId="9993" xr:uid="{7825CBD9-1DF1-43B7-8420-AA06464D9375}"/>
    <cellStyle name="Normal 48" xfId="1977" xr:uid="{7695D753-69FC-4BC5-9D81-89473CFD88D8}"/>
    <cellStyle name="Normal 48 2" xfId="4055" xr:uid="{DE030D5A-D949-4FB3-8646-60EA7C31F3AE}"/>
    <cellStyle name="Normal 48 2 2" xfId="8015" xr:uid="{FAE7AA06-3709-44CB-8702-1C8D51E12703}"/>
    <cellStyle name="Normal 48 2 2 2" xfId="15935" xr:uid="{44080623-19DA-491E-8233-1F41D3707692}"/>
    <cellStyle name="Normal 48 2 3" xfId="11975" xr:uid="{0D7C8D4E-5290-4BBA-8D23-C27CC35AB54F}"/>
    <cellStyle name="Normal 48 3" xfId="6035" xr:uid="{26647981-02EE-41B2-99AB-ADA862B6BB25}"/>
    <cellStyle name="Normal 48 3 2" xfId="13955" xr:uid="{7D93BC9B-46E3-4E03-9AA5-607CD1AD67AF}"/>
    <cellStyle name="Normal 48 4" xfId="9995" xr:uid="{96BA5B61-4786-4E5A-ADA1-10B1028BF151}"/>
    <cellStyle name="Normal 49" xfId="1978" xr:uid="{2B1AF0AE-3E82-4A7E-8787-4C9A13CC828E}"/>
    <cellStyle name="Normal 49 2" xfId="4056" xr:uid="{2CAC3EF0-3C7F-4CBD-B633-129D99F135FC}"/>
    <cellStyle name="Normal 49 2 2" xfId="8016" xr:uid="{CB13F7A1-33E5-4BC2-8D12-EEA654626619}"/>
    <cellStyle name="Normal 49 2 2 2" xfId="15936" xr:uid="{9FE7544B-3876-4936-8C6E-28228E8731B7}"/>
    <cellStyle name="Normal 49 2 3" xfId="11976" xr:uid="{BDE7B276-E0D3-4450-B808-942A711E4B14}"/>
    <cellStyle name="Normal 49 3" xfId="6036" xr:uid="{59D0845A-C1AA-40FF-B3E7-C9961D19370F}"/>
    <cellStyle name="Normal 49 3 2" xfId="13956" xr:uid="{FD1287D3-420A-4CBE-AF36-122919C32025}"/>
    <cellStyle name="Normal 49 4" xfId="9996" xr:uid="{C49016E9-79F8-4F40-929F-7550AAFE328A}"/>
    <cellStyle name="Normal 5" xfId="53" xr:uid="{00000000-0005-0000-0000-00005A050000}"/>
    <cellStyle name="Normal 5 2" xfId="163" xr:uid="{00000000-0005-0000-0000-00005B050000}"/>
    <cellStyle name="Normal 5 2 2" xfId="225" xr:uid="{00000000-0005-0000-0000-00005C050000}"/>
    <cellStyle name="Normal 5 2 2 2" xfId="390" xr:uid="{00000000-0005-0000-0000-00005D050000}"/>
    <cellStyle name="Normal 5 2 2 2 2" xfId="780" xr:uid="{00000000-0005-0000-0000-00005E050000}"/>
    <cellStyle name="Normal 5 2 2 2 2 2" xfId="2695" xr:uid="{78E02DF3-645C-4495-A089-6E852BFB0305}"/>
    <cellStyle name="Normal 5 2 2 2 2 2 2" xfId="4745" xr:uid="{60A70D09-17E6-42A6-9C56-EE24DB43EACA}"/>
    <cellStyle name="Normal 5 2 2 2 2 2 2 2" xfId="8705" xr:uid="{7BB20435-6120-4A1D-85D2-21EB754892CD}"/>
    <cellStyle name="Normal 5 2 2 2 2 2 2 2 2" xfId="16625" xr:uid="{4559419C-CDC3-469F-9898-2CE5019D4B88}"/>
    <cellStyle name="Normal 5 2 2 2 2 2 2 3" xfId="12665" xr:uid="{E8129C91-ACAA-4594-9150-D902B0AAE224}"/>
    <cellStyle name="Normal 5 2 2 2 2 2 3" xfId="6725" xr:uid="{9006D545-A7E0-4740-9E76-26A291452A8F}"/>
    <cellStyle name="Normal 5 2 2 2 2 2 3 2" xfId="14645" xr:uid="{409615BF-EC61-4405-80FF-78200006CB8B}"/>
    <cellStyle name="Normal 5 2 2 2 2 2 4" xfId="10685" xr:uid="{E3ACC949-6107-4F99-8BFB-BD4FC44B0E0F}"/>
    <cellStyle name="Normal 5 2 2 2 2 3" xfId="3623" xr:uid="{DC81095B-1A32-4D4D-9B63-7F00F7312E63}"/>
    <cellStyle name="Normal 5 2 2 2 2 3 2" xfId="7585" xr:uid="{DD6022A2-081E-4A98-88A9-F4DE5AA7B817}"/>
    <cellStyle name="Normal 5 2 2 2 2 3 2 2" xfId="15505" xr:uid="{732EC8D7-1703-47B4-A1E7-512F0802915E}"/>
    <cellStyle name="Normal 5 2 2 2 2 3 3" xfId="11545" xr:uid="{74246B0A-62A1-4937-A01A-02FDE8372817}"/>
    <cellStyle name="Normal 5 2 2 2 2 4" xfId="5605" xr:uid="{11A25E79-9B19-4ABE-ABDD-EA9D3627BEAF}"/>
    <cellStyle name="Normal 5 2 2 2 2 4 2" xfId="13525" xr:uid="{A8908CFB-5873-4F39-B268-AF858F839F14}"/>
    <cellStyle name="Normal 5 2 2 2 2 5" xfId="9565" xr:uid="{16AD1A0B-3F44-4BCC-9C80-F5291882C2BC}"/>
    <cellStyle name="Normal 5 2 2 2 3" xfId="2694" xr:uid="{E5C94393-8D61-4C23-B82B-6EAC55C0FF89}"/>
    <cellStyle name="Normal 5 2 2 2 3 2" xfId="4744" xr:uid="{4C2DAE1E-057E-4560-B1A9-3B66E668DDF5}"/>
    <cellStyle name="Normal 5 2 2 2 3 2 2" xfId="8704" xr:uid="{6EB2FE05-7777-4C83-B71D-DB26ABB9931B}"/>
    <cellStyle name="Normal 5 2 2 2 3 2 2 2" xfId="16624" xr:uid="{25556278-C500-4A74-9199-A92634B07FE9}"/>
    <cellStyle name="Normal 5 2 2 2 3 2 3" xfId="12664" xr:uid="{56DEB36D-72FA-4C1B-AB35-A46F61B4721B}"/>
    <cellStyle name="Normal 5 2 2 2 3 3" xfId="6724" xr:uid="{4A9A6282-E71A-43A2-9B34-938B0CF8624A}"/>
    <cellStyle name="Normal 5 2 2 2 3 3 2" xfId="14644" xr:uid="{389614E3-537B-41E5-84E9-88B9D146FD37}"/>
    <cellStyle name="Normal 5 2 2 2 3 4" xfId="10684" xr:uid="{447FFE82-0EF0-4096-BE5E-3513132ACE3E}"/>
    <cellStyle name="Normal 5 2 2 2 4" xfId="3298" xr:uid="{C3F612AD-082A-4B6A-A1CE-9737B1FA6B4D}"/>
    <cellStyle name="Normal 5 2 2 2 4 2" xfId="7260" xr:uid="{53E76E92-5EBC-44D1-A78D-434CF08F154D}"/>
    <cellStyle name="Normal 5 2 2 2 4 2 2" xfId="15180" xr:uid="{ABE334BF-FD5B-4ACF-B4F4-3578416A89C5}"/>
    <cellStyle name="Normal 5 2 2 2 4 3" xfId="11220" xr:uid="{9067ACA9-1DE7-45A5-B2F8-12EC70401DBD}"/>
    <cellStyle name="Normal 5 2 2 2 5" xfId="5280" xr:uid="{B697EECD-F2F6-4E8E-8B0E-30752A3B153F}"/>
    <cellStyle name="Normal 5 2 2 2 5 2" xfId="13200" xr:uid="{01045899-F8E0-420F-9150-112513E5BAF8}"/>
    <cellStyle name="Normal 5 2 2 2 6" xfId="9240" xr:uid="{3C7B5282-2E1C-464D-82E9-18C8DCC6D626}"/>
    <cellStyle name="Normal 5 2 2 3" xfId="645" xr:uid="{00000000-0005-0000-0000-00005F050000}"/>
    <cellStyle name="Normal 5 2 2 3 2" xfId="2696" xr:uid="{C2DC7530-D9BC-43FA-943E-215964868687}"/>
    <cellStyle name="Normal 5 2 2 3 2 2" xfId="4746" xr:uid="{7AB37B12-33B7-4B90-A950-EEFF6B02744C}"/>
    <cellStyle name="Normal 5 2 2 3 2 2 2" xfId="8706" xr:uid="{6DF71E59-EAB2-4E66-B9D3-E99AE5EE26F8}"/>
    <cellStyle name="Normal 5 2 2 3 2 2 2 2" xfId="16626" xr:uid="{9D1ADF60-1415-4A46-896D-DE24E486FFBA}"/>
    <cellStyle name="Normal 5 2 2 3 2 2 3" xfId="12666" xr:uid="{23BB7BFA-5B45-41FB-B92C-C7D633DD1CC1}"/>
    <cellStyle name="Normal 5 2 2 3 2 3" xfId="6726" xr:uid="{398B02BD-D9B2-485F-A19D-CAD0280FDDE0}"/>
    <cellStyle name="Normal 5 2 2 3 2 3 2" xfId="14646" xr:uid="{50DF7E74-CED4-475C-B582-65329ABE2174}"/>
    <cellStyle name="Normal 5 2 2 3 2 4" xfId="10686" xr:uid="{73474CA9-1CEC-49AE-A599-BAEBC5FF7688}"/>
    <cellStyle name="Normal 5 2 2 3 3" xfId="3488" xr:uid="{81FE982A-6C96-4A30-9AC7-F1C67B73298F}"/>
    <cellStyle name="Normal 5 2 2 3 3 2" xfId="7450" xr:uid="{F4129FE6-C322-4B84-8647-302E03B08859}"/>
    <cellStyle name="Normal 5 2 2 3 3 2 2" xfId="15370" xr:uid="{DC0148EB-0D67-43E7-B2F2-ECACF67B85C5}"/>
    <cellStyle name="Normal 5 2 2 3 3 3" xfId="11410" xr:uid="{779EBD89-8292-46B5-82D1-A48210D1C0ED}"/>
    <cellStyle name="Normal 5 2 2 3 4" xfId="5470" xr:uid="{C5E55953-2EC5-4251-B1CB-2444350AEEF5}"/>
    <cellStyle name="Normal 5 2 2 3 4 2" xfId="13390" xr:uid="{4A4CE171-6C6E-4C9B-B47F-48CF11FB4D02}"/>
    <cellStyle name="Normal 5 2 2 3 5" xfId="9430" xr:uid="{EA5D53B8-AF88-4F82-A265-CDECA38C0AD4}"/>
    <cellStyle name="Normal 5 2 2 4" xfId="2693" xr:uid="{8D961CFE-5846-45D8-B443-18241585B6BD}"/>
    <cellStyle name="Normal 5 2 2 4 2" xfId="4743" xr:uid="{48296E59-B9B7-48FD-9809-47C2B96CB916}"/>
    <cellStyle name="Normal 5 2 2 4 2 2" xfId="8703" xr:uid="{442D921E-39FE-49AB-B699-13BF825CDD2D}"/>
    <cellStyle name="Normal 5 2 2 4 2 2 2" xfId="16623" xr:uid="{F3883104-7721-40BB-B2D5-B4310934E21C}"/>
    <cellStyle name="Normal 5 2 2 4 2 3" xfId="12663" xr:uid="{D35F4A8B-4BB8-4054-A245-9936B1288D6C}"/>
    <cellStyle name="Normal 5 2 2 4 3" xfId="6723" xr:uid="{3AC4FFCE-8422-440C-8DD2-D676A71701CC}"/>
    <cellStyle name="Normal 5 2 2 4 3 2" xfId="14643" xr:uid="{838CBE47-0EC0-4AB0-8238-A852A7D57299}"/>
    <cellStyle name="Normal 5 2 2 4 4" xfId="10683" xr:uid="{EA3642C1-484D-4D33-A6D3-F1913A3FF70D}"/>
    <cellStyle name="Normal 5 2 2 5" xfId="3163" xr:uid="{1DB66645-2677-4B08-AA2E-2F68A8AB5A72}"/>
    <cellStyle name="Normal 5 2 2 5 2" xfId="7125" xr:uid="{5AC6CC20-55D5-4E27-B3B7-B72B384CE8E3}"/>
    <cellStyle name="Normal 5 2 2 5 2 2" xfId="15045" xr:uid="{8E1093F1-8FBA-4B6E-9891-490C2F63A877}"/>
    <cellStyle name="Normal 5 2 2 5 3" xfId="11085" xr:uid="{2048D308-58E6-4DE5-B1C7-8F6A17A42F7E}"/>
    <cellStyle name="Normal 5 2 2 6" xfId="5145" xr:uid="{783060A9-0640-4A82-93EA-278505709F47}"/>
    <cellStyle name="Normal 5 2 2 6 2" xfId="13065" xr:uid="{0EC39A4C-B131-48C4-90AA-C0C4A054F5A5}"/>
    <cellStyle name="Normal 5 2 2 7" xfId="9105" xr:uid="{EDF2D33C-2C44-4EE4-87B6-D6AA133AA499}"/>
    <cellStyle name="Normal 5 2 3" xfId="497" xr:uid="{00000000-0005-0000-0000-000060050000}"/>
    <cellStyle name="Normal 5 2 4" xfId="1615" xr:uid="{00000000-0005-0000-0000-000061050000}"/>
    <cellStyle name="Normal 5 2 4 2" xfId="2697" xr:uid="{B72F9C42-F168-4F15-A004-B6385B61616A}"/>
    <cellStyle name="Normal 5 2 4 2 2" xfId="4747" xr:uid="{CB5FE3C6-5FE2-443B-BD79-982E747825A7}"/>
    <cellStyle name="Normal 5 2 4 2 2 2" xfId="8707" xr:uid="{F800AF6F-FE83-4DDE-A7E4-E901F757C91F}"/>
    <cellStyle name="Normal 5 2 4 2 2 2 2" xfId="16627" xr:uid="{D4E81084-2092-4218-A93C-3B527BACEA74}"/>
    <cellStyle name="Normal 5 2 4 2 2 3" xfId="12667" xr:uid="{1EED8975-0E21-45B2-8EB2-49776BAC1601}"/>
    <cellStyle name="Normal 5 2 4 2 3" xfId="6727" xr:uid="{62EC9766-6578-47EF-B323-A3B02D2016ED}"/>
    <cellStyle name="Normal 5 2 4 2 3 2" xfId="14647" xr:uid="{5ECB7AB5-C1BD-455C-9DEC-76B137248601}"/>
    <cellStyle name="Normal 5 2 4 2 4" xfId="10687" xr:uid="{8D0B92C5-90E8-4E1B-8079-42FE752B85E4}"/>
    <cellStyle name="Normal 5 2 4 3" xfId="3941" xr:uid="{119D0883-DC0D-4192-AACD-5ED75594CD62}"/>
    <cellStyle name="Normal 5 2 4 3 2" xfId="7903" xr:uid="{B753588D-493B-402A-88DD-3E7ACFE5792F}"/>
    <cellStyle name="Normal 5 2 4 3 2 2" xfId="15823" xr:uid="{02656615-73EC-48E7-A206-6B236DC25634}"/>
    <cellStyle name="Normal 5 2 4 3 3" xfId="11863" xr:uid="{1FC4FF89-ED0A-431C-94FE-33C57208C260}"/>
    <cellStyle name="Normal 5 2 4 4" xfId="5923" xr:uid="{4E2166D7-82FB-4F01-9BE9-97216E0E3E2A}"/>
    <cellStyle name="Normal 5 2 4 4 2" xfId="13843" xr:uid="{0EB689A4-5E10-4D2D-9FD3-6BD19ACF37A5}"/>
    <cellStyle name="Normal 5 2 4 5" xfId="9883" xr:uid="{F58A568F-2872-442D-B69A-81F560C072E6}"/>
    <cellStyle name="Normal 5 3" xfId="216" xr:uid="{00000000-0005-0000-0000-000062050000}"/>
    <cellStyle name="Normal 5 3 2" xfId="384" xr:uid="{00000000-0005-0000-0000-000063050000}"/>
    <cellStyle name="Normal 5 3 2 2" xfId="774" xr:uid="{00000000-0005-0000-0000-000064050000}"/>
    <cellStyle name="Normal 5 3 2 2 2" xfId="2700" xr:uid="{2AA7F142-371C-4D9D-A80C-117338590F0A}"/>
    <cellStyle name="Normal 5 3 2 2 2 2" xfId="4750" xr:uid="{0D34ABD9-10A9-4B58-91C6-E8190BE91FED}"/>
    <cellStyle name="Normal 5 3 2 2 2 2 2" xfId="8710" xr:uid="{D93C48E4-C8FF-495F-8362-03A196B48716}"/>
    <cellStyle name="Normal 5 3 2 2 2 2 2 2" xfId="16630" xr:uid="{58BA164B-3D81-41AB-ABE9-150E3031A2BA}"/>
    <cellStyle name="Normal 5 3 2 2 2 2 3" xfId="12670" xr:uid="{99E4A28A-C820-4B02-91E6-EBE664082558}"/>
    <cellStyle name="Normal 5 3 2 2 2 3" xfId="6730" xr:uid="{3C0B4964-C55F-4220-B341-FB5E48EEEBFD}"/>
    <cellStyle name="Normal 5 3 2 2 2 3 2" xfId="14650" xr:uid="{2A2EBBF0-4607-4BB5-8920-74AB6384AB49}"/>
    <cellStyle name="Normal 5 3 2 2 2 4" xfId="10690" xr:uid="{946F4C85-CD3C-4CDC-92D2-4C436AA57F03}"/>
    <cellStyle name="Normal 5 3 2 2 3" xfId="3617" xr:uid="{EA0B1A61-6922-49AC-A6C9-BF5C4529ED97}"/>
    <cellStyle name="Normal 5 3 2 2 3 2" xfId="7579" xr:uid="{B3D54949-2873-46A4-A646-63727DEC550C}"/>
    <cellStyle name="Normal 5 3 2 2 3 2 2" xfId="15499" xr:uid="{B4A42E76-B2B1-441A-99F6-087553E0819A}"/>
    <cellStyle name="Normal 5 3 2 2 3 3" xfId="11539" xr:uid="{E591B997-51CF-45B4-801E-8E2DCCAF317E}"/>
    <cellStyle name="Normal 5 3 2 2 4" xfId="5599" xr:uid="{567EE043-EFB4-4911-8A74-D3C1F3CF5CA9}"/>
    <cellStyle name="Normal 5 3 2 2 4 2" xfId="13519" xr:uid="{8CFF7144-E69D-4857-92E9-94CE8DE8F14A}"/>
    <cellStyle name="Normal 5 3 2 2 5" xfId="9559" xr:uid="{511901A3-CFE7-4123-A903-AC99368DB0C4}"/>
    <cellStyle name="Normal 5 3 2 3" xfId="2699" xr:uid="{64D420E1-FF15-4BF6-BEB6-D7FE3AF8D3B4}"/>
    <cellStyle name="Normal 5 3 2 3 2" xfId="4749" xr:uid="{4EAA3167-7DC4-46DB-BF70-D0485B46C40E}"/>
    <cellStyle name="Normal 5 3 2 3 2 2" xfId="8709" xr:uid="{9A01FCB0-3682-44E2-A71C-35F6D9493EF3}"/>
    <cellStyle name="Normal 5 3 2 3 2 2 2" xfId="16629" xr:uid="{2265E67A-4233-451F-A263-303E2B5CE4BC}"/>
    <cellStyle name="Normal 5 3 2 3 2 3" xfId="12669" xr:uid="{F7580876-EFE2-4130-AA2C-46CB8E1C9CA7}"/>
    <cellStyle name="Normal 5 3 2 3 3" xfId="6729" xr:uid="{F98E456A-5EC8-4428-A33A-2D6DA5EA86A8}"/>
    <cellStyle name="Normal 5 3 2 3 3 2" xfId="14649" xr:uid="{9EDF3346-5422-4FF7-8AF9-E750C2E8538F}"/>
    <cellStyle name="Normal 5 3 2 3 4" xfId="10689" xr:uid="{C0C46DB0-14D4-46E9-9B3A-7FB8A7798F9B}"/>
    <cellStyle name="Normal 5 3 2 4" xfId="3292" xr:uid="{528740AA-34EF-448C-9B4A-6A24E492853E}"/>
    <cellStyle name="Normal 5 3 2 4 2" xfId="7254" xr:uid="{6CE1A16E-6EFE-4F47-9F11-73A1D51179AB}"/>
    <cellStyle name="Normal 5 3 2 4 2 2" xfId="15174" xr:uid="{12323E97-A485-47D1-BBDF-7AAAD90B2449}"/>
    <cellStyle name="Normal 5 3 2 4 3" xfId="11214" xr:uid="{F7E62596-FD0C-4904-85D9-7FB8E18B0566}"/>
    <cellStyle name="Normal 5 3 2 5" xfId="5274" xr:uid="{0AE09118-E931-4026-AA75-B83328B32D0D}"/>
    <cellStyle name="Normal 5 3 2 5 2" xfId="13194" xr:uid="{1DEF1222-26DC-4F98-9C2F-86CBD606B622}"/>
    <cellStyle name="Normal 5 3 2 6" xfId="9234" xr:uid="{B56834B7-09F3-44E6-9087-134D4027D3A9}"/>
    <cellStyle name="Normal 5 3 3" xfId="639" xr:uid="{00000000-0005-0000-0000-000065050000}"/>
    <cellStyle name="Normal 5 3 3 2" xfId="2701" xr:uid="{E6624680-0655-4FFC-8BCB-5DFE0EA28DDA}"/>
    <cellStyle name="Normal 5 3 3 2 2" xfId="4751" xr:uid="{F2A1CC5B-E1C3-4965-BBE6-F9D3365F15EF}"/>
    <cellStyle name="Normal 5 3 3 2 2 2" xfId="8711" xr:uid="{1F0225C6-C9C5-4806-90E3-4D28FF252E85}"/>
    <cellStyle name="Normal 5 3 3 2 2 2 2" xfId="16631" xr:uid="{C08C3C48-B96F-4A4C-BBA2-84FCB5415A88}"/>
    <cellStyle name="Normal 5 3 3 2 2 3" xfId="12671" xr:uid="{AB841D6F-F201-4D86-AF7B-8FF123BDDD06}"/>
    <cellStyle name="Normal 5 3 3 2 3" xfId="6731" xr:uid="{8EE7DA1A-6279-4A0E-A80D-CEA1DBB6B646}"/>
    <cellStyle name="Normal 5 3 3 2 3 2" xfId="14651" xr:uid="{D5BC3AFA-5452-4F18-A86E-05AEAB77B037}"/>
    <cellStyle name="Normal 5 3 3 2 4" xfId="10691" xr:uid="{66B4A0A1-453E-4E1F-AFA0-3FF14E6A7F51}"/>
    <cellStyle name="Normal 5 3 3 3" xfId="3482" xr:uid="{A0704176-FB69-4794-B56A-34984D991D44}"/>
    <cellStyle name="Normal 5 3 3 3 2" xfId="7444" xr:uid="{968AE80B-9A86-442D-BE76-6E16A9C448F2}"/>
    <cellStyle name="Normal 5 3 3 3 2 2" xfId="15364" xr:uid="{1CA530CF-D838-4E98-9E92-3A650C57C443}"/>
    <cellStyle name="Normal 5 3 3 3 3" xfId="11404" xr:uid="{1FE2E638-6A87-42E4-9108-44ACD3E54459}"/>
    <cellStyle name="Normal 5 3 3 4" xfId="5464" xr:uid="{65909FDE-D8B8-45AA-AED3-DD845C979B89}"/>
    <cellStyle name="Normal 5 3 3 4 2" xfId="13384" xr:uid="{475C8BC7-409F-4058-8FD3-431FD3FE0726}"/>
    <cellStyle name="Normal 5 3 3 5" xfId="9424" xr:uid="{4560A75C-DC1F-4470-97EB-61BD11D77FE7}"/>
    <cellStyle name="Normal 5 3 4" xfId="1616" xr:uid="{00000000-0005-0000-0000-000066050000}"/>
    <cellStyle name="Normal 5 3 4 2" xfId="2702" xr:uid="{E2C5EDD5-A04C-4D3A-8C65-9D0D3D85C980}"/>
    <cellStyle name="Normal 5 3 4 2 2" xfId="4752" xr:uid="{A68D1BB1-227C-4D08-98EC-2B34D2BDCAB8}"/>
    <cellStyle name="Normal 5 3 4 2 2 2" xfId="8712" xr:uid="{46E42F1A-F687-47B4-ABD4-B31A28EF1F6A}"/>
    <cellStyle name="Normal 5 3 4 2 2 2 2" xfId="16632" xr:uid="{B0313F6B-377C-467C-BFCC-EEE003EFB02D}"/>
    <cellStyle name="Normal 5 3 4 2 2 3" xfId="12672" xr:uid="{B8BF0455-CEF3-4159-B234-FADDBE44F537}"/>
    <cellStyle name="Normal 5 3 4 2 3" xfId="6732" xr:uid="{BE539584-815D-4F96-8953-9681DFF3CC0D}"/>
    <cellStyle name="Normal 5 3 4 2 3 2" xfId="14652" xr:uid="{FD4CEE22-2A71-429E-882C-85C1419AAB47}"/>
    <cellStyle name="Normal 5 3 4 2 4" xfId="10692" xr:uid="{0D71F7FA-31C1-40C1-89E4-D43D238EB1E6}"/>
    <cellStyle name="Normal 5 3 4 3" xfId="3942" xr:uid="{D88B865C-D1A3-4AF7-8319-C1E872C21621}"/>
    <cellStyle name="Normal 5 3 4 3 2" xfId="7904" xr:uid="{1213CF03-723F-4320-B04D-1A3AA6C748A8}"/>
    <cellStyle name="Normal 5 3 4 3 2 2" xfId="15824" xr:uid="{9248E12F-820C-4C81-8677-278C6087D1E8}"/>
    <cellStyle name="Normal 5 3 4 3 3" xfId="11864" xr:uid="{3DD0C190-3CCB-4A96-B4AC-945B8A30EED3}"/>
    <cellStyle name="Normal 5 3 4 4" xfId="5924" xr:uid="{2573EDFE-A118-4DB2-8BC6-806D36CFDBBF}"/>
    <cellStyle name="Normal 5 3 4 4 2" xfId="13844" xr:uid="{51062FE1-C54D-495E-BA87-B36BF3011BAB}"/>
    <cellStyle name="Normal 5 3 4 5" xfId="9884" xr:uid="{77175242-C676-4FCE-9C2A-FB225314A8C9}"/>
    <cellStyle name="Normal 5 3 5" xfId="2698" xr:uid="{F0DB148A-6966-4FB1-A4E8-E20E945B04F3}"/>
    <cellStyle name="Normal 5 3 5 2" xfId="4748" xr:uid="{68DFDEE1-8A30-4B71-A6B7-F633FD2CA31C}"/>
    <cellStyle name="Normal 5 3 5 2 2" xfId="8708" xr:uid="{4B813739-5112-4F3B-9CD1-F899BABCCFCE}"/>
    <cellStyle name="Normal 5 3 5 2 2 2" xfId="16628" xr:uid="{7BC8F361-BA03-4AD8-88EE-453BDAE2AE30}"/>
    <cellStyle name="Normal 5 3 5 2 3" xfId="12668" xr:uid="{0FAC5C07-C40B-46BD-A2A9-E7E66B73EF79}"/>
    <cellStyle name="Normal 5 3 5 3" xfId="6728" xr:uid="{70404FF5-D304-4F07-9F11-B6FADEB0BB38}"/>
    <cellStyle name="Normal 5 3 5 3 2" xfId="14648" xr:uid="{15A97884-01A9-476C-AAE0-602E6BF4F432}"/>
    <cellStyle name="Normal 5 3 5 4" xfId="10688" xr:uid="{56258C4E-393A-4CC4-B4ED-264529D0E09D}"/>
    <cellStyle name="Normal 5 3 6" xfId="3157" xr:uid="{C1DAC898-BA25-4C84-922F-756686A27840}"/>
    <cellStyle name="Normal 5 3 6 2" xfId="7119" xr:uid="{9C9AAF01-3243-4549-9E10-C0CA02681C92}"/>
    <cellStyle name="Normal 5 3 6 2 2" xfId="15039" xr:uid="{0045C11A-7C8B-467A-9757-F41A88AD0A20}"/>
    <cellStyle name="Normal 5 3 6 3" xfId="11079" xr:uid="{4D61BF86-7346-4D1E-9F7D-395BC35CBCA5}"/>
    <cellStyle name="Normal 5 3 7" xfId="5139" xr:uid="{65289BB6-EF59-4CAE-B78E-67E93BB4CE90}"/>
    <cellStyle name="Normal 5 3 7 2" xfId="13059" xr:uid="{DB900962-03C9-4D22-9DF1-5070C1F4BDD1}"/>
    <cellStyle name="Normal 5 3 8" xfId="9099" xr:uid="{E9846DA2-CB70-4071-A1F7-C50A3E3721B0}"/>
    <cellStyle name="Normal 5 4" xfId="453" xr:uid="{00000000-0005-0000-0000-000067050000}"/>
    <cellStyle name="Normal 5 4 2" xfId="838" xr:uid="{00000000-0005-0000-0000-000068050000}"/>
    <cellStyle name="Normal 5 4 2 2" xfId="2704" xr:uid="{86E95400-B12C-449D-800E-2A5E89D79A81}"/>
    <cellStyle name="Normal 5 4 2 2 2" xfId="4754" xr:uid="{B618E536-4F81-4CCA-961C-A8AB8FC9FAE0}"/>
    <cellStyle name="Normal 5 4 2 2 2 2" xfId="8714" xr:uid="{08D5CC18-2C21-4087-8E5C-C4BA82127627}"/>
    <cellStyle name="Normal 5 4 2 2 2 2 2" xfId="16634" xr:uid="{8CC5D2F8-B1AA-4DEF-B2FF-85579B69BFF1}"/>
    <cellStyle name="Normal 5 4 2 2 2 3" xfId="12674" xr:uid="{368EAE0A-7807-4585-8D26-F7193258C965}"/>
    <cellStyle name="Normal 5 4 2 2 3" xfId="6734" xr:uid="{04433CCC-C461-4281-9EE3-A39DA08C4774}"/>
    <cellStyle name="Normal 5 4 2 2 3 2" xfId="14654" xr:uid="{1CA2FF92-CD7F-4511-84BC-060E754BB675}"/>
    <cellStyle name="Normal 5 4 2 2 4" xfId="10694" xr:uid="{A12E12C6-4111-42D0-A572-CB8C08B28584}"/>
    <cellStyle name="Normal 5 4 2 3" xfId="3681" xr:uid="{78FE2301-C25E-4EBC-9A1C-EDF64E313EC1}"/>
    <cellStyle name="Normal 5 4 2 3 2" xfId="7643" xr:uid="{83702F04-52CA-466F-A4B3-8D44F8D4CBC3}"/>
    <cellStyle name="Normal 5 4 2 3 2 2" xfId="15563" xr:uid="{A9AB4986-2688-4FED-A1D1-9189C303AABF}"/>
    <cellStyle name="Normal 5 4 2 3 3" xfId="11603" xr:uid="{3FDF83C6-A29A-46B7-9495-91A6DE3B2A4D}"/>
    <cellStyle name="Normal 5 4 2 4" xfId="5663" xr:uid="{18B2A377-C895-413E-8A41-CF7D8B15354A}"/>
    <cellStyle name="Normal 5 4 2 4 2" xfId="13583" xr:uid="{2FBAE6AB-C4A4-4E91-B696-142F6256B46D}"/>
    <cellStyle name="Normal 5 4 2 5" xfId="9623" xr:uid="{61A32051-5D47-4925-A0EF-14B8DCEA8E48}"/>
    <cellStyle name="Normal 5 4 3" xfId="2703" xr:uid="{07220C25-B18C-4C9A-856B-E2431A011D7A}"/>
    <cellStyle name="Normal 5 4 3 2" xfId="4753" xr:uid="{3122E952-00DB-44E6-8B6D-FF103C1E74D3}"/>
    <cellStyle name="Normal 5 4 3 2 2" xfId="8713" xr:uid="{3563CAAF-2854-4187-9355-85E5E7FCB449}"/>
    <cellStyle name="Normal 5 4 3 2 2 2" xfId="16633" xr:uid="{3F6D6BD2-7509-445A-B1DD-54FD27C1DF5A}"/>
    <cellStyle name="Normal 5 4 3 2 3" xfId="12673" xr:uid="{1F435750-0007-4959-98C1-4B6AED26AF93}"/>
    <cellStyle name="Normal 5 4 3 3" xfId="6733" xr:uid="{887A93F1-6C4B-49A3-8D42-32D28F31229D}"/>
    <cellStyle name="Normal 5 4 3 3 2" xfId="14653" xr:uid="{C652E9B4-6E12-4DB8-87A8-3D0DEFB2BA47}"/>
    <cellStyle name="Normal 5 4 3 4" xfId="10693" xr:uid="{4E09C0AB-FFB1-4557-833B-D319CCFB6A91}"/>
    <cellStyle name="Normal 5 4 4" xfId="3356" xr:uid="{47DD21AD-C2B8-41C9-AC7F-639B99150E77}"/>
    <cellStyle name="Normal 5 4 4 2" xfId="7318" xr:uid="{D2653430-8974-4548-BD86-746A491E699B}"/>
    <cellStyle name="Normal 5 4 4 2 2" xfId="15238" xr:uid="{385C3668-5B6E-4D29-88A5-45144CC13FE9}"/>
    <cellStyle name="Normal 5 4 4 3" xfId="11278" xr:uid="{07E68D6E-5845-4B82-AC01-4D0AB7E3BACA}"/>
    <cellStyle name="Normal 5 4 5" xfId="5338" xr:uid="{9E686ADF-1559-4A4B-9BE5-8DE955B3C7B8}"/>
    <cellStyle name="Normal 5 4 5 2" xfId="13258" xr:uid="{470327F8-2874-4EF5-ACEB-7E2AD3778DF2}"/>
    <cellStyle name="Normal 5 4 6" xfId="9298" xr:uid="{75838927-EEF7-4748-9872-479F72D565BF}"/>
    <cellStyle name="Normal 5 5" xfId="910" xr:uid="{00000000-0005-0000-0000-000069050000}"/>
    <cellStyle name="Normal 5 5 2" xfId="2705" xr:uid="{0E9AE4EB-0D08-45B5-A2AD-CE6A40A14A35}"/>
    <cellStyle name="Normal 5 5 2 2" xfId="4755" xr:uid="{3E36DD89-2A48-4FDB-B818-159F1F0114B2}"/>
    <cellStyle name="Normal 5 5 2 2 2" xfId="8715" xr:uid="{7C5A52EA-DAB4-4717-917E-9621E607EEE3}"/>
    <cellStyle name="Normal 5 5 2 2 2 2" xfId="16635" xr:uid="{657E6778-07B1-447B-875C-270EB693B11A}"/>
    <cellStyle name="Normal 5 5 2 2 3" xfId="12675" xr:uid="{8827A840-784A-40D8-B35A-1F5D28200362}"/>
    <cellStyle name="Normal 5 5 2 3" xfId="6735" xr:uid="{C6038621-F920-46D0-8C5D-1884EC634210}"/>
    <cellStyle name="Normal 5 5 2 3 2" xfId="14655" xr:uid="{40A76209-9BF3-46C5-910D-B16F13C11D0E}"/>
    <cellStyle name="Normal 5 5 2 4" xfId="10695" xr:uid="{A86DE029-4E71-4A28-8E3A-27BD94441481}"/>
    <cellStyle name="Normal 5 5 3" xfId="3752" xr:uid="{66555D41-F7FD-4E52-83EC-22B7361F5C54}"/>
    <cellStyle name="Normal 5 5 3 2" xfId="7714" xr:uid="{F18F64B8-EE01-4A68-9787-8A90C7B7C141}"/>
    <cellStyle name="Normal 5 5 3 2 2" xfId="15634" xr:uid="{EE45CADE-7CFB-4002-8F14-8BB7233F3D52}"/>
    <cellStyle name="Normal 5 5 3 3" xfId="11674" xr:uid="{DB520431-ECF6-4AF0-82FC-26F384A004A8}"/>
    <cellStyle name="Normal 5 5 4" xfId="5734" xr:uid="{9023C0C2-3FBF-4449-992E-71913CE82A7B}"/>
    <cellStyle name="Normal 5 5 4 2" xfId="13654" xr:uid="{B828A103-2E2C-4C44-9912-561C825903E0}"/>
    <cellStyle name="Normal 5 5 5" xfId="9694" xr:uid="{087BAECF-A334-4725-BDD8-93849D797AED}"/>
    <cellStyle name="Normal 5 6" xfId="1614" xr:uid="{00000000-0005-0000-0000-00006A050000}"/>
    <cellStyle name="Normal 5 6 2" xfId="2706" xr:uid="{B7760CE5-7F29-4C06-97C6-077B585F998A}"/>
    <cellStyle name="Normal 5 6 2 2" xfId="4756" xr:uid="{56198DD9-7824-413E-A44E-68C61A03DA1B}"/>
    <cellStyle name="Normal 5 6 2 2 2" xfId="8716" xr:uid="{A9C99653-820A-47BB-A817-A2A5F053606D}"/>
    <cellStyle name="Normal 5 6 2 2 2 2" xfId="16636" xr:uid="{18B246A7-CF8E-4C2D-9A43-A836608C9135}"/>
    <cellStyle name="Normal 5 6 2 2 3" xfId="12676" xr:uid="{F2F09A57-1C7A-4E1D-88B9-85A00B9BFD72}"/>
    <cellStyle name="Normal 5 6 2 3" xfId="6736" xr:uid="{E36BDA06-B5D8-4287-BF21-31AD1857414E}"/>
    <cellStyle name="Normal 5 6 2 3 2" xfId="14656" xr:uid="{0F9991E1-37E2-4444-8617-13A6E127498E}"/>
    <cellStyle name="Normal 5 6 2 4" xfId="10696" xr:uid="{4C7E59B7-7276-4A83-A85F-1BB2FF84DBDD}"/>
    <cellStyle name="Normal 5 6 3" xfId="3940" xr:uid="{68245686-8E27-4AA4-B225-CF0119F2D151}"/>
    <cellStyle name="Normal 5 6 3 2" xfId="7902" xr:uid="{8F95DE01-900E-4E63-B7AB-1FFA28A7F581}"/>
    <cellStyle name="Normal 5 6 3 2 2" xfId="15822" xr:uid="{B0744861-E90A-41B5-9AB3-E89F3E5EF57A}"/>
    <cellStyle name="Normal 5 6 3 3" xfId="11862" xr:uid="{38EC7A4C-8B82-4315-BE1E-6F9B4AF2BE49}"/>
    <cellStyle name="Normal 5 6 4" xfId="5922" xr:uid="{1D4BF89F-13D3-4621-AE29-1A631158744F}"/>
    <cellStyle name="Normal 5 6 4 2" xfId="13842" xr:uid="{4759943D-8DD5-4F64-945D-EA5542259802}"/>
    <cellStyle name="Normal 5 6 5" xfId="9882" xr:uid="{12213009-2A28-4EE6-B2FC-EEB6D221776C}"/>
    <cellStyle name="Normal 5 7" xfId="1991" xr:uid="{61039EFD-2A46-4F27-9D58-D96ECF162183}"/>
    <cellStyle name="Normal 5 7 2" xfId="4069" xr:uid="{C321559D-3667-4761-B49E-33C4C688B2B4}"/>
    <cellStyle name="Normal 5 7 2 2" xfId="8029" xr:uid="{750F7CD7-D7A5-4E5C-8E05-EAEFA7FFB78E}"/>
    <cellStyle name="Normal 5 7 2 2 2" xfId="15949" xr:uid="{718259F4-2963-4208-8228-291044111207}"/>
    <cellStyle name="Normal 5 7 2 3" xfId="11989" xr:uid="{40C1C467-C26F-45E9-A0E2-10B5A9AB8884}"/>
    <cellStyle name="Normal 5 7 3" xfId="6049" xr:uid="{06F320DC-4107-45E3-A1DB-609759ACC791}"/>
    <cellStyle name="Normal 5 7 3 2" xfId="13969" xr:uid="{FBFE2966-2E18-4517-98BD-723892C13A98}"/>
    <cellStyle name="Normal 5 7 4" xfId="10009" xr:uid="{1EDAE563-4395-40E9-A8CD-E5B2B76DAB42}"/>
    <cellStyle name="Normal 5 8" xfId="2028" xr:uid="{A148CB19-4F73-4827-B295-6D8B8E92D849}"/>
    <cellStyle name="Normal 5 8 2" xfId="4106" xr:uid="{3099F5EE-E2D4-4533-8AD0-5758D9278FD0}"/>
    <cellStyle name="Normal 5 8 2 2" xfId="8066" xr:uid="{08C3B729-7BCD-4A0F-B7FB-624798DC78E9}"/>
    <cellStyle name="Normal 5 8 2 2 2" xfId="15986" xr:uid="{B066C808-3FC3-4A2C-A9E2-71270994B878}"/>
    <cellStyle name="Normal 5 8 2 3" xfId="12026" xr:uid="{DEC7D84E-28C8-4470-B0B2-39074F3D5008}"/>
    <cellStyle name="Normal 5 8 3" xfId="6086" xr:uid="{C04DA0B7-EF42-4FD5-BAF9-1C01224DC759}"/>
    <cellStyle name="Normal 5 8 3 2" xfId="14006" xr:uid="{2C0B1DB4-805F-4DCA-AC5D-95F8FA202455}"/>
    <cellStyle name="Normal 5 8 4" xfId="10046" xr:uid="{1873AC00-918F-4157-AA8E-D6029BFC4887}"/>
    <cellStyle name="Normal 50" xfId="1980" xr:uid="{9B654234-9BF8-4AA2-A680-D3C9E29108EA}"/>
    <cellStyle name="Normal 50 2" xfId="4058" xr:uid="{41EA5F9D-1243-4972-95FD-CDE90A7AEA80}"/>
    <cellStyle name="Normal 50 2 2" xfId="8018" xr:uid="{536C32F3-9750-4A10-8F7B-73E3B603AEB2}"/>
    <cellStyle name="Normal 50 2 2 2" xfId="15938" xr:uid="{45B187A8-7B13-4249-B591-886A529E78B3}"/>
    <cellStyle name="Normal 50 2 3" xfId="11978" xr:uid="{D7E14E76-96EB-4251-9C5A-19B07AF24189}"/>
    <cellStyle name="Normal 50 3" xfId="6038" xr:uid="{2A2734DC-42FD-4913-8DA5-FD9148632F25}"/>
    <cellStyle name="Normal 50 3 2" xfId="13958" xr:uid="{4274AC69-0AD4-4546-ADA1-BB7A06C0D0B3}"/>
    <cellStyle name="Normal 50 4" xfId="9998" xr:uid="{E69A87C6-F928-4461-8AC6-25420D7A04DF}"/>
    <cellStyle name="Normal 51" xfId="1981" xr:uid="{BDD6ABB9-B393-4EB6-8DDF-5A8E0607782E}"/>
    <cellStyle name="Normal 51 2" xfId="4059" xr:uid="{04F75990-A54D-4F29-BB55-D5AF31E71DE8}"/>
    <cellStyle name="Normal 51 2 2" xfId="8019" xr:uid="{79A18F2C-6F35-4F7F-8E93-C4A511E4C195}"/>
    <cellStyle name="Normal 51 2 2 2" xfId="15939" xr:uid="{597DA723-F29E-4093-960C-8A1F65BCF433}"/>
    <cellStyle name="Normal 51 2 3" xfId="11979" xr:uid="{2449E4DC-AB77-4EB8-9FA3-3FA850131096}"/>
    <cellStyle name="Normal 51 3" xfId="6039" xr:uid="{C42B7F54-6683-4F76-AADC-5C0E9B3FA958}"/>
    <cellStyle name="Normal 51 3 2" xfId="13959" xr:uid="{27E3EE0E-ED2B-4403-AC83-556DBABF5453}"/>
    <cellStyle name="Normal 51 4" xfId="9999" xr:uid="{75E2CFD3-6EF7-4D59-9A27-CF4655AF308D}"/>
    <cellStyle name="Normal 52" xfId="1982" xr:uid="{CA9BB07A-FB89-4BB7-B5F4-71B80F882C8D}"/>
    <cellStyle name="Normal 52 2" xfId="4060" xr:uid="{F2291F3E-AE15-40B8-870A-03A5EFCCD3F0}"/>
    <cellStyle name="Normal 52 2 2" xfId="8020" xr:uid="{32BFE22E-CABE-407A-931F-BE161E2B79D2}"/>
    <cellStyle name="Normal 52 2 2 2" xfId="15940" xr:uid="{26EABA94-270D-4139-B22C-459958936085}"/>
    <cellStyle name="Normal 52 2 3" xfId="11980" xr:uid="{0F183AB4-97C2-4F91-84F7-5C4DC478B4A2}"/>
    <cellStyle name="Normal 52 3" xfId="6040" xr:uid="{300DD86D-300F-4FCB-B566-D020A12167C6}"/>
    <cellStyle name="Normal 52 3 2" xfId="13960" xr:uid="{C4DE510D-DBFE-48E9-B8F9-AA9C25FBB71F}"/>
    <cellStyle name="Normal 52 4" xfId="10000" xr:uid="{B2EEFE42-7C4C-4CE4-B512-90EE68C15262}"/>
    <cellStyle name="Normal 53" xfId="1979" xr:uid="{8AB2A14A-0607-4BE9-9E21-F5AAA5C9A42F}"/>
    <cellStyle name="Normal 53 2" xfId="4057" xr:uid="{C6EFA101-85C2-4F5F-A334-085656AE563C}"/>
    <cellStyle name="Normal 53 2 2" xfId="8017" xr:uid="{328AEEF1-DF18-476C-B436-BAB072D8D37F}"/>
    <cellStyle name="Normal 53 2 2 2" xfId="15937" xr:uid="{40A29EA5-D8ED-40C7-8348-78F9903CDDAE}"/>
    <cellStyle name="Normal 53 2 3" xfId="11977" xr:uid="{401121A9-2DB6-4E8A-9D55-C789812DB1F8}"/>
    <cellStyle name="Normal 53 3" xfId="6037" xr:uid="{395F1F93-AC72-493A-8E2E-3C131D55816C}"/>
    <cellStyle name="Normal 53 3 2" xfId="13957" xr:uid="{BF4F955A-AA9F-419F-9A78-BD30FDC5E446}"/>
    <cellStyle name="Normal 53 4" xfId="9997" xr:uid="{EBCA95DF-A73D-4CD0-8FA3-4ED5667408B5}"/>
    <cellStyle name="Normal 54" xfId="1985" xr:uid="{8A27740F-BA75-4D2F-B53A-89BA246BD0D7}"/>
    <cellStyle name="Normal 54 2" xfId="4063" xr:uid="{AEB3D4D1-C232-4A94-A09F-DE42EBC50D6F}"/>
    <cellStyle name="Normal 54 2 2" xfId="8023" xr:uid="{13B698E7-4B0F-4769-AB00-EB0F2A058E50}"/>
    <cellStyle name="Normal 54 2 2 2" xfId="15943" xr:uid="{3AA964C7-0078-4D49-B658-E640AA890B71}"/>
    <cellStyle name="Normal 54 2 3" xfId="11983" xr:uid="{E130E01C-209C-453E-A6BB-BE52F3F2D0BB}"/>
    <cellStyle name="Normal 54 3" xfId="6043" xr:uid="{6B698601-5998-467D-A013-247619C52B2C}"/>
    <cellStyle name="Normal 54 3 2" xfId="13963" xr:uid="{AFF4A160-34F6-46B5-9AF1-CD1ACECEF7C0}"/>
    <cellStyle name="Normal 54 4" xfId="10003" xr:uid="{88507514-6BA5-40FD-A23F-C1C481224CAA}"/>
    <cellStyle name="Normal 55" xfId="1986" xr:uid="{D29C8EA7-6780-4E0C-B9ED-974119058C10}"/>
    <cellStyle name="Normal 55 2" xfId="4064" xr:uid="{BB791BEC-F378-4EEE-9B4E-11C4A71B4FB1}"/>
    <cellStyle name="Normal 55 2 2" xfId="8024" xr:uid="{2379C446-8882-497F-848F-B8E39028784F}"/>
    <cellStyle name="Normal 55 2 2 2" xfId="15944" xr:uid="{70649E56-6ABF-43C2-8055-AE59E8E30977}"/>
    <cellStyle name="Normal 55 2 3" xfId="11984" xr:uid="{44DB405F-9D18-410F-AEDB-142BE0598098}"/>
    <cellStyle name="Normal 55 3" xfId="6044" xr:uid="{5D4D6AC1-74DE-45B8-B543-69807C42BF26}"/>
    <cellStyle name="Normal 55 3 2" xfId="13964" xr:uid="{4FC96E0C-01B3-44CA-8537-6451555F0C80}"/>
    <cellStyle name="Normal 55 4" xfId="10004" xr:uid="{6A473823-880C-492B-96B3-889B7FE68565}"/>
    <cellStyle name="Normal 56" xfId="1987" xr:uid="{F8605C97-FDC8-41D7-8C7A-C454ED735940}"/>
    <cellStyle name="Normal 56 2" xfId="4065" xr:uid="{F50FA1A0-6099-4BA0-884C-4B4C5A0C9A1A}"/>
    <cellStyle name="Normal 56 2 2" xfId="8025" xr:uid="{FAAFC48A-0C2F-4BE5-934F-1329D312383F}"/>
    <cellStyle name="Normal 56 2 2 2" xfId="15945" xr:uid="{90BC768F-6689-496B-B0DD-5B1EA7CAB13B}"/>
    <cellStyle name="Normal 56 2 3" xfId="11985" xr:uid="{CCAEC016-832D-4E2B-A9C2-E831FCD5AB3B}"/>
    <cellStyle name="Normal 56 3" xfId="6045" xr:uid="{37A1E7C4-FEF0-470D-AE2D-7B492E760FB4}"/>
    <cellStyle name="Normal 56 3 2" xfId="13965" xr:uid="{E6EEB065-0AAF-4582-9605-0F5710D4EE11}"/>
    <cellStyle name="Normal 56 4" xfId="10005" xr:uid="{B5ED0DAC-3D89-40DB-803C-79444586B3C4}"/>
    <cellStyle name="Normal 57" xfId="1988" xr:uid="{231F303D-5004-4060-9984-A63BFC0B70DE}"/>
    <cellStyle name="Normal 57 2" xfId="4066" xr:uid="{0AA8C54D-D574-4B02-A479-39A733C6E1AB}"/>
    <cellStyle name="Normal 57 2 2" xfId="8026" xr:uid="{7DB61C7C-3440-4A7E-B514-9C14EF3C8BC8}"/>
    <cellStyle name="Normal 57 2 2 2" xfId="15946" xr:uid="{FBA6C517-E5AC-47A7-897C-2667F0B69475}"/>
    <cellStyle name="Normal 57 2 3" xfId="11986" xr:uid="{EF9F6A63-6116-4CBE-8B78-2F3851B0B44D}"/>
    <cellStyle name="Normal 57 3" xfId="6046" xr:uid="{352DD4C8-64EB-4A6E-83D4-508F72DCF8FA}"/>
    <cellStyle name="Normal 57 3 2" xfId="13966" xr:uid="{3C1FD86E-8D90-47FA-BF98-73CCB952FEFD}"/>
    <cellStyle name="Normal 57 4" xfId="10006" xr:uid="{5C3801E6-9330-45E9-A5AE-756F64965560}"/>
    <cellStyle name="Normal 58" xfId="1989" xr:uid="{34330AF3-29DE-47CC-B662-E945847125BC}"/>
    <cellStyle name="Normal 58 2" xfId="4067" xr:uid="{7802A52C-4239-41C5-A066-A8BC01A5BEAE}"/>
    <cellStyle name="Normal 58 2 2" xfId="8027" xr:uid="{89B7B6FA-32E3-4881-A52C-9483B720D323}"/>
    <cellStyle name="Normal 58 2 2 2" xfId="15947" xr:uid="{60CBCDBD-8469-45F5-A286-546911E530B6}"/>
    <cellStyle name="Normal 58 2 3" xfId="11987" xr:uid="{FEE5E187-0FA5-45D8-9999-5AF57A32BCE8}"/>
    <cellStyle name="Normal 58 3" xfId="6047" xr:uid="{623041C4-3568-48CB-A129-4E939C2FC9CC}"/>
    <cellStyle name="Normal 58 3 2" xfId="13967" xr:uid="{305F76A3-E2EA-4132-AF7A-072EF09AFE4E}"/>
    <cellStyle name="Normal 58 4" xfId="10007" xr:uid="{61B1C5DB-CA76-4D27-AE0A-4A700DA6BF3E}"/>
    <cellStyle name="Normal 59" xfId="1983" xr:uid="{73C0E3E6-7AB3-4B05-BC79-8D12E2F433A7}"/>
    <cellStyle name="Normal 59 2" xfId="4061" xr:uid="{93B99398-2CE0-4F8C-995E-C8C4D5FE4A40}"/>
    <cellStyle name="Normal 59 2 2" xfId="8021" xr:uid="{3775C3FB-0997-470A-BB57-947DEB84B995}"/>
    <cellStyle name="Normal 59 2 2 2" xfId="15941" xr:uid="{ADD82D2E-A2CD-438B-B0ED-5A4639D0E442}"/>
    <cellStyle name="Normal 59 2 3" xfId="11981" xr:uid="{FFA4D638-1593-4707-82B8-89CC5632E412}"/>
    <cellStyle name="Normal 59 3" xfId="6041" xr:uid="{7793BEE4-7DD8-4CE6-A92A-F708635C3591}"/>
    <cellStyle name="Normal 59 3 2" xfId="13961" xr:uid="{3B8D6447-5C74-47F6-9D51-5BC0E7B6376B}"/>
    <cellStyle name="Normal 59 4" xfId="10001" xr:uid="{D48E78D3-D007-4C22-AD63-F3FE8F6079C6}"/>
    <cellStyle name="Normal 6" xfId="89" xr:uid="{00000000-0005-0000-0000-00006B050000}"/>
    <cellStyle name="Normal 6 10" xfId="1905" xr:uid="{00000000-0005-0000-0000-00006C050000}"/>
    <cellStyle name="Normal 6 10 2" xfId="4009" xr:uid="{C2B625CC-1B36-4B52-9A62-230C19DB545E}"/>
    <cellStyle name="Normal 6 10 2 2" xfId="7971" xr:uid="{C9DA7DA2-8DEA-4F51-8017-920E2F509E40}"/>
    <cellStyle name="Normal 6 10 2 2 2" xfId="15891" xr:uid="{40DE61E0-9175-46C8-9130-F8CD9B4B7325}"/>
    <cellStyle name="Normal 6 10 2 3" xfId="11931" xr:uid="{AAEA3B91-C695-46CB-B413-76D5F1E399EA}"/>
    <cellStyle name="Normal 6 10 3" xfId="5991" xr:uid="{E5A7F708-4E6B-449A-9D58-BBD573C7608B}"/>
    <cellStyle name="Normal 6 10 3 2" xfId="13911" xr:uid="{369E3EFF-66BA-45E8-82FF-60ED887C5566}"/>
    <cellStyle name="Normal 6 10 4" xfId="9951" xr:uid="{2527A0F6-4FD8-47FD-8BD6-68F4FECB65E2}"/>
    <cellStyle name="Normal 6 2" xfId="165" xr:uid="{00000000-0005-0000-0000-00006D050000}"/>
    <cellStyle name="Normal 6 2 10" xfId="9063" xr:uid="{8DC398A9-6DEE-4C99-9120-E3DF6AFC5EE4}"/>
    <cellStyle name="Normal 6 2 2" xfId="166" xr:uid="{00000000-0005-0000-0000-00006E050000}"/>
    <cellStyle name="Normal 6 2 2 2" xfId="344" xr:uid="{00000000-0005-0000-0000-00006F050000}"/>
    <cellStyle name="Normal 6 2 2 2 2" xfId="734" xr:uid="{00000000-0005-0000-0000-000070050000}"/>
    <cellStyle name="Normal 6 2 2 2 2 2" xfId="2710" xr:uid="{896CF446-D9C3-4F40-86B9-0E6F20A2FDDA}"/>
    <cellStyle name="Normal 6 2 2 2 2 2 2" xfId="4760" xr:uid="{2955982E-A54C-4828-8CBE-774E8CD87E0F}"/>
    <cellStyle name="Normal 6 2 2 2 2 2 2 2" xfId="8720" xr:uid="{E530306B-D517-4521-B4B1-E8CE433276F8}"/>
    <cellStyle name="Normal 6 2 2 2 2 2 2 2 2" xfId="16640" xr:uid="{E26DE119-469A-4B99-906A-D45689B42403}"/>
    <cellStyle name="Normal 6 2 2 2 2 2 2 3" xfId="12680" xr:uid="{56CDB8AA-DBF0-4ADB-9349-7A749E027910}"/>
    <cellStyle name="Normal 6 2 2 2 2 2 3" xfId="6740" xr:uid="{57249BB9-6D2A-4A1D-AFB4-DD9D4E3C472B}"/>
    <cellStyle name="Normal 6 2 2 2 2 2 3 2" xfId="14660" xr:uid="{41A5D1C4-F622-40F1-B611-38CECFBA2332}"/>
    <cellStyle name="Normal 6 2 2 2 2 2 4" xfId="10700" xr:uid="{8E70CDAB-ECE6-4B2D-8BAE-B3F08D4A9D70}"/>
    <cellStyle name="Normal 6 2 2 2 2 3" xfId="3577" xr:uid="{B948007E-4A2C-4D1A-8952-39D8DCCFBBBA}"/>
    <cellStyle name="Normal 6 2 2 2 2 3 2" xfId="7539" xr:uid="{73453B2B-D312-451E-BAAB-08BC347ABA06}"/>
    <cellStyle name="Normal 6 2 2 2 2 3 2 2" xfId="15459" xr:uid="{9B56C0A6-CB63-426C-917A-E49A0071A592}"/>
    <cellStyle name="Normal 6 2 2 2 2 3 3" xfId="11499" xr:uid="{C99C0975-4C8C-45DF-BBE0-080B912C6B53}"/>
    <cellStyle name="Normal 6 2 2 2 2 4" xfId="5559" xr:uid="{B8309B9E-84E7-4ED5-93D0-50109FDCC5CF}"/>
    <cellStyle name="Normal 6 2 2 2 2 4 2" xfId="13479" xr:uid="{6179F391-F6F1-4B6F-90A1-10832218F832}"/>
    <cellStyle name="Normal 6 2 2 2 2 5" xfId="9519" xr:uid="{4F02032B-C33F-479E-96B5-78B8B43BD8CF}"/>
    <cellStyle name="Normal 6 2 2 2 3" xfId="2709" xr:uid="{FFDC3AC1-2B4B-45E9-94B0-9FFCCAEF45E7}"/>
    <cellStyle name="Normal 6 2 2 2 3 2" xfId="4759" xr:uid="{C8365CEC-BDE5-4A08-9D42-CB2FC2EF33F4}"/>
    <cellStyle name="Normal 6 2 2 2 3 2 2" xfId="8719" xr:uid="{9FEA1CB5-1CEC-4A7D-9975-4BFE0ECE9531}"/>
    <cellStyle name="Normal 6 2 2 2 3 2 2 2" xfId="16639" xr:uid="{28DE29FC-1BB6-4396-A593-6D85A95812C1}"/>
    <cellStyle name="Normal 6 2 2 2 3 2 3" xfId="12679" xr:uid="{2BBD1D36-7DE5-42B1-B385-A2519C0011DB}"/>
    <cellStyle name="Normal 6 2 2 2 3 3" xfId="6739" xr:uid="{89AFC8E4-6273-42D3-A04E-20A23FA0C5CC}"/>
    <cellStyle name="Normal 6 2 2 2 3 3 2" xfId="14659" xr:uid="{C00AA68E-E36E-4006-A2D0-39AE7EAA49BC}"/>
    <cellStyle name="Normal 6 2 2 2 3 4" xfId="10699" xr:uid="{C2E362C4-C210-4C0B-8056-32DDBF735B12}"/>
    <cellStyle name="Normal 6 2 2 2 4" xfId="3252" xr:uid="{7FEF457A-6ACE-4231-8976-16B309430F1E}"/>
    <cellStyle name="Normal 6 2 2 2 4 2" xfId="7214" xr:uid="{5DEFDECB-71B4-4F34-AF86-E907041C44DA}"/>
    <cellStyle name="Normal 6 2 2 2 4 2 2" xfId="15134" xr:uid="{BCB23EB0-7821-49EA-B68A-D66D483A6188}"/>
    <cellStyle name="Normal 6 2 2 2 4 3" xfId="11174" xr:uid="{D816573B-F4A3-40A8-A401-527644297B36}"/>
    <cellStyle name="Normal 6 2 2 2 5" xfId="5234" xr:uid="{053F7040-5B6C-45AB-B463-82E465527647}"/>
    <cellStyle name="Normal 6 2 2 2 5 2" xfId="13154" xr:uid="{11F072C0-863C-4DCB-9718-6B5AC350F032}"/>
    <cellStyle name="Normal 6 2 2 2 6" xfId="9194" xr:uid="{3EC734D5-DA15-4F46-A553-398CCF787EF3}"/>
    <cellStyle name="Normal 6 2 2 3" xfId="604" xr:uid="{00000000-0005-0000-0000-000071050000}"/>
    <cellStyle name="Normal 6 2 2 3 2" xfId="2711" xr:uid="{097EC564-A8C1-4222-8718-AF7B0A2540E6}"/>
    <cellStyle name="Normal 6 2 2 3 2 2" xfId="4761" xr:uid="{69206A53-8075-46EA-985C-6F19D79AC599}"/>
    <cellStyle name="Normal 6 2 2 3 2 2 2" xfId="8721" xr:uid="{26015607-AF85-4CDE-B3AA-FF184EE99C14}"/>
    <cellStyle name="Normal 6 2 2 3 2 2 2 2" xfId="16641" xr:uid="{85433C97-1F8B-430E-B350-F9F3116AA545}"/>
    <cellStyle name="Normal 6 2 2 3 2 2 3" xfId="12681" xr:uid="{2CBBF3D9-7244-4F8E-91E3-54BAA2B2A7CF}"/>
    <cellStyle name="Normal 6 2 2 3 2 3" xfId="6741" xr:uid="{A1D917E9-A97F-4B67-B650-04737D46329F}"/>
    <cellStyle name="Normal 6 2 2 3 2 3 2" xfId="14661" xr:uid="{73306A91-E13D-48BE-AB52-016DB6FF5453}"/>
    <cellStyle name="Normal 6 2 2 3 2 4" xfId="10701" xr:uid="{75452043-93A4-4947-8DFC-0C110664DE1A}"/>
    <cellStyle name="Normal 6 2 2 3 3" xfId="3447" xr:uid="{92EBFF19-1586-41CA-8833-EC8A7540FCAA}"/>
    <cellStyle name="Normal 6 2 2 3 3 2" xfId="7409" xr:uid="{0944C929-87A2-4CE2-9BDA-68C4F46C04E3}"/>
    <cellStyle name="Normal 6 2 2 3 3 2 2" xfId="15329" xr:uid="{F46452B0-43F1-474A-A0CD-A73915ACFA1B}"/>
    <cellStyle name="Normal 6 2 2 3 3 3" xfId="11369" xr:uid="{8536B877-57E0-4563-AFCF-FDA562C1D0BB}"/>
    <cellStyle name="Normal 6 2 2 3 4" xfId="5429" xr:uid="{3369E4B4-D346-4456-8C3E-59CF1B464512}"/>
    <cellStyle name="Normal 6 2 2 3 4 2" xfId="13349" xr:uid="{A8DD4E92-10D5-4236-B975-58EBCE9C4D7C}"/>
    <cellStyle name="Normal 6 2 2 3 5" xfId="9389" xr:uid="{644DE482-EA89-48FE-AA24-454AE043C85B}"/>
    <cellStyle name="Normal 6 2 2 4" xfId="2708" xr:uid="{9B950BF0-A37D-4956-9845-29E313B77891}"/>
    <cellStyle name="Normal 6 2 2 4 2" xfId="4758" xr:uid="{DAB926A6-3188-40D1-BDD9-80472E32AEEA}"/>
    <cellStyle name="Normal 6 2 2 4 2 2" xfId="8718" xr:uid="{182DD538-BEC3-40CE-9364-270505128532}"/>
    <cellStyle name="Normal 6 2 2 4 2 2 2" xfId="16638" xr:uid="{36D519A9-C21D-4C59-A085-E7BB4523A263}"/>
    <cellStyle name="Normal 6 2 2 4 2 3" xfId="12678" xr:uid="{4571B659-2505-435A-BCAD-93F0510A6615}"/>
    <cellStyle name="Normal 6 2 2 4 3" xfId="6738" xr:uid="{87DB5E20-8B05-459A-98E1-FC44E5CF2727}"/>
    <cellStyle name="Normal 6 2 2 4 3 2" xfId="14658" xr:uid="{BCEDF400-129E-41FC-B54C-A30C4F605070}"/>
    <cellStyle name="Normal 6 2 2 4 4" xfId="10698" xr:uid="{2BFDD28C-21CF-432F-A559-2F76750AFC64}"/>
    <cellStyle name="Normal 6 2 2 5" xfId="3122" xr:uid="{98F9E4BA-3F42-4D93-A546-D7F55CF1FE71}"/>
    <cellStyle name="Normal 6 2 2 5 2" xfId="7084" xr:uid="{5BBB74E7-8544-41EE-8ACF-B123722EF69F}"/>
    <cellStyle name="Normal 6 2 2 5 2 2" xfId="15004" xr:uid="{0D7C04AD-77F4-44C3-9EDE-A54526FEB714}"/>
    <cellStyle name="Normal 6 2 2 5 3" xfId="11044" xr:uid="{2FF487E8-4AFA-410B-AB39-5B2F8E934465}"/>
    <cellStyle name="Normal 6 2 2 6" xfId="5104" xr:uid="{A3E495A2-3BB4-4B00-9713-C09E01CB66F4}"/>
    <cellStyle name="Normal 6 2 2 6 2" xfId="13024" xr:uid="{D36E26CC-0B08-4687-8803-9E1E08F37745}"/>
    <cellStyle name="Normal 6 2 2 7" xfId="9064" xr:uid="{A4BB0FA2-8F4F-4781-BE67-73BDD7C68285}"/>
    <cellStyle name="Normal 6 2 3" xfId="189" xr:uid="{00000000-0005-0000-0000-000072050000}"/>
    <cellStyle name="Normal 6 2 3 2" xfId="362" xr:uid="{00000000-0005-0000-0000-000073050000}"/>
    <cellStyle name="Normal 6 2 3 2 2" xfId="752" xr:uid="{00000000-0005-0000-0000-000074050000}"/>
    <cellStyle name="Normal 6 2 3 2 2 2" xfId="2714" xr:uid="{699C9E96-8291-4E31-A83D-43D734858AEF}"/>
    <cellStyle name="Normal 6 2 3 2 2 2 2" xfId="4764" xr:uid="{C5B08505-9E30-4BC7-9EE0-84BD73FD88D3}"/>
    <cellStyle name="Normal 6 2 3 2 2 2 2 2" xfId="8724" xr:uid="{57F7FE2F-99F2-4822-ABB8-0DF6A6D44608}"/>
    <cellStyle name="Normal 6 2 3 2 2 2 2 2 2" xfId="16644" xr:uid="{6873D109-7439-421B-9ADC-EB080D71D0D7}"/>
    <cellStyle name="Normal 6 2 3 2 2 2 2 3" xfId="12684" xr:uid="{D25ACEEA-46E8-4495-99E0-2731D560D584}"/>
    <cellStyle name="Normal 6 2 3 2 2 2 3" xfId="6744" xr:uid="{3A93530F-09B1-456E-A2DE-5ABA131079DA}"/>
    <cellStyle name="Normal 6 2 3 2 2 2 3 2" xfId="14664" xr:uid="{E0990F7F-2EE5-4C74-B960-0E8BED6B12A6}"/>
    <cellStyle name="Normal 6 2 3 2 2 2 4" xfId="10704" xr:uid="{E82805BF-608D-4683-995C-C610E2ADCC09}"/>
    <cellStyle name="Normal 6 2 3 2 2 3" xfId="3595" xr:uid="{188788CE-1282-4698-A658-4B01E88197B3}"/>
    <cellStyle name="Normal 6 2 3 2 2 3 2" xfId="7557" xr:uid="{D2B0A024-D301-4B5A-8D8B-722B3E3DD0A2}"/>
    <cellStyle name="Normal 6 2 3 2 2 3 2 2" xfId="15477" xr:uid="{01F2CF89-B030-4F85-B517-98F0DB682544}"/>
    <cellStyle name="Normal 6 2 3 2 2 3 3" xfId="11517" xr:uid="{326272CE-5FC5-4816-8E23-7D16462C947D}"/>
    <cellStyle name="Normal 6 2 3 2 2 4" xfId="5577" xr:uid="{CAC169C7-3DB8-4B95-9BE7-0439B8BE5BF9}"/>
    <cellStyle name="Normal 6 2 3 2 2 4 2" xfId="13497" xr:uid="{CF947D50-97EB-425A-A57F-4CE92A4C1146}"/>
    <cellStyle name="Normal 6 2 3 2 2 5" xfId="9537" xr:uid="{B70ACB2A-4C70-40C7-9DD8-CC780BB0704D}"/>
    <cellStyle name="Normal 6 2 3 2 3" xfId="2713" xr:uid="{2A1EC171-2118-4F00-A836-CE7EF4D5EB37}"/>
    <cellStyle name="Normal 6 2 3 2 3 2" xfId="4763" xr:uid="{E44FFE9A-DBA3-40F9-B5F6-128D0A0465E4}"/>
    <cellStyle name="Normal 6 2 3 2 3 2 2" xfId="8723" xr:uid="{83E91477-CADE-4A09-8E08-7B1D884B81BB}"/>
    <cellStyle name="Normal 6 2 3 2 3 2 2 2" xfId="16643" xr:uid="{8F99E81F-A3A8-47F8-8455-C619304A348A}"/>
    <cellStyle name="Normal 6 2 3 2 3 2 3" xfId="12683" xr:uid="{25236B72-17B7-45D9-BFCB-5574B8EB719B}"/>
    <cellStyle name="Normal 6 2 3 2 3 3" xfId="6743" xr:uid="{399D4733-25A0-4A93-BB74-CC16393271EB}"/>
    <cellStyle name="Normal 6 2 3 2 3 3 2" xfId="14663" xr:uid="{79426891-9B87-41F2-A789-17DDD428AD82}"/>
    <cellStyle name="Normal 6 2 3 2 3 4" xfId="10703" xr:uid="{1D6BC8AB-7AD9-48C4-833A-0B4AAF7C7AB1}"/>
    <cellStyle name="Normal 6 2 3 2 4" xfId="3270" xr:uid="{2332FE39-E99F-400C-90DE-C3D38A425049}"/>
    <cellStyle name="Normal 6 2 3 2 4 2" xfId="7232" xr:uid="{181FFFCC-E2CD-4620-B303-8515EAAE1F43}"/>
    <cellStyle name="Normal 6 2 3 2 4 2 2" xfId="15152" xr:uid="{97BA6D65-5111-4D9B-8DD1-F092132265C8}"/>
    <cellStyle name="Normal 6 2 3 2 4 3" xfId="11192" xr:uid="{CFD10B9E-C5EC-4FB0-B379-2218F8E2F1F6}"/>
    <cellStyle name="Normal 6 2 3 2 5" xfId="5252" xr:uid="{2027D530-9F6A-4F99-85A6-D357CE495112}"/>
    <cellStyle name="Normal 6 2 3 2 5 2" xfId="13172" xr:uid="{47FAAF25-46AA-45DC-A59C-77633B0B8DC7}"/>
    <cellStyle name="Normal 6 2 3 2 6" xfId="9212" xr:uid="{7D98D8FB-DE0A-41AD-A3FB-6AE27BB8AE26}"/>
    <cellStyle name="Normal 6 2 3 3" xfId="619" xr:uid="{00000000-0005-0000-0000-000075050000}"/>
    <cellStyle name="Normal 6 2 3 3 2" xfId="2715" xr:uid="{AA667812-0ACE-4829-8125-92BF9E0FC201}"/>
    <cellStyle name="Normal 6 2 3 3 2 2" xfId="4765" xr:uid="{0469D72E-25DB-46E0-8D4E-31832FB5A8E9}"/>
    <cellStyle name="Normal 6 2 3 3 2 2 2" xfId="8725" xr:uid="{B4F7F58C-B39B-4599-86BF-DF3C8A0D972B}"/>
    <cellStyle name="Normal 6 2 3 3 2 2 2 2" xfId="16645" xr:uid="{07177238-D460-4162-ACCF-4116C0E7393A}"/>
    <cellStyle name="Normal 6 2 3 3 2 2 3" xfId="12685" xr:uid="{A5E8D44F-7B0E-4C0A-B9AF-4E1758924D18}"/>
    <cellStyle name="Normal 6 2 3 3 2 3" xfId="6745" xr:uid="{3BF46277-9596-410F-ADDE-49853F1E4609}"/>
    <cellStyle name="Normal 6 2 3 3 2 3 2" xfId="14665" xr:uid="{B3C92F15-8BC8-435A-B537-46545B9FFB49}"/>
    <cellStyle name="Normal 6 2 3 3 2 4" xfId="10705" xr:uid="{8E47C6D3-743C-485B-855A-780D0ADD4316}"/>
    <cellStyle name="Normal 6 2 3 3 3" xfId="3462" xr:uid="{3AECA039-71E0-4ADC-8EA0-3BDD86007CB2}"/>
    <cellStyle name="Normal 6 2 3 3 3 2" xfId="7424" xr:uid="{C5EC6360-CE1F-4AF1-9791-6F239FA55E2F}"/>
    <cellStyle name="Normal 6 2 3 3 3 2 2" xfId="15344" xr:uid="{441FFAF3-D5EB-4281-89B9-186E28486BC0}"/>
    <cellStyle name="Normal 6 2 3 3 3 3" xfId="11384" xr:uid="{DB1D01C9-005F-4E27-A0FD-EFB46ED42F40}"/>
    <cellStyle name="Normal 6 2 3 3 4" xfId="5444" xr:uid="{6E84D972-E27D-4B4B-BFF6-3F9FAB576C16}"/>
    <cellStyle name="Normal 6 2 3 3 4 2" xfId="13364" xr:uid="{262F9739-0DAD-49FD-9C80-65DA420086F9}"/>
    <cellStyle name="Normal 6 2 3 3 5" xfId="9404" xr:uid="{62034631-DD6A-45F0-B51D-A31BFF1465CF}"/>
    <cellStyle name="Normal 6 2 3 4" xfId="2712" xr:uid="{A51288DB-8FB8-4D0B-AF07-DAE33BE5C635}"/>
    <cellStyle name="Normal 6 2 3 4 2" xfId="4762" xr:uid="{61CBF3A2-A92A-4D6F-974C-B4B9F35B09A8}"/>
    <cellStyle name="Normal 6 2 3 4 2 2" xfId="8722" xr:uid="{F99770AA-6E53-4CF2-87B9-18B3F051B9EB}"/>
    <cellStyle name="Normal 6 2 3 4 2 2 2" xfId="16642" xr:uid="{B78E994B-838D-49EF-BF05-C5A71CA33AA3}"/>
    <cellStyle name="Normal 6 2 3 4 2 3" xfId="12682" xr:uid="{8A839934-DBE1-430C-9DC3-F5830264502C}"/>
    <cellStyle name="Normal 6 2 3 4 3" xfId="6742" xr:uid="{6FC3A63A-D862-4409-9272-A188CD838D11}"/>
    <cellStyle name="Normal 6 2 3 4 3 2" xfId="14662" xr:uid="{B705CD68-55FB-4F34-B8C6-7F78456B8048}"/>
    <cellStyle name="Normal 6 2 3 4 4" xfId="10702" xr:uid="{9A66B8AB-85A2-4ED3-9352-4AB810D2B9CE}"/>
    <cellStyle name="Normal 6 2 3 5" xfId="3137" xr:uid="{D22E053D-712E-4A39-877A-A46CF00095DA}"/>
    <cellStyle name="Normal 6 2 3 5 2" xfId="7099" xr:uid="{FB363538-02BF-48D6-8717-290E88FE5310}"/>
    <cellStyle name="Normal 6 2 3 5 2 2" xfId="15019" xr:uid="{1E7C10F8-E54B-4350-9266-228B498EA816}"/>
    <cellStyle name="Normal 6 2 3 5 3" xfId="11059" xr:uid="{BCEEE154-1E0C-481F-A406-8C931A9D269D}"/>
    <cellStyle name="Normal 6 2 3 6" xfId="5119" xr:uid="{A6231291-4721-4812-8725-AA4F4E20473C}"/>
    <cellStyle name="Normal 6 2 3 6 2" xfId="13039" xr:uid="{8EF361B3-2CF8-4645-9C7D-DDE1916FDFBB}"/>
    <cellStyle name="Normal 6 2 3 7" xfId="9079" xr:uid="{BC6979F9-8BAD-4C28-AE61-947EDDD107B2}"/>
    <cellStyle name="Normal 6 2 4" xfId="343" xr:uid="{00000000-0005-0000-0000-000076050000}"/>
    <cellStyle name="Normal 6 2 4 2" xfId="733" xr:uid="{00000000-0005-0000-0000-000077050000}"/>
    <cellStyle name="Normal 6 2 4 2 2" xfId="2717" xr:uid="{D6C8E8D5-6D5D-476F-893B-272BE16D684E}"/>
    <cellStyle name="Normal 6 2 4 2 2 2" xfId="4767" xr:uid="{9F77DF24-B36B-4410-919D-5CB9C0EA38FC}"/>
    <cellStyle name="Normal 6 2 4 2 2 2 2" xfId="8727" xr:uid="{6E54B9E7-5151-4F3F-9E3C-D3CCC28BD832}"/>
    <cellStyle name="Normal 6 2 4 2 2 2 2 2" xfId="16647" xr:uid="{90A34C01-B13D-40B2-B50F-2EB6067B765B}"/>
    <cellStyle name="Normal 6 2 4 2 2 2 3" xfId="12687" xr:uid="{C19025CF-80AE-4E72-B8B8-426A09D68941}"/>
    <cellStyle name="Normal 6 2 4 2 2 3" xfId="6747" xr:uid="{60E3DDEE-F1AC-46DB-850C-829D871B41F2}"/>
    <cellStyle name="Normal 6 2 4 2 2 3 2" xfId="14667" xr:uid="{36B3EF3F-D38C-4661-B825-AD87F582D912}"/>
    <cellStyle name="Normal 6 2 4 2 2 4" xfId="10707" xr:uid="{134F021B-D1CB-47BC-8D04-A2CE5D109F14}"/>
    <cellStyle name="Normal 6 2 4 2 3" xfId="3576" xr:uid="{E5C73D01-81F5-437C-A95E-C1D73B037432}"/>
    <cellStyle name="Normal 6 2 4 2 3 2" xfId="7538" xr:uid="{A1400731-D7F8-47C5-B04D-10CB5EA38685}"/>
    <cellStyle name="Normal 6 2 4 2 3 2 2" xfId="15458" xr:uid="{39814981-DAF1-4473-93D3-29166F134CF6}"/>
    <cellStyle name="Normal 6 2 4 2 3 3" xfId="11498" xr:uid="{427FAF20-742A-4E8E-A15F-7A7599A1FBF0}"/>
    <cellStyle name="Normal 6 2 4 2 4" xfId="5558" xr:uid="{EC0681B8-CF99-4DC2-B540-638CD9A7CD0C}"/>
    <cellStyle name="Normal 6 2 4 2 4 2" xfId="13478" xr:uid="{81BB32C9-3A22-408E-83A9-3617CC3F45BC}"/>
    <cellStyle name="Normal 6 2 4 2 5" xfId="9518" xr:uid="{2D864F5A-BB62-4D66-8F9A-7A777BAD4E8C}"/>
    <cellStyle name="Normal 6 2 4 3" xfId="2716" xr:uid="{36284413-A79F-4107-BAE4-00734441C9C6}"/>
    <cellStyle name="Normal 6 2 4 3 2" xfId="4766" xr:uid="{1538167F-F825-4AAE-A77E-42E1BDA5546B}"/>
    <cellStyle name="Normal 6 2 4 3 2 2" xfId="8726" xr:uid="{A2AA0AD7-EE21-4786-BD8E-95AC44DFBCB4}"/>
    <cellStyle name="Normal 6 2 4 3 2 2 2" xfId="16646" xr:uid="{C45526FF-7FFE-4E63-8D80-3573F05F79F3}"/>
    <cellStyle name="Normal 6 2 4 3 2 3" xfId="12686" xr:uid="{ACABEBBE-668A-4099-A53E-F4460A6CD0CD}"/>
    <cellStyle name="Normal 6 2 4 3 3" xfId="6746" xr:uid="{931D53F8-82B5-44E2-80F3-67DFD478A502}"/>
    <cellStyle name="Normal 6 2 4 3 3 2" xfId="14666" xr:uid="{49B246D8-E51D-427C-85B5-66144CC2B601}"/>
    <cellStyle name="Normal 6 2 4 3 4" xfId="10706" xr:uid="{654C70E8-BDA1-4D00-935B-D1A099B17CCA}"/>
    <cellStyle name="Normal 6 2 4 4" xfId="3251" xr:uid="{25E61FCB-26C1-406B-BD8B-FD501337E867}"/>
    <cellStyle name="Normal 6 2 4 4 2" xfId="7213" xr:uid="{55675B64-BE2B-4FD7-A1A9-7DDD9E8D2D8C}"/>
    <cellStyle name="Normal 6 2 4 4 2 2" xfId="15133" xr:uid="{89C15F1B-ADFD-4A85-ACAA-BA864F4CD511}"/>
    <cellStyle name="Normal 6 2 4 4 3" xfId="11173" xr:uid="{4D921370-661B-4261-A83D-F16678FED823}"/>
    <cellStyle name="Normal 6 2 4 5" xfId="5233" xr:uid="{D53230F7-38CE-45D5-9F40-290DDA0CF7E8}"/>
    <cellStyle name="Normal 6 2 4 5 2" xfId="13153" xr:uid="{EB498C62-0F03-4D02-A2F9-8D4484821EEA}"/>
    <cellStyle name="Normal 6 2 4 6" xfId="9193" xr:uid="{0E244C7A-3618-48E9-8A76-83E7B8A6C133}"/>
    <cellStyle name="Normal 6 2 5" xfId="603" xr:uid="{00000000-0005-0000-0000-000078050000}"/>
    <cellStyle name="Normal 6 2 5 2" xfId="2718" xr:uid="{DFC282D9-8EE5-4CBB-9C56-0C12C7E3BC70}"/>
    <cellStyle name="Normal 6 2 5 2 2" xfId="4768" xr:uid="{7EED1B43-4A3B-4A74-BE23-7C361F405112}"/>
    <cellStyle name="Normal 6 2 5 2 2 2" xfId="8728" xr:uid="{9CD49A62-30E7-4BB1-8E44-560A3BD1E2E4}"/>
    <cellStyle name="Normal 6 2 5 2 2 2 2" xfId="16648" xr:uid="{4BDCD513-750C-43F6-9234-2CCA51CDE32F}"/>
    <cellStyle name="Normal 6 2 5 2 2 3" xfId="12688" xr:uid="{70CDC7D9-B6F9-4A34-9C8D-AA464F192A38}"/>
    <cellStyle name="Normal 6 2 5 2 3" xfId="6748" xr:uid="{52DAEDF4-4C40-4205-ACB8-E0C05AF64AF9}"/>
    <cellStyle name="Normal 6 2 5 2 3 2" xfId="14668" xr:uid="{7FDFDFF0-223D-4540-B4CC-3C59F8AC6C9B}"/>
    <cellStyle name="Normal 6 2 5 2 4" xfId="10708" xr:uid="{D5EC86C3-9B24-476C-B954-83CAC6EFC6C3}"/>
    <cellStyle name="Normal 6 2 5 3" xfId="3446" xr:uid="{4F31AEE6-2DF3-4726-95F2-D9764DFAFFEF}"/>
    <cellStyle name="Normal 6 2 5 3 2" xfId="7408" xr:uid="{F99DAFA5-C461-4B02-B684-E81520B96071}"/>
    <cellStyle name="Normal 6 2 5 3 2 2" xfId="15328" xr:uid="{3F421AA4-C52A-43DD-BBB8-01B0377D6997}"/>
    <cellStyle name="Normal 6 2 5 3 3" xfId="11368" xr:uid="{5459FB13-95DD-4821-8253-483CC9114C22}"/>
    <cellStyle name="Normal 6 2 5 4" xfId="5428" xr:uid="{A1F8B810-2297-420D-8725-F14E49E7E0E4}"/>
    <cellStyle name="Normal 6 2 5 4 2" xfId="13348" xr:uid="{6EEBE956-604C-477A-828F-A120837D63E8}"/>
    <cellStyle name="Normal 6 2 5 5" xfId="9388" xr:uid="{11F67A59-A002-4DF2-9824-BB9B30DE4BBF}"/>
    <cellStyle name="Normal 6 2 6" xfId="1618" xr:uid="{00000000-0005-0000-0000-000079050000}"/>
    <cellStyle name="Normal 6 2 6 2" xfId="2719" xr:uid="{8E57310E-708C-4437-82A7-C92E49DB4B5D}"/>
    <cellStyle name="Normal 6 2 6 2 2" xfId="4769" xr:uid="{AB4B14E1-1E48-403B-99C4-89E32EB9EC9B}"/>
    <cellStyle name="Normal 6 2 6 2 2 2" xfId="8729" xr:uid="{2A16E807-D0C5-4C2D-B4C6-19D47F5D8743}"/>
    <cellStyle name="Normal 6 2 6 2 2 2 2" xfId="16649" xr:uid="{B1C8BA54-5622-4059-855C-A018F1298306}"/>
    <cellStyle name="Normal 6 2 6 2 2 3" xfId="12689" xr:uid="{D6180DB7-672F-4528-9B07-E5545596086F}"/>
    <cellStyle name="Normal 6 2 6 2 3" xfId="6749" xr:uid="{15125AFA-5D8F-479B-BE13-5FDC1C1CA206}"/>
    <cellStyle name="Normal 6 2 6 2 3 2" xfId="14669" xr:uid="{8F1C173E-6B82-49E8-BA69-614F9B87E870}"/>
    <cellStyle name="Normal 6 2 6 2 4" xfId="10709" xr:uid="{4DBCC884-37CF-49A8-B3B3-59A486B3D764}"/>
    <cellStyle name="Normal 6 2 6 3" xfId="3944" xr:uid="{22AA3D73-6D9E-4CD5-BA66-FBD618AD7827}"/>
    <cellStyle name="Normal 6 2 6 3 2" xfId="7906" xr:uid="{CE7B6038-3678-4636-B8CB-F40980CCC903}"/>
    <cellStyle name="Normal 6 2 6 3 2 2" xfId="15826" xr:uid="{E3B0598F-D785-4409-924F-FC00D6092FED}"/>
    <cellStyle name="Normal 6 2 6 3 3" xfId="11866" xr:uid="{26162E97-58FE-4601-9AD4-980AB6233D52}"/>
    <cellStyle name="Normal 6 2 6 4" xfId="5926" xr:uid="{FAD7392C-3C07-44C8-A2F1-3C70B0436186}"/>
    <cellStyle name="Normal 6 2 6 4 2" xfId="13846" xr:uid="{6CC8676B-1E69-4523-B29D-A2E2460C86DD}"/>
    <cellStyle name="Normal 6 2 6 5" xfId="9886" xr:uid="{8AC9491C-05D0-4ED9-8530-6C0E328A5251}"/>
    <cellStyle name="Normal 6 2 7" xfId="2707" xr:uid="{01AF88A1-1051-4DE5-9744-392D11BD52D9}"/>
    <cellStyle name="Normal 6 2 7 2" xfId="4757" xr:uid="{B49433C5-9040-4F69-AB5E-7B42D4F09135}"/>
    <cellStyle name="Normal 6 2 7 2 2" xfId="8717" xr:uid="{CB52DDF3-57AF-469F-97BB-10875E8CAFB2}"/>
    <cellStyle name="Normal 6 2 7 2 2 2" xfId="16637" xr:uid="{A072AD1C-F637-4A1D-A3A4-15E4379B5596}"/>
    <cellStyle name="Normal 6 2 7 2 3" xfId="12677" xr:uid="{2A7B780D-C8BF-4C7B-8EBD-6820792ECC16}"/>
    <cellStyle name="Normal 6 2 7 3" xfId="6737" xr:uid="{FBA7D3A6-4119-45B1-ACC7-41BD92D0D3FC}"/>
    <cellStyle name="Normal 6 2 7 3 2" xfId="14657" xr:uid="{A45D157A-5B0A-4FE3-82A7-23C81385CD45}"/>
    <cellStyle name="Normal 6 2 7 4" xfId="10697" xr:uid="{3FB8E295-33E4-4798-9881-3F2CBA80C3D1}"/>
    <cellStyle name="Normal 6 2 8" xfId="3121" xr:uid="{063DDDB4-8D52-48D9-BCDA-1F9EFC8604B4}"/>
    <cellStyle name="Normal 6 2 8 2" xfId="7083" xr:uid="{D72E87C3-EB28-4962-8675-DC1D2DB3F8B1}"/>
    <cellStyle name="Normal 6 2 8 2 2" xfId="15003" xr:uid="{219FD985-BDC9-4871-8892-8572F10015CE}"/>
    <cellStyle name="Normal 6 2 8 3" xfId="11043" xr:uid="{6BA9E73A-DE1B-4BE1-BE46-2B09E7D89D51}"/>
    <cellStyle name="Normal 6 2 9" xfId="5103" xr:uid="{9BDAC801-CD92-4DA7-A239-C5297C8B7CC7}"/>
    <cellStyle name="Normal 6 2 9 2" xfId="13023" xr:uid="{A9518C1A-3438-4012-9778-965E1682641F}"/>
    <cellStyle name="Normal 6 3" xfId="167" xr:uid="{00000000-0005-0000-0000-00007A050000}"/>
    <cellStyle name="Normal 6 3 2" xfId="345" xr:uid="{00000000-0005-0000-0000-00007B050000}"/>
    <cellStyle name="Normal 6 3 2 2" xfId="735" xr:uid="{00000000-0005-0000-0000-00007C050000}"/>
    <cellStyle name="Normal 6 3 2 2 2" xfId="2722" xr:uid="{8B2E6172-D90B-474A-A2DB-0A47EDF90C1E}"/>
    <cellStyle name="Normal 6 3 2 2 2 2" xfId="4772" xr:uid="{04AFAAFE-AC5A-4D9A-B729-91D5E63D4121}"/>
    <cellStyle name="Normal 6 3 2 2 2 2 2" xfId="8732" xr:uid="{9E7997A7-BA21-447B-ABFA-65E3B064F1D6}"/>
    <cellStyle name="Normal 6 3 2 2 2 2 2 2" xfId="16652" xr:uid="{658958C4-C791-4D21-B92E-509C4CE17AFD}"/>
    <cellStyle name="Normal 6 3 2 2 2 2 3" xfId="12692" xr:uid="{9B304726-1B36-465D-992D-07BA0D0490BD}"/>
    <cellStyle name="Normal 6 3 2 2 2 3" xfId="6752" xr:uid="{07A8B845-C8F3-46B4-9473-2D96B3C46802}"/>
    <cellStyle name="Normal 6 3 2 2 2 3 2" xfId="14672" xr:uid="{5D1EE0F0-D42D-4467-9976-950D8AE4E411}"/>
    <cellStyle name="Normal 6 3 2 2 2 4" xfId="10712" xr:uid="{457BC00E-465B-4AEF-9DB0-FB5614FF115E}"/>
    <cellStyle name="Normal 6 3 2 2 3" xfId="3578" xr:uid="{4C875756-D87B-4034-81B3-5DC6C43BD0C8}"/>
    <cellStyle name="Normal 6 3 2 2 3 2" xfId="7540" xr:uid="{0848A52F-0DFF-41C0-8627-A5F4211A7D6D}"/>
    <cellStyle name="Normal 6 3 2 2 3 2 2" xfId="15460" xr:uid="{1B3DD079-BD4E-47DE-A257-5A5B9C1C60F0}"/>
    <cellStyle name="Normal 6 3 2 2 3 3" xfId="11500" xr:uid="{4B458CC6-0AF2-4373-8213-203890CA5132}"/>
    <cellStyle name="Normal 6 3 2 2 4" xfId="5560" xr:uid="{55BCB7B9-AAEF-4893-B584-B053A98ADA87}"/>
    <cellStyle name="Normal 6 3 2 2 4 2" xfId="13480" xr:uid="{2E0BD666-A06C-4D96-99B7-DB07EFBE5E24}"/>
    <cellStyle name="Normal 6 3 2 2 5" xfId="9520" xr:uid="{1DC762E5-A5A2-46B9-B84D-AEA584618A73}"/>
    <cellStyle name="Normal 6 3 2 3" xfId="2721" xr:uid="{A9A1C99C-29FE-43DB-AD57-9529DD6074FA}"/>
    <cellStyle name="Normal 6 3 2 3 2" xfId="4771" xr:uid="{C8F87DBF-359C-4DE2-8A1E-DBD01E2A7AE9}"/>
    <cellStyle name="Normal 6 3 2 3 2 2" xfId="8731" xr:uid="{82F9D32A-2307-4615-AA71-56631CEB0C54}"/>
    <cellStyle name="Normal 6 3 2 3 2 2 2" xfId="16651" xr:uid="{B4E426B0-461C-4367-A016-468B4FCBD7DE}"/>
    <cellStyle name="Normal 6 3 2 3 2 3" xfId="12691" xr:uid="{FB6A15CC-018D-41CF-AC23-91F3D1F74A2A}"/>
    <cellStyle name="Normal 6 3 2 3 3" xfId="6751" xr:uid="{3BA383AD-B49E-4B8E-8527-9E365D8C9457}"/>
    <cellStyle name="Normal 6 3 2 3 3 2" xfId="14671" xr:uid="{7BFD5258-C425-4E97-9B61-0EDC15507FC2}"/>
    <cellStyle name="Normal 6 3 2 3 4" xfId="10711" xr:uid="{7D24D545-F391-4629-989D-96C897EF01C5}"/>
    <cellStyle name="Normal 6 3 2 4" xfId="3253" xr:uid="{4847670B-BD55-4850-B3D3-AC780514A97C}"/>
    <cellStyle name="Normal 6 3 2 4 2" xfId="7215" xr:uid="{AAEE8637-C9D2-48E5-BC37-F497F637C1C9}"/>
    <cellStyle name="Normal 6 3 2 4 2 2" xfId="15135" xr:uid="{A655EC67-AF7A-4965-B82A-C15BECA10DA7}"/>
    <cellStyle name="Normal 6 3 2 4 3" xfId="11175" xr:uid="{0BEEBA3A-A93D-4ACC-BA82-10A63AC583E4}"/>
    <cellStyle name="Normal 6 3 2 5" xfId="5235" xr:uid="{80A55334-07C2-412A-93B1-0821D8ED53A0}"/>
    <cellStyle name="Normal 6 3 2 5 2" xfId="13155" xr:uid="{73F23EB8-A051-43D9-9FA1-AA7C22BCF181}"/>
    <cellStyle name="Normal 6 3 2 6" xfId="9195" xr:uid="{9CCDAA95-BAD6-4E87-9863-C99E26E51C9D}"/>
    <cellStyle name="Normal 6 3 3" xfId="605" xr:uid="{00000000-0005-0000-0000-00007D050000}"/>
    <cellStyle name="Normal 6 3 3 2" xfId="2723" xr:uid="{C503BB83-8AA4-44AE-B80A-B1E2F93221DB}"/>
    <cellStyle name="Normal 6 3 3 2 2" xfId="4773" xr:uid="{C01046C1-EA12-48E7-A394-BD3E4701287D}"/>
    <cellStyle name="Normal 6 3 3 2 2 2" xfId="8733" xr:uid="{27EA8DAF-0B62-47A3-9F7F-DC93026E5A20}"/>
    <cellStyle name="Normal 6 3 3 2 2 2 2" xfId="16653" xr:uid="{6782D7F2-217F-4626-B1B6-1658384384EB}"/>
    <cellStyle name="Normal 6 3 3 2 2 3" xfId="12693" xr:uid="{B8E7D300-DF38-4A42-8A53-E9BC384F85EE}"/>
    <cellStyle name="Normal 6 3 3 2 3" xfId="6753" xr:uid="{67AA5026-921A-4853-84C0-65FF9DFF17B2}"/>
    <cellStyle name="Normal 6 3 3 2 3 2" xfId="14673" xr:uid="{08D52579-43D9-4D02-81F4-6EC9915B16F9}"/>
    <cellStyle name="Normal 6 3 3 2 4" xfId="10713" xr:uid="{21F72F28-CA93-4716-A95D-A7E38CAAE9EA}"/>
    <cellStyle name="Normal 6 3 3 3" xfId="3448" xr:uid="{551A14E9-8D14-4F1F-AE4B-F62A288A2C3E}"/>
    <cellStyle name="Normal 6 3 3 3 2" xfId="7410" xr:uid="{29996ADD-28A5-48F0-A4B9-9D3122875E50}"/>
    <cellStyle name="Normal 6 3 3 3 2 2" xfId="15330" xr:uid="{ECABF03E-E78F-4B59-BE2A-B76C37BF051C}"/>
    <cellStyle name="Normal 6 3 3 3 3" xfId="11370" xr:uid="{CEC45DCE-DB31-4D86-B16D-E79171D9EE5B}"/>
    <cellStyle name="Normal 6 3 3 4" xfId="5430" xr:uid="{466150D8-1A3D-40D5-B208-D25C10479D4D}"/>
    <cellStyle name="Normal 6 3 3 4 2" xfId="13350" xr:uid="{2A36774B-A100-46A0-B622-1F6435DF58B0}"/>
    <cellStyle name="Normal 6 3 3 5" xfId="9390" xr:uid="{F3DAFF3C-E2D4-42FA-946C-FB8283D6EA20}"/>
    <cellStyle name="Normal 6 3 4" xfId="1619" xr:uid="{00000000-0005-0000-0000-00007E050000}"/>
    <cellStyle name="Normal 6 3 4 2" xfId="2724" xr:uid="{2BAC071C-2F7C-443E-B011-87BAF396946E}"/>
    <cellStyle name="Normal 6 3 4 2 2" xfId="4774" xr:uid="{F7B1BDB7-CC3B-43DE-BC0E-CF2DD785CF2D}"/>
    <cellStyle name="Normal 6 3 4 2 2 2" xfId="8734" xr:uid="{7983868E-186C-4D45-8BCD-EE82C23B19F4}"/>
    <cellStyle name="Normal 6 3 4 2 2 2 2" xfId="16654" xr:uid="{218E26AA-7B52-42B3-B9A6-F7391D74C5EC}"/>
    <cellStyle name="Normal 6 3 4 2 2 3" xfId="12694" xr:uid="{5D9AD2F0-E2EA-4B7F-827A-511A9B119D8E}"/>
    <cellStyle name="Normal 6 3 4 2 3" xfId="6754" xr:uid="{CDCC334F-74B1-4514-BC23-08F55B4F014C}"/>
    <cellStyle name="Normal 6 3 4 2 3 2" xfId="14674" xr:uid="{65594E11-FB1F-4896-A373-947602D8440F}"/>
    <cellStyle name="Normal 6 3 4 2 4" xfId="10714" xr:uid="{613EE6F1-7D2F-4C11-B770-04DB7047F6D3}"/>
    <cellStyle name="Normal 6 3 4 3" xfId="3945" xr:uid="{83A9223D-C264-491F-B090-BB15A4E8C343}"/>
    <cellStyle name="Normal 6 3 4 3 2" xfId="7907" xr:uid="{D80BB4A5-11F9-44FD-B22B-D62FCAA08321}"/>
    <cellStyle name="Normal 6 3 4 3 2 2" xfId="15827" xr:uid="{EB7D639A-9D63-49A8-91EE-BCA7F4216608}"/>
    <cellStyle name="Normal 6 3 4 3 3" xfId="11867" xr:uid="{61B9EA1D-C4D2-4831-8F4E-621707F76128}"/>
    <cellStyle name="Normal 6 3 4 4" xfId="5927" xr:uid="{11826927-B6DD-4EB9-984C-27ACC6115970}"/>
    <cellStyle name="Normal 6 3 4 4 2" xfId="13847" xr:uid="{189A1B07-64FF-4EAE-8018-A708E8C2F588}"/>
    <cellStyle name="Normal 6 3 4 5" xfId="9887" xr:uid="{BA90A4F3-2C7E-4C57-83DA-51E12E84FE1A}"/>
    <cellStyle name="Normal 6 3 5" xfId="2720" xr:uid="{114E424C-3673-4C67-98D3-0D447BA4F8FB}"/>
    <cellStyle name="Normal 6 3 5 2" xfId="4770" xr:uid="{635AF9F2-0038-4CF1-B902-EE0D871D965D}"/>
    <cellStyle name="Normal 6 3 5 2 2" xfId="8730" xr:uid="{D1676795-D55A-4521-8F3D-FDB8F8381822}"/>
    <cellStyle name="Normal 6 3 5 2 2 2" xfId="16650" xr:uid="{3340AB02-51C3-4E1A-867B-F4FB3DB1D84E}"/>
    <cellStyle name="Normal 6 3 5 2 3" xfId="12690" xr:uid="{B1B0E784-480B-40CE-952F-EE0BF62A0EB5}"/>
    <cellStyle name="Normal 6 3 5 3" xfId="6750" xr:uid="{FDFBADF6-3D00-4748-8A43-9590991C4A06}"/>
    <cellStyle name="Normal 6 3 5 3 2" xfId="14670" xr:uid="{ED74173A-247B-4EDB-9F7D-9530E7E6EEA9}"/>
    <cellStyle name="Normal 6 3 5 4" xfId="10710" xr:uid="{99908A1B-306D-4F82-B63C-615E7E1CB0D3}"/>
    <cellStyle name="Normal 6 3 6" xfId="3123" xr:uid="{6FDF9E41-0D9C-42EF-A6BA-4ACD6CD6DD46}"/>
    <cellStyle name="Normal 6 3 6 2" xfId="7085" xr:uid="{8A1634B6-BD1A-4C5C-A564-7967CAC04398}"/>
    <cellStyle name="Normal 6 3 6 2 2" xfId="15005" xr:uid="{326D9AD8-E191-4CEF-ACD2-9C5F60CE873F}"/>
    <cellStyle name="Normal 6 3 6 3" xfId="11045" xr:uid="{D77FFE41-4DC4-424A-8216-52FC497B0014}"/>
    <cellStyle name="Normal 6 3 7" xfId="5105" xr:uid="{334C3861-548F-48C8-B428-DCCFD751B1BC}"/>
    <cellStyle name="Normal 6 3 7 2" xfId="13025" xr:uid="{F4F43FE7-87AD-42A6-89ED-6B164FEFD6C7}"/>
    <cellStyle name="Normal 6 3 8" xfId="9065" xr:uid="{A0F13E8B-0E14-46D2-96E2-E7AC71B93F47}"/>
    <cellStyle name="Normal 6 4" xfId="164" xr:uid="{00000000-0005-0000-0000-00007F050000}"/>
    <cellStyle name="Normal 6 4 2" xfId="342" xr:uid="{00000000-0005-0000-0000-000080050000}"/>
    <cellStyle name="Normal 6 4 2 2" xfId="732" xr:uid="{00000000-0005-0000-0000-000081050000}"/>
    <cellStyle name="Normal 6 4 2 2 2" xfId="2727" xr:uid="{66E496CC-E9DF-4E85-BD81-B1AA55354139}"/>
    <cellStyle name="Normal 6 4 2 2 2 2" xfId="4777" xr:uid="{FAAD0249-C005-4DCD-8222-E44A804C9FA7}"/>
    <cellStyle name="Normal 6 4 2 2 2 2 2" xfId="8737" xr:uid="{BCC4C99E-FFB6-447D-8E94-E7E02B91AF4C}"/>
    <cellStyle name="Normal 6 4 2 2 2 2 2 2" xfId="16657" xr:uid="{C59F8FE5-5642-42E2-8908-CB5EFF4BF014}"/>
    <cellStyle name="Normal 6 4 2 2 2 2 3" xfId="12697" xr:uid="{ABCBBADD-B48B-49FE-9DCC-4414AC10A9F1}"/>
    <cellStyle name="Normal 6 4 2 2 2 3" xfId="6757" xr:uid="{6BAC62B3-1248-4714-97AC-DCEE47EF4526}"/>
    <cellStyle name="Normal 6 4 2 2 2 3 2" xfId="14677" xr:uid="{6BE16C0C-961C-4D6F-9040-94CDACEA7BE6}"/>
    <cellStyle name="Normal 6 4 2 2 2 4" xfId="10717" xr:uid="{7F5E8117-0B21-4C8E-9E64-00262A6B762F}"/>
    <cellStyle name="Normal 6 4 2 2 3" xfId="3575" xr:uid="{26C5C2B7-0E0F-47A6-8A6C-AA7C48555E02}"/>
    <cellStyle name="Normal 6 4 2 2 3 2" xfId="7537" xr:uid="{1C61B516-A349-4479-8944-8270582EACF6}"/>
    <cellStyle name="Normal 6 4 2 2 3 2 2" xfId="15457" xr:uid="{896DA1AA-5B4A-4E05-A230-169ED0FA32EB}"/>
    <cellStyle name="Normal 6 4 2 2 3 3" xfId="11497" xr:uid="{2558A269-1060-42F2-BDB6-9A61765DFDC2}"/>
    <cellStyle name="Normal 6 4 2 2 4" xfId="5557" xr:uid="{43DC933D-EF9D-4D0A-96DE-DCAE202C9BD2}"/>
    <cellStyle name="Normal 6 4 2 2 4 2" xfId="13477" xr:uid="{FCF009B3-BC3E-4C23-8A1F-47A24784AA93}"/>
    <cellStyle name="Normal 6 4 2 2 5" xfId="9517" xr:uid="{FDA251BA-F6AF-4F97-926D-DFF64E66B529}"/>
    <cellStyle name="Normal 6 4 2 3" xfId="2726" xr:uid="{ECD72D8B-8314-41E0-A5B2-2C279E57B22B}"/>
    <cellStyle name="Normal 6 4 2 3 2" xfId="4776" xr:uid="{66B11ECB-7C3A-4B7E-9401-6A4AFFBDF0BA}"/>
    <cellStyle name="Normal 6 4 2 3 2 2" xfId="8736" xr:uid="{7BA7E8CF-3D94-40FB-A3D2-5310AA23BDF6}"/>
    <cellStyle name="Normal 6 4 2 3 2 2 2" xfId="16656" xr:uid="{0333F54A-3793-4ADC-A432-4EFC50C06BDB}"/>
    <cellStyle name="Normal 6 4 2 3 2 3" xfId="12696" xr:uid="{5CBEC6EE-97FF-4B54-9487-A987CFB87088}"/>
    <cellStyle name="Normal 6 4 2 3 3" xfId="6756" xr:uid="{3DA1CD84-28BA-440B-BB92-9B84DF3A6F77}"/>
    <cellStyle name="Normal 6 4 2 3 3 2" xfId="14676" xr:uid="{69318EDC-3C25-49D1-8410-AA6CA1920943}"/>
    <cellStyle name="Normal 6 4 2 3 4" xfId="10716" xr:uid="{7252A2BA-6280-4E70-9F03-97C43EC6F1DA}"/>
    <cellStyle name="Normal 6 4 2 4" xfId="3250" xr:uid="{0EF0245F-52F0-45E3-A720-F2AB179D6DEB}"/>
    <cellStyle name="Normal 6 4 2 4 2" xfId="7212" xr:uid="{631C57E1-C7D2-4040-9EA2-88B38E4576B5}"/>
    <cellStyle name="Normal 6 4 2 4 2 2" xfId="15132" xr:uid="{B7C766FF-CAF1-4140-B660-89730ABD275A}"/>
    <cellStyle name="Normal 6 4 2 4 3" xfId="11172" xr:uid="{C29E530A-9E9D-43E2-9901-E7DA03D5FB41}"/>
    <cellStyle name="Normal 6 4 2 5" xfId="5232" xr:uid="{B8B8F2FD-9B90-48E5-A57F-C97B5A66D0DD}"/>
    <cellStyle name="Normal 6 4 2 5 2" xfId="13152" xr:uid="{45D1EA97-CCB3-408E-B916-8235660973A4}"/>
    <cellStyle name="Normal 6 4 2 6" xfId="9192" xr:uid="{56EB2468-3D51-404B-BAE1-CD0BA4AC0B2D}"/>
    <cellStyle name="Normal 6 4 3" xfId="602" xr:uid="{00000000-0005-0000-0000-000082050000}"/>
    <cellStyle name="Normal 6 4 3 2" xfId="2728" xr:uid="{02DD131D-7C18-4A34-B19D-1C40F17A1599}"/>
    <cellStyle name="Normal 6 4 3 2 2" xfId="4778" xr:uid="{5FBD587A-D44D-4BC9-8711-A7EEE78D9CD7}"/>
    <cellStyle name="Normal 6 4 3 2 2 2" xfId="8738" xr:uid="{0751F63F-3148-4F8E-BE79-9A3C328E6D81}"/>
    <cellStyle name="Normal 6 4 3 2 2 2 2" xfId="16658" xr:uid="{BE414195-2081-401A-9454-5DF2B86731E9}"/>
    <cellStyle name="Normal 6 4 3 2 2 3" xfId="12698" xr:uid="{558F8F61-3A90-435B-A5A0-892D339492B2}"/>
    <cellStyle name="Normal 6 4 3 2 3" xfId="6758" xr:uid="{34967158-540A-4814-9D86-8DFC37FB6CBC}"/>
    <cellStyle name="Normal 6 4 3 2 3 2" xfId="14678" xr:uid="{9311DAE0-26A9-4795-8CC0-5900374FBEA8}"/>
    <cellStyle name="Normal 6 4 3 2 4" xfId="10718" xr:uid="{1217A3DD-CF76-499B-9EC6-FFA5F5F4EA5D}"/>
    <cellStyle name="Normal 6 4 3 3" xfId="3445" xr:uid="{B690C05F-A098-4FC5-B138-F2FEC7D1C4FA}"/>
    <cellStyle name="Normal 6 4 3 3 2" xfId="7407" xr:uid="{BE8920C4-3957-477A-8E37-5B701CC9E1A0}"/>
    <cellStyle name="Normal 6 4 3 3 2 2" xfId="15327" xr:uid="{2FE36838-F373-4399-BBF2-A84837FE36A5}"/>
    <cellStyle name="Normal 6 4 3 3 3" xfId="11367" xr:uid="{B5712C9E-DCD9-467A-B16F-FDD8F948FC16}"/>
    <cellStyle name="Normal 6 4 3 4" xfId="5427" xr:uid="{AB799803-25E9-49BC-AC38-BC849604D9E6}"/>
    <cellStyle name="Normal 6 4 3 4 2" xfId="13347" xr:uid="{5B5D85A7-0C89-43CB-BEDF-344088F4D9E9}"/>
    <cellStyle name="Normal 6 4 3 5" xfId="9387" xr:uid="{CC10B951-0732-474B-BCC7-8C6A06014408}"/>
    <cellStyle name="Normal 6 4 4" xfId="2725" xr:uid="{23CF4716-8952-477D-B769-2BD39396D109}"/>
    <cellStyle name="Normal 6 4 4 2" xfId="4775" xr:uid="{21AB16C8-4591-4854-9D6E-16858E3D4401}"/>
    <cellStyle name="Normal 6 4 4 2 2" xfId="8735" xr:uid="{807106AF-40E1-4F10-9329-80D83012208A}"/>
    <cellStyle name="Normal 6 4 4 2 2 2" xfId="16655" xr:uid="{80BC5C63-B469-443F-9E13-934889F0B100}"/>
    <cellStyle name="Normal 6 4 4 2 3" xfId="12695" xr:uid="{23E9AD79-8D10-49B1-B2B3-1CB8C9E0BF1D}"/>
    <cellStyle name="Normal 6 4 4 3" xfId="6755" xr:uid="{524BB472-B4F3-4B67-952F-3210238884C9}"/>
    <cellStyle name="Normal 6 4 4 3 2" xfId="14675" xr:uid="{DB214838-186F-4C35-93C1-07E8F27B9997}"/>
    <cellStyle name="Normal 6 4 4 4" xfId="10715" xr:uid="{1B2F6995-62B3-498F-A7FC-AA68BEAC187D}"/>
    <cellStyle name="Normal 6 4 5" xfId="3120" xr:uid="{749CBEF4-1326-42E2-BCFD-96CBE4C84225}"/>
    <cellStyle name="Normal 6 4 5 2" xfId="7082" xr:uid="{EAFACC73-6E03-4691-8E03-A24CBFB10835}"/>
    <cellStyle name="Normal 6 4 5 2 2" xfId="15002" xr:uid="{785A0AB7-64F1-4896-9CB8-66F48D5B250E}"/>
    <cellStyle name="Normal 6 4 5 3" xfId="11042" xr:uid="{819BF04B-6387-4277-A481-08CBA09A50B3}"/>
    <cellStyle name="Normal 6 4 6" xfId="5102" xr:uid="{DF39D1C5-4529-4055-8B92-4272E61DD325}"/>
    <cellStyle name="Normal 6 4 6 2" xfId="13022" xr:uid="{D12E98F5-0BC1-4EE0-AC3B-CFC2614B973D}"/>
    <cellStyle name="Normal 6 4 7" xfId="9062" xr:uid="{3894290F-F586-4A37-AF8C-4D8C695756BF}"/>
    <cellStyle name="Normal 6 5" xfId="218" xr:uid="{00000000-0005-0000-0000-000083050000}"/>
    <cellStyle name="Normal 6 6" xfId="318" xr:uid="{00000000-0005-0000-0000-000084050000}"/>
    <cellStyle name="Normal 6 7" xfId="454" xr:uid="{00000000-0005-0000-0000-000085050000}"/>
    <cellStyle name="Normal 6 8" xfId="507" xr:uid="{00000000-0005-0000-0000-000086050000}"/>
    <cellStyle name="Normal 6 8 2" xfId="876" xr:uid="{00000000-0005-0000-0000-000087050000}"/>
    <cellStyle name="Normal 6 8 2 2" xfId="2730" xr:uid="{99E5417B-9CD5-4382-85B2-2F44FD0699F1}"/>
    <cellStyle name="Normal 6 8 2 2 2" xfId="4780" xr:uid="{135D9F84-D873-4EB9-A172-F7364C1EB949}"/>
    <cellStyle name="Normal 6 8 2 2 2 2" xfId="8740" xr:uid="{92FE7129-D88A-4610-8150-4418051C09E5}"/>
    <cellStyle name="Normal 6 8 2 2 2 2 2" xfId="16660" xr:uid="{790660EA-697E-45AD-9895-E62C71767F35}"/>
    <cellStyle name="Normal 6 8 2 2 2 3" xfId="12700" xr:uid="{E824468A-E95A-4081-9009-C0A4AAF0FFB7}"/>
    <cellStyle name="Normal 6 8 2 2 3" xfId="6760" xr:uid="{6CB42171-84CC-4B6B-BE95-7A059293B19E}"/>
    <cellStyle name="Normal 6 8 2 2 3 2" xfId="14680" xr:uid="{544C3CF0-35ED-46C8-A7C7-39FB828FEED0}"/>
    <cellStyle name="Normal 6 8 2 2 4" xfId="10720" xr:uid="{8643CA9E-B61A-44B8-AC2A-0226842022E0}"/>
    <cellStyle name="Normal 6 8 2 3" xfId="3719" xr:uid="{08496AD9-2AB7-4E62-B4CD-2A285EEEDDFE}"/>
    <cellStyle name="Normal 6 8 2 3 2" xfId="7681" xr:uid="{3FF11FD1-1347-4941-AFED-BA7ED976ADDB}"/>
    <cellStyle name="Normal 6 8 2 3 2 2" xfId="15601" xr:uid="{8C21A283-9497-4732-9F58-E52BF9CBF2D3}"/>
    <cellStyle name="Normal 6 8 2 3 3" xfId="11641" xr:uid="{9795594F-A64D-4DFD-B8AE-452CB2731E93}"/>
    <cellStyle name="Normal 6 8 2 4" xfId="5701" xr:uid="{229DE40C-F45E-4DC9-97CE-5A0065FCE005}"/>
    <cellStyle name="Normal 6 8 2 4 2" xfId="13621" xr:uid="{BEB27287-F926-4D57-A366-DC9C2700844A}"/>
    <cellStyle name="Normal 6 8 2 5" xfId="9661" xr:uid="{A2A421F5-CBED-4ACE-ABF7-1508CA9D6A71}"/>
    <cellStyle name="Normal 6 8 3" xfId="2729" xr:uid="{54401CED-851C-4BE4-83D9-80B466BAAAB2}"/>
    <cellStyle name="Normal 6 8 3 2" xfId="4779" xr:uid="{D0355518-888D-4A9C-8092-CF776933AD5F}"/>
    <cellStyle name="Normal 6 8 3 2 2" xfId="8739" xr:uid="{F385DA2A-B963-41C7-BA99-A1738BFD27C1}"/>
    <cellStyle name="Normal 6 8 3 2 2 2" xfId="16659" xr:uid="{CD438104-B872-4A8B-89C5-A104B033E8BC}"/>
    <cellStyle name="Normal 6 8 3 2 3" xfId="12699" xr:uid="{D8383D9F-3D4A-467B-B155-8B2E68813899}"/>
    <cellStyle name="Normal 6 8 3 3" xfId="6759" xr:uid="{FEB002A9-51CC-454D-AF18-F625043B498D}"/>
    <cellStyle name="Normal 6 8 3 3 2" xfId="14679" xr:uid="{AF3EB5BC-07E3-436F-AF89-9B5CBE834ACC}"/>
    <cellStyle name="Normal 6 8 3 4" xfId="10719" xr:uid="{CB16079B-F848-4401-939B-69781B47F40E}"/>
    <cellStyle name="Normal 6 8 4" xfId="3394" xr:uid="{3C43DD17-775A-4F7B-BB32-A0CEED41D71E}"/>
    <cellStyle name="Normal 6 8 4 2" xfId="7356" xr:uid="{C8B26854-CE65-48D6-85B3-158D39408B9B}"/>
    <cellStyle name="Normal 6 8 4 2 2" xfId="15276" xr:uid="{DAB5BCF2-A69E-4729-AB35-C8841996885E}"/>
    <cellStyle name="Normal 6 8 4 3" xfId="11316" xr:uid="{968925E4-9A67-47F8-84C5-F056C5ED38E5}"/>
    <cellStyle name="Normal 6 8 5" xfId="5376" xr:uid="{BE06C791-B752-48DB-AD56-B58B6C5E001C}"/>
    <cellStyle name="Normal 6 8 5 2" xfId="13296" xr:uid="{B7792351-A1C8-4191-9790-E494CF4C837A}"/>
    <cellStyle name="Normal 6 8 6" xfId="9336" xr:uid="{135BFE5F-1E4F-4596-B6B6-565C770E0544}"/>
    <cellStyle name="Normal 6 9" xfId="1617" xr:uid="{00000000-0005-0000-0000-000088050000}"/>
    <cellStyle name="Normal 6 9 2" xfId="2731" xr:uid="{A4AA608A-6A9F-4F1A-9416-D4EADB79F347}"/>
    <cellStyle name="Normal 6 9 2 2" xfId="4781" xr:uid="{8C112D11-A817-42CF-A5F0-4EF4A0CBAB6B}"/>
    <cellStyle name="Normal 6 9 2 2 2" xfId="8741" xr:uid="{EC7BC655-2DF7-4AD6-9E07-A2D6AFABCCF8}"/>
    <cellStyle name="Normal 6 9 2 2 2 2" xfId="16661" xr:uid="{D5515DA2-F14B-41D4-BA0F-EA91A05F5BCE}"/>
    <cellStyle name="Normal 6 9 2 2 3" xfId="12701" xr:uid="{5C72329E-501B-4C10-81AD-E40FDDA9DF19}"/>
    <cellStyle name="Normal 6 9 2 3" xfId="6761" xr:uid="{DBFFA660-FB73-4191-8F15-DEF450648033}"/>
    <cellStyle name="Normal 6 9 2 3 2" xfId="14681" xr:uid="{0821122D-CE6C-4C04-BC27-18F7EE021AFC}"/>
    <cellStyle name="Normal 6 9 2 4" xfId="10721" xr:uid="{AF06C9EC-B8D4-4A2E-BADC-536F93263A30}"/>
    <cellStyle name="Normal 6 9 3" xfId="3943" xr:uid="{6001C9BB-4014-4DB1-8C24-D221F27D1BCD}"/>
    <cellStyle name="Normal 6 9 3 2" xfId="7905" xr:uid="{EA0A048B-2C70-47FB-A5EB-B1B0B8CA5BEA}"/>
    <cellStyle name="Normal 6 9 3 2 2" xfId="15825" xr:uid="{09DA1A8B-4B23-44C2-BBF4-F5C9C56A0F13}"/>
    <cellStyle name="Normal 6 9 3 3" xfId="11865" xr:uid="{AE7A7CE0-4FC8-438A-87E7-556E0AE6FB9E}"/>
    <cellStyle name="Normal 6 9 4" xfId="5925" xr:uid="{3C757CD0-74F9-423F-B95A-98D91BA971F6}"/>
    <cellStyle name="Normal 6 9 4 2" xfId="13845" xr:uid="{5F58EB87-C4A2-4ABF-A115-530555C8D70F}"/>
    <cellStyle name="Normal 6 9 5" xfId="9885" xr:uid="{85898B11-5F9F-4166-A56D-A0DCD19BD0E7}"/>
    <cellStyle name="Normal 60" xfId="2023" xr:uid="{8B692C1E-3848-4ADB-899F-D5EBA8D319E4}"/>
    <cellStyle name="Normal 60 2" xfId="4101" xr:uid="{D9D4623F-C07C-4CE4-9708-A54D873680C2}"/>
    <cellStyle name="Normal 60 2 2" xfId="8061" xr:uid="{AB154228-1876-4C48-872F-EA334C331706}"/>
    <cellStyle name="Normal 60 2 2 2" xfId="15981" xr:uid="{EB7F6359-6438-4A27-8B1A-9C27A7BCA077}"/>
    <cellStyle name="Normal 60 2 3" xfId="12021" xr:uid="{9446C221-9001-49F0-87FC-44F3ABDAEA9F}"/>
    <cellStyle name="Normal 60 3" xfId="6081" xr:uid="{A0EC8310-849D-40F6-AF53-D4872D594DA6}"/>
    <cellStyle name="Normal 60 3 2" xfId="14001" xr:uid="{91C1F4DA-FFDF-4AE3-82CA-A8EB441B852A}"/>
    <cellStyle name="Normal 60 4" xfId="10041" xr:uid="{1FB80E31-D720-4353-BF8C-4D3BD877AEBB}"/>
    <cellStyle name="Normal 61" xfId="2022" xr:uid="{E3B927A4-E856-4726-90E5-776A323D6071}"/>
    <cellStyle name="Normal 61 2" xfId="4100" xr:uid="{5A17E057-A5E6-497A-A558-67AC9DBFDC01}"/>
    <cellStyle name="Normal 61 2 2" xfId="8060" xr:uid="{40ED12C1-EE6A-44E2-8B40-139EABD44079}"/>
    <cellStyle name="Normal 61 2 2 2" xfId="15980" xr:uid="{07C4BD97-EB6D-452F-814A-2EFA8A2D9D0A}"/>
    <cellStyle name="Normal 61 2 3" xfId="12020" xr:uid="{8906B5CE-7E98-4136-9FB6-4FCE76A97AE2}"/>
    <cellStyle name="Normal 61 3" xfId="6080" xr:uid="{908C15BB-55E0-46DF-A34A-1E87B4924101}"/>
    <cellStyle name="Normal 61 3 2" xfId="14000" xr:uid="{5F6C3569-4C05-4C32-BC0B-854853CDC519}"/>
    <cellStyle name="Normal 61 4" xfId="10040" xr:uid="{354FA007-7620-47B6-A01C-2EE81738CF2C}"/>
    <cellStyle name="Normal 62" xfId="2024" xr:uid="{6539E6DA-BF08-44B6-B03A-5D3FFB64A6A4}"/>
    <cellStyle name="Normal 62 2" xfId="4102" xr:uid="{7219A2DA-9299-4E48-BCA4-EBF4680ED326}"/>
    <cellStyle name="Normal 62 2 2" xfId="8062" xr:uid="{8DCB4A45-3714-45B2-82B9-9D143B5D1256}"/>
    <cellStyle name="Normal 62 2 2 2" xfId="15982" xr:uid="{206EC6DC-BA18-46A1-876A-8C62C3BED944}"/>
    <cellStyle name="Normal 62 2 3" xfId="12022" xr:uid="{BB39FC52-64F0-406C-BD16-1C230E690138}"/>
    <cellStyle name="Normal 62 3" xfId="6082" xr:uid="{34A140B5-BA4E-4B78-85D5-BF6C9752573A}"/>
    <cellStyle name="Normal 62 3 2" xfId="14002" xr:uid="{68A5CC46-4AD9-455F-A013-7B896A598312}"/>
    <cellStyle name="Normal 62 4" xfId="10042" xr:uid="{9F7651D4-1219-41A5-9622-72BF2534C8CE}"/>
    <cellStyle name="Normal 63" xfId="2032" xr:uid="{5AA2A009-439D-4101-8FC2-2436AEBFB72F}"/>
    <cellStyle name="Normal 63 2" xfId="4110" xr:uid="{C653CD46-E886-40B6-A609-03823CB5A97F}"/>
    <cellStyle name="Normal 63 2 2" xfId="8070" xr:uid="{7624D38B-4BEF-4208-B818-8FA63604DACD}"/>
    <cellStyle name="Normal 63 2 2 2" xfId="15990" xr:uid="{593CEDE3-DC69-4129-B164-35001C956249}"/>
    <cellStyle name="Normal 63 2 3" xfId="12030" xr:uid="{0FFFAC79-2C84-4BD7-8E50-A1516C61548C}"/>
    <cellStyle name="Normal 63 3" xfId="6090" xr:uid="{6F7C2FD1-F981-4F4C-BC8A-176518D83DE5}"/>
    <cellStyle name="Normal 63 3 2" xfId="14010" xr:uid="{EFA1E851-CDBB-4B3F-90DB-BF112975B9B9}"/>
    <cellStyle name="Normal 63 4" xfId="10050" xr:uid="{5E4BCB02-4E8A-4DFC-9B42-5DE6DCDCFF43}"/>
    <cellStyle name="Normal 64" xfId="2060" xr:uid="{EA75F757-4F1A-42C0-843A-FD8CD62FC637}"/>
    <cellStyle name="Normal 64 2" xfId="4138" xr:uid="{6D9627D0-276D-4A5B-A0D4-433CF4340C38}"/>
    <cellStyle name="Normal 64 2 2" xfId="8098" xr:uid="{0DB9836A-1F2A-4129-8F9E-BC0069685738}"/>
    <cellStyle name="Normal 64 2 2 2" xfId="16018" xr:uid="{6BC3F7EC-02DB-48CF-9890-FE6361DB535A}"/>
    <cellStyle name="Normal 64 2 3" xfId="12058" xr:uid="{9FAE7807-0909-45E3-8929-6810378646A4}"/>
    <cellStyle name="Normal 64 3" xfId="6118" xr:uid="{BE1F1B65-919D-43A0-B453-1CC8FB93E03A}"/>
    <cellStyle name="Normal 64 3 2" xfId="14038" xr:uid="{BC937858-E49F-4A42-975A-E094C3B052B2}"/>
    <cellStyle name="Normal 64 4" xfId="10078" xr:uid="{94188CF3-8246-4D82-8069-83747BF2A3DB}"/>
    <cellStyle name="Normal 65" xfId="2062" xr:uid="{001F8D05-50EE-41D5-919F-ED7001A3A5FF}"/>
    <cellStyle name="Normal 66" xfId="3034" xr:uid="{86FAE404-ED8C-42A9-BC24-4BAD683E9C07}"/>
    <cellStyle name="Normal 67" xfId="3048" xr:uid="{B4D5CE07-3440-4DB0-8E2A-62890F3F534A}"/>
    <cellStyle name="Normal 68" xfId="2990" xr:uid="{CC4EAE07-6B53-4F1F-B45C-01CDF4E2E50D}"/>
    <cellStyle name="Normal 69" xfId="3047" xr:uid="{209AA438-DC3F-4703-98C0-FF83577790A3}"/>
    <cellStyle name="Normal 7" xfId="87" xr:uid="{00000000-0005-0000-0000-000089050000}"/>
    <cellStyle name="Normal 7 10" xfId="3097" xr:uid="{5B6062B6-4C9C-47AE-B456-6E59178F9119}"/>
    <cellStyle name="Normal 7 10 2" xfId="7059" xr:uid="{274DAD9D-5DF6-4F84-A1D8-F4C5314351E5}"/>
    <cellStyle name="Normal 7 10 2 2" xfId="14979" xr:uid="{2CDB98CC-543D-404A-96F7-4BC01CFCD781}"/>
    <cellStyle name="Normal 7 10 3" xfId="11019" xr:uid="{A70A6139-9AF6-4900-90AE-240875C7DE79}"/>
    <cellStyle name="Normal 7 11" xfId="5079" xr:uid="{1431EB8A-A539-41C0-AEA3-18D90A7BBA24}"/>
    <cellStyle name="Normal 7 11 2" xfId="12999" xr:uid="{3255E1A8-07CE-4C72-A1E9-7963A8BC6FA9}"/>
    <cellStyle name="Normal 7 12" xfId="9039" xr:uid="{B1C9DF28-BFB4-4007-B448-DB5F0C54C350}"/>
    <cellStyle name="Normal 7 2" xfId="169" xr:uid="{00000000-0005-0000-0000-00008A050000}"/>
    <cellStyle name="Normal 7 2 2" xfId="1621" xr:uid="{00000000-0005-0000-0000-00008B050000}"/>
    <cellStyle name="Normal 7 2 2 2" xfId="2733" xr:uid="{4D5048B8-93C7-41AA-841E-084411A5CB19}"/>
    <cellStyle name="Normal 7 2 2 2 2" xfId="4783" xr:uid="{8DF0EC4C-1476-4B1A-966A-92391D80EBE9}"/>
    <cellStyle name="Normal 7 2 2 2 2 2" xfId="8743" xr:uid="{F5AB9F2F-EA34-4EB2-B54B-0A631499B9F5}"/>
    <cellStyle name="Normal 7 2 2 2 2 2 2" xfId="16663" xr:uid="{0D0F695E-DB62-4A28-90C6-41FB8D6F18EA}"/>
    <cellStyle name="Normal 7 2 2 2 2 3" xfId="12703" xr:uid="{58807F23-3205-4206-8D13-A876D88C3789}"/>
    <cellStyle name="Normal 7 2 2 2 3" xfId="6763" xr:uid="{583D9CBC-686A-4086-92FA-8DA4E5B89482}"/>
    <cellStyle name="Normal 7 2 2 2 3 2" xfId="14683" xr:uid="{4B918E69-767A-4114-935F-B8772EF7D9B5}"/>
    <cellStyle name="Normal 7 2 2 2 4" xfId="10723" xr:uid="{B57B7DE7-CE13-4034-BC4D-29CA699A9C81}"/>
    <cellStyle name="Normal 7 2 2 3" xfId="3947" xr:uid="{5EA4EAC1-D1AF-495B-ADC2-9D98C78290D4}"/>
    <cellStyle name="Normal 7 2 2 3 2" xfId="7909" xr:uid="{B1513889-70B3-4542-8967-727D2AB5CFBF}"/>
    <cellStyle name="Normal 7 2 2 3 2 2" xfId="15829" xr:uid="{43014928-7DD4-40CA-8E75-A63DD1F61929}"/>
    <cellStyle name="Normal 7 2 2 3 3" xfId="11869" xr:uid="{361D8E55-042F-4E81-AEE4-250FE1321632}"/>
    <cellStyle name="Normal 7 2 2 4" xfId="5929" xr:uid="{EEC98089-FB07-4EFE-8B11-6F65D48F4698}"/>
    <cellStyle name="Normal 7 2 2 4 2" xfId="13849" xr:uid="{8FCB87DA-B433-482E-B9DE-4736103FF434}"/>
    <cellStyle name="Normal 7 2 2 5" xfId="9889" xr:uid="{46D92D6C-9DAB-4100-A449-328823A4A91D}"/>
    <cellStyle name="Normal 7 3" xfId="168" xr:uid="{00000000-0005-0000-0000-00008C050000}"/>
    <cellStyle name="Normal 7 3 2" xfId="1622" xr:uid="{00000000-0005-0000-0000-00008D050000}"/>
    <cellStyle name="Normal 7 3 2 2" xfId="2734" xr:uid="{8A755715-CF8C-484D-A864-308ECF24602B}"/>
    <cellStyle name="Normal 7 3 2 2 2" xfId="4784" xr:uid="{B8791B9A-7763-41E1-BE48-86A4A58F73B2}"/>
    <cellStyle name="Normal 7 3 2 2 2 2" xfId="8744" xr:uid="{5BBAC480-58E9-4620-984F-B7704CC44BBB}"/>
    <cellStyle name="Normal 7 3 2 2 2 2 2" xfId="16664" xr:uid="{7D3724BE-DFC2-42A3-B125-8F6011A7BBF3}"/>
    <cellStyle name="Normal 7 3 2 2 2 3" xfId="12704" xr:uid="{2CCCE0BB-FD17-4771-B546-9346C490A209}"/>
    <cellStyle name="Normal 7 3 2 2 3" xfId="6764" xr:uid="{928B8DCF-4078-41D1-9800-376CB1746FBC}"/>
    <cellStyle name="Normal 7 3 2 2 3 2" xfId="14684" xr:uid="{7A470F24-0306-4B8B-B249-6AFD7CEF0C44}"/>
    <cellStyle name="Normal 7 3 2 2 4" xfId="10724" xr:uid="{3E56D773-F5BA-453B-B8FE-33B80D9E7362}"/>
    <cellStyle name="Normal 7 3 2 3" xfId="3948" xr:uid="{B9C94195-61F8-4D4E-81B1-7C1A2CBDF635}"/>
    <cellStyle name="Normal 7 3 2 3 2" xfId="7910" xr:uid="{763DA581-360D-4389-AA5E-AEFF0A3E918A}"/>
    <cellStyle name="Normal 7 3 2 3 2 2" xfId="15830" xr:uid="{CB195B7C-29E1-4569-A53F-7BD999F70484}"/>
    <cellStyle name="Normal 7 3 2 3 3" xfId="11870" xr:uid="{99BC9026-338C-45D4-B6CC-687D63222064}"/>
    <cellStyle name="Normal 7 3 2 4" xfId="5930" xr:uid="{4D0E0C1A-1D44-4249-B11A-E97EA5C4EAC0}"/>
    <cellStyle name="Normal 7 3 2 4 2" xfId="13850" xr:uid="{E19B908E-9FA3-4975-914F-14D24AE88247}"/>
    <cellStyle name="Normal 7 3 2 5" xfId="9890" xr:uid="{A9923222-4E10-4C37-A7B3-4C2C3411C225}"/>
    <cellStyle name="Normal 7 4" xfId="317" xr:uid="{00000000-0005-0000-0000-00008E050000}"/>
    <cellStyle name="Normal 7 4 2" xfId="708" xr:uid="{00000000-0005-0000-0000-00008F050000}"/>
    <cellStyle name="Normal 7 4 2 2" xfId="2736" xr:uid="{F71BE8A9-5299-435D-A1F7-DB3051E8D437}"/>
    <cellStyle name="Normal 7 4 2 2 2" xfId="4786" xr:uid="{E72C9278-1053-4E81-A1D6-5EA699CDE46A}"/>
    <cellStyle name="Normal 7 4 2 2 2 2" xfId="8746" xr:uid="{08014EC7-8593-463B-8715-AC983EAA6BAD}"/>
    <cellStyle name="Normal 7 4 2 2 2 2 2" xfId="16666" xr:uid="{6F8AD0A2-BFD9-46E9-8761-72D326C4CE6C}"/>
    <cellStyle name="Normal 7 4 2 2 2 3" xfId="12706" xr:uid="{D8908C64-4661-414E-B5E6-1553D7A97C5E}"/>
    <cellStyle name="Normal 7 4 2 2 3" xfId="6766" xr:uid="{DB2FDC0B-3CF3-4F1A-A0ED-239249978DDD}"/>
    <cellStyle name="Normal 7 4 2 2 3 2" xfId="14686" xr:uid="{B47DA394-CB4C-4CD8-94F9-D96AB1620740}"/>
    <cellStyle name="Normal 7 4 2 2 4" xfId="10726" xr:uid="{C1E89683-DD51-4802-B0A0-AC16874CE51F}"/>
    <cellStyle name="Normal 7 4 2 3" xfId="3551" xr:uid="{B1936BF4-F9CA-41AD-95A3-40EA6C05B726}"/>
    <cellStyle name="Normal 7 4 2 3 2" xfId="7513" xr:uid="{B25DEF7F-8528-4665-ABC2-3A4C38F8189F}"/>
    <cellStyle name="Normal 7 4 2 3 2 2" xfId="15433" xr:uid="{D99E8A23-92B1-4FE3-AAB4-4982C0998705}"/>
    <cellStyle name="Normal 7 4 2 3 3" xfId="11473" xr:uid="{AA6B9D1F-7908-4978-8BEB-2A066456B718}"/>
    <cellStyle name="Normal 7 4 2 4" xfId="5533" xr:uid="{FD075370-3115-449C-9561-DF9557B6D1A8}"/>
    <cellStyle name="Normal 7 4 2 4 2" xfId="13453" xr:uid="{9BFF36C9-8DEB-4155-92C5-91EEE93E3BA7}"/>
    <cellStyle name="Normal 7 4 2 5" xfId="9493" xr:uid="{85CFD9CD-8C01-4A06-A6AB-DEF14157A499}"/>
    <cellStyle name="Normal 7 4 3" xfId="2735" xr:uid="{C2293D87-A281-4D70-9BD2-C700B9D4ED46}"/>
    <cellStyle name="Normal 7 4 3 2" xfId="4785" xr:uid="{85EDF964-5E29-453E-AFFE-EF3F3D6D70B3}"/>
    <cellStyle name="Normal 7 4 3 2 2" xfId="8745" xr:uid="{AA72D0CB-3750-446E-8066-FC07929A25A0}"/>
    <cellStyle name="Normal 7 4 3 2 2 2" xfId="16665" xr:uid="{3E9A4BBB-C884-4110-AA42-1C89BEC30841}"/>
    <cellStyle name="Normal 7 4 3 2 3" xfId="12705" xr:uid="{4F3CF1A8-E14A-4396-8DF6-94725D15844C}"/>
    <cellStyle name="Normal 7 4 3 3" xfId="6765" xr:uid="{FF0309FE-EFC7-4689-942F-C7DEDB2BA06F}"/>
    <cellStyle name="Normal 7 4 3 3 2" xfId="14685" xr:uid="{2746667C-6DF7-44E6-9FE0-A5002D5CE6F0}"/>
    <cellStyle name="Normal 7 4 3 4" xfId="10725" xr:uid="{9A6AF96E-C22C-40AA-9FC8-2A150BD6856B}"/>
    <cellStyle name="Normal 7 4 4" xfId="3226" xr:uid="{71BF3BD3-E2E5-4152-8A14-3145AC157CC3}"/>
    <cellStyle name="Normal 7 4 4 2" xfId="7188" xr:uid="{865AA852-3E51-472D-B0C9-F6BB8A4DC987}"/>
    <cellStyle name="Normal 7 4 4 2 2" xfId="15108" xr:uid="{A69B80EF-9887-42A6-979A-015F1804AA14}"/>
    <cellStyle name="Normal 7 4 4 3" xfId="11148" xr:uid="{1EF81171-D0E3-493D-AB99-FB213FBE75F7}"/>
    <cellStyle name="Normal 7 4 5" xfId="5208" xr:uid="{873B0D07-DABA-4ADB-8BFB-C869D293922A}"/>
    <cellStyle name="Normal 7 4 5 2" xfId="13128" xr:uid="{C41D73B9-22F7-4AA4-86B8-009F3D003B70}"/>
    <cellStyle name="Normal 7 4 6" xfId="9168" xr:uid="{5BFB6151-F404-4A90-9ADE-9AC248FEF5BD}"/>
    <cellStyle name="Normal 7 5" xfId="455" xr:uid="{00000000-0005-0000-0000-000090050000}"/>
    <cellStyle name="Normal 7 6" xfId="579" xr:uid="{00000000-0005-0000-0000-000091050000}"/>
    <cellStyle name="Normal 7 6 2" xfId="2737" xr:uid="{CAD7E2E3-898D-4B0D-BA30-295D089CBB85}"/>
    <cellStyle name="Normal 7 6 2 2" xfId="4787" xr:uid="{ABB7EA03-9435-400C-AB0B-57B57EBCFFCD}"/>
    <cellStyle name="Normal 7 6 2 2 2" xfId="8747" xr:uid="{FFF4E654-CB8B-4560-BDD1-FEC2C82ACA23}"/>
    <cellStyle name="Normal 7 6 2 2 2 2" xfId="16667" xr:uid="{868E4DB7-CB19-4FD6-B184-7A8E6F2C5DFA}"/>
    <cellStyle name="Normal 7 6 2 2 3" xfId="12707" xr:uid="{27B3DC2D-22DA-42BE-B381-DF3063429157}"/>
    <cellStyle name="Normal 7 6 2 3" xfId="6767" xr:uid="{9847BA44-14BB-4BE6-ACB3-21DA94F3F4D3}"/>
    <cellStyle name="Normal 7 6 2 3 2" xfId="14687" xr:uid="{1519E507-9413-4BC1-9D15-8CBCE2868C41}"/>
    <cellStyle name="Normal 7 6 2 4" xfId="10727" xr:uid="{920FE93A-6BA4-408F-AD2F-050DDF338400}"/>
    <cellStyle name="Normal 7 6 3" xfId="3422" xr:uid="{534F06A8-1ECF-4C8C-8CE0-DD33C4BAFC24}"/>
    <cellStyle name="Normal 7 6 3 2" xfId="7384" xr:uid="{5DB09A1A-39B5-46DB-AAC0-3BC2C26DF374}"/>
    <cellStyle name="Normal 7 6 3 2 2" xfId="15304" xr:uid="{6EC689D4-EBCC-483D-96F5-8E5F4A7BCB70}"/>
    <cellStyle name="Normal 7 6 3 3" xfId="11344" xr:uid="{DA182581-184B-4E5B-B75D-5FCC19371CCB}"/>
    <cellStyle name="Normal 7 6 4" xfId="5404" xr:uid="{B9094D59-BCCA-48AC-9262-644C64814A16}"/>
    <cellStyle name="Normal 7 6 4 2" xfId="13324" xr:uid="{ACB8D920-5DFC-4BA0-BE22-B675CCDDA607}"/>
    <cellStyle name="Normal 7 6 5" xfId="9364" xr:uid="{AD3D66AA-F233-4877-93C0-70653DF935FD}"/>
    <cellStyle name="Normal 7 7" xfId="1620" xr:uid="{00000000-0005-0000-0000-000092050000}"/>
    <cellStyle name="Normal 7 7 2" xfId="2738" xr:uid="{EF4DB750-15D8-41C4-A4EB-29DA06D50411}"/>
    <cellStyle name="Normal 7 7 2 2" xfId="4788" xr:uid="{EEA85D7D-9859-494C-B49D-EC01FEDE8D2F}"/>
    <cellStyle name="Normal 7 7 2 2 2" xfId="8748" xr:uid="{ACC918B1-A53F-4B7A-AB31-26A0DEACE3DE}"/>
    <cellStyle name="Normal 7 7 2 2 2 2" xfId="16668" xr:uid="{3AE5AA3B-6C11-45C8-AD62-2793ED187A1C}"/>
    <cellStyle name="Normal 7 7 2 2 3" xfId="12708" xr:uid="{22D9DBF1-BFE2-4238-9C62-E52FCA53D118}"/>
    <cellStyle name="Normal 7 7 2 3" xfId="6768" xr:uid="{390E67A5-04B6-4C3D-9DD8-A5F59CE367AC}"/>
    <cellStyle name="Normal 7 7 2 3 2" xfId="14688" xr:uid="{033EA088-E040-44AF-A17F-9D7CB84C3024}"/>
    <cellStyle name="Normal 7 7 2 4" xfId="10728" xr:uid="{0D7AEFCC-3E1B-4700-80C5-EBB677230CFA}"/>
    <cellStyle name="Normal 7 7 3" xfId="3946" xr:uid="{27A67FD8-13D1-4341-AB95-200B5B139F1C}"/>
    <cellStyle name="Normal 7 7 3 2" xfId="7908" xr:uid="{6FF4F39C-6101-4FC6-8F29-500A4C07B7AB}"/>
    <cellStyle name="Normal 7 7 3 2 2" xfId="15828" xr:uid="{AC42E1DD-61EA-4877-8044-3857C90618D2}"/>
    <cellStyle name="Normal 7 7 3 3" xfId="11868" xr:uid="{77B1F1F6-5552-4CB8-8C21-58BDA89F5026}"/>
    <cellStyle name="Normal 7 7 4" xfId="5928" xr:uid="{CF69E546-D41B-43D7-BF33-AF119938407E}"/>
    <cellStyle name="Normal 7 7 4 2" xfId="13848" xr:uid="{800705AF-BC11-4074-B8A3-4D6CFB699A73}"/>
    <cellStyle name="Normal 7 7 5" xfId="9888" xr:uid="{AA8336BD-EFE8-415E-AE79-7D23625B0374}"/>
    <cellStyle name="Normal 7 8" xfId="1932" xr:uid="{00000000-0005-0000-0000-000093050000}"/>
    <cellStyle name="Normal 7 8 2" xfId="4033" xr:uid="{DDC1B944-7EC0-4B3E-BD31-5E99495FED5D}"/>
    <cellStyle name="Normal 7 8 2 2" xfId="7995" xr:uid="{5C1D1118-FE9E-4CC0-AB4B-12809976F8FE}"/>
    <cellStyle name="Normal 7 8 2 2 2" xfId="15915" xr:uid="{590DBCA9-E95C-4CAC-956A-2AE2C7913A2C}"/>
    <cellStyle name="Normal 7 8 2 3" xfId="11955" xr:uid="{8AAAF935-23BE-4830-B1B0-3C4E58336435}"/>
    <cellStyle name="Normal 7 8 3" xfId="6015" xr:uid="{61B7CFE9-2549-43E4-9123-34A385B4FD66}"/>
    <cellStyle name="Normal 7 8 3 2" xfId="13935" xr:uid="{6E7030E2-A706-4E39-AC01-D779AF2D44BC}"/>
    <cellStyle name="Normal 7 8 4" xfId="9975" xr:uid="{70D96A5D-1EB9-4E1B-A94A-0E711ADC1B9E}"/>
    <cellStyle name="Normal 7 9" xfId="2732" xr:uid="{6F2EFEF3-8948-4927-8561-80A8D5760E44}"/>
    <cellStyle name="Normal 7 9 2" xfId="4782" xr:uid="{FABA5D12-C204-42BB-B9A4-CF193D25CCAA}"/>
    <cellStyle name="Normal 7 9 2 2" xfId="8742" xr:uid="{5CDFCC96-5E16-42B7-B895-43752C124310}"/>
    <cellStyle name="Normal 7 9 2 2 2" xfId="16662" xr:uid="{4D1AAB50-D363-419F-BAC3-0BCCED59FC02}"/>
    <cellStyle name="Normal 7 9 2 3" xfId="12702" xr:uid="{F4BDE33E-AF3E-478B-B72F-A24EA14F1903}"/>
    <cellStyle name="Normal 7 9 3" xfId="6762" xr:uid="{01FE1A6C-2789-4D48-AD67-4B0796BE7E34}"/>
    <cellStyle name="Normal 7 9 3 2" xfId="14682" xr:uid="{1FA3E335-36DD-4E21-842F-5AB4E96AA73E}"/>
    <cellStyle name="Normal 7 9 4" xfId="10722" xr:uid="{8FFDFD42-F137-4DAC-9C2C-3238DAF59F6E}"/>
    <cellStyle name="Normal 70" xfId="2981" xr:uid="{F78B8155-1E4D-4D1C-B4E0-506A613C9A01}"/>
    <cellStyle name="Normal 71" xfId="3046" xr:uid="{8D9F77FA-9166-4A70-9F25-43BB0C605E3A}"/>
    <cellStyle name="Normal 72" xfId="2980" xr:uid="{B8EEFAEC-1002-411A-86BB-620BAED4DBC2}"/>
    <cellStyle name="Normal 73" xfId="3045" xr:uid="{BEE23EED-0DDC-4E7B-973F-D5F8B177BEC4}"/>
    <cellStyle name="Normal 74" xfId="2979" xr:uid="{E02E0B93-07CF-4A96-9C52-BA24B009B414}"/>
    <cellStyle name="Normal 75" xfId="3044" xr:uid="{52F180B3-118F-4E46-9284-9D1204DE830E}"/>
    <cellStyle name="Normal 76" xfId="2978" xr:uid="{B14151BA-055B-47F4-87FC-6D887D7206CD}"/>
    <cellStyle name="Normal 77" xfId="3043" xr:uid="{CCE379CB-6716-450B-B260-6F6EDCB91957}"/>
    <cellStyle name="Normal 78" xfId="2977" xr:uid="{92292432-784B-4FA5-A55D-A090F800213A}"/>
    <cellStyle name="Normal 79" xfId="3042" xr:uid="{34D9F1C0-5373-4920-A265-975D9C294470}"/>
    <cellStyle name="Normal 8" xfId="170" xr:uid="{00000000-0005-0000-0000-000094050000}"/>
    <cellStyle name="Normal 8 10" xfId="3124" xr:uid="{56D3F4C5-B488-4E39-884E-C6CB14EC7B85}"/>
    <cellStyle name="Normal 8 10 2" xfId="7086" xr:uid="{DDBC2C8D-E41D-44CB-8106-C43BEE43BD5F}"/>
    <cellStyle name="Normal 8 10 2 2" xfId="15006" xr:uid="{24EEC125-F95E-41D0-B506-A341C7645682}"/>
    <cellStyle name="Normal 8 10 3" xfId="11046" xr:uid="{023DAA89-DD93-4F63-AF69-3C2DCFB659BF}"/>
    <cellStyle name="Normal 8 11" xfId="5106" xr:uid="{C9CFF323-6A3B-499C-AE29-649469663772}"/>
    <cellStyle name="Normal 8 11 2" xfId="13026" xr:uid="{E43D9EB9-065F-41F0-B053-8664392103D4}"/>
    <cellStyle name="Normal 8 12" xfId="9066" xr:uid="{E08ADE1C-6F85-4BE5-9F7B-15F89529E3A0}"/>
    <cellStyle name="Normal 8 2" xfId="171" xr:uid="{00000000-0005-0000-0000-000095050000}"/>
    <cellStyle name="Normal 8 2 2" xfId="347" xr:uid="{00000000-0005-0000-0000-000096050000}"/>
    <cellStyle name="Normal 8 2 2 2" xfId="737" xr:uid="{00000000-0005-0000-0000-000097050000}"/>
    <cellStyle name="Normal 8 2 2 2 2" xfId="2742" xr:uid="{DEE02ABB-F3E2-4084-A276-3DDC09AED20F}"/>
    <cellStyle name="Normal 8 2 2 2 2 2" xfId="4792" xr:uid="{301D1849-0FCD-4A23-B6E1-5A9429C78103}"/>
    <cellStyle name="Normal 8 2 2 2 2 2 2" xfId="8752" xr:uid="{A034C157-F7D4-4CCA-B283-25E5508B334A}"/>
    <cellStyle name="Normal 8 2 2 2 2 2 2 2" xfId="16672" xr:uid="{88CCCC01-AC47-4E69-B085-6D136344F567}"/>
    <cellStyle name="Normal 8 2 2 2 2 2 3" xfId="12712" xr:uid="{2DFEACB1-EC9C-434D-B093-35F38E4939B7}"/>
    <cellStyle name="Normal 8 2 2 2 2 3" xfId="6772" xr:uid="{81BD9F24-C276-4B34-B317-632F714BD8D2}"/>
    <cellStyle name="Normal 8 2 2 2 2 3 2" xfId="14692" xr:uid="{8F14F0FF-08F8-4733-8C12-E66F00B1692D}"/>
    <cellStyle name="Normal 8 2 2 2 2 4" xfId="10732" xr:uid="{940DE3EB-C98D-4768-AB82-AE7D8C767902}"/>
    <cellStyle name="Normal 8 2 2 2 3" xfId="3580" xr:uid="{633E4DE1-915E-4D06-9311-0972CDC09F0A}"/>
    <cellStyle name="Normal 8 2 2 2 3 2" xfId="7542" xr:uid="{1C4D0172-5D76-4812-8272-211CD7E97758}"/>
    <cellStyle name="Normal 8 2 2 2 3 2 2" xfId="15462" xr:uid="{5133F19E-FFDF-4519-8D92-0A4F553C519E}"/>
    <cellStyle name="Normal 8 2 2 2 3 3" xfId="11502" xr:uid="{46E4E97F-2E8D-477A-AD4A-BF8E28114522}"/>
    <cellStyle name="Normal 8 2 2 2 4" xfId="5562" xr:uid="{3C721120-8DA7-4637-9A49-FC9BAC487602}"/>
    <cellStyle name="Normal 8 2 2 2 4 2" xfId="13482" xr:uid="{16320E62-BA86-4016-BD83-6E1DA6B0C954}"/>
    <cellStyle name="Normal 8 2 2 2 5" xfId="9522" xr:uid="{BD6469FA-4F02-4F8D-97F1-C0CAF404E2D7}"/>
    <cellStyle name="Normal 8 2 2 3" xfId="2741" xr:uid="{B9B6C9EA-E80F-40F6-BCDD-AA5CA78667DE}"/>
    <cellStyle name="Normal 8 2 2 3 2" xfId="4791" xr:uid="{ED8C9BBD-4211-432D-963C-00375A28B760}"/>
    <cellStyle name="Normal 8 2 2 3 2 2" xfId="8751" xr:uid="{E53CBCB0-DB9E-47F3-A30A-34CF46A8C4DE}"/>
    <cellStyle name="Normal 8 2 2 3 2 2 2" xfId="16671" xr:uid="{803C80EB-E835-45BB-8EFB-9E04ADE21B28}"/>
    <cellStyle name="Normal 8 2 2 3 2 3" xfId="12711" xr:uid="{E476F327-ED1F-4D34-A7CF-E3334C900D90}"/>
    <cellStyle name="Normal 8 2 2 3 3" xfId="6771" xr:uid="{0CDFDF0C-E55B-43E9-9F02-CE8D613037A5}"/>
    <cellStyle name="Normal 8 2 2 3 3 2" xfId="14691" xr:uid="{962BA238-C8ED-4CE9-8FC5-0AF03C5DE6C4}"/>
    <cellStyle name="Normal 8 2 2 3 4" xfId="10731" xr:uid="{6D03CF8B-903B-426D-8E8D-025CDCF09B71}"/>
    <cellStyle name="Normal 8 2 2 4" xfId="3255" xr:uid="{DEC4D63D-7664-4FBF-B3AB-3E273C19730A}"/>
    <cellStyle name="Normal 8 2 2 4 2" xfId="7217" xr:uid="{2A3042B6-9A7F-474E-B589-357143E784C3}"/>
    <cellStyle name="Normal 8 2 2 4 2 2" xfId="15137" xr:uid="{A591AC52-9D1F-4E20-A2F0-ECF5C7E7A34A}"/>
    <cellStyle name="Normal 8 2 2 4 3" xfId="11177" xr:uid="{9664A765-708C-41ED-820A-2E5F04BDEF0D}"/>
    <cellStyle name="Normal 8 2 2 5" xfId="5237" xr:uid="{6EA0FB52-29C8-49F9-B28F-09614A4DAD71}"/>
    <cellStyle name="Normal 8 2 2 5 2" xfId="13157" xr:uid="{90E5AA8C-70D9-4253-8EFF-BB395EDA1635}"/>
    <cellStyle name="Normal 8 2 2 6" xfId="9197" xr:uid="{5BDBECB9-CF45-4AD3-AD82-8A43C9F0A07D}"/>
    <cellStyle name="Normal 8 2 3" xfId="607" xr:uid="{00000000-0005-0000-0000-000098050000}"/>
    <cellStyle name="Normal 8 2 3 2" xfId="2743" xr:uid="{0921886B-AD2E-4DD3-B69A-EE3B848EFD28}"/>
    <cellStyle name="Normal 8 2 3 2 2" xfId="4793" xr:uid="{7491FE9D-E07C-4100-9052-C0510B4F0FCE}"/>
    <cellStyle name="Normal 8 2 3 2 2 2" xfId="8753" xr:uid="{F511CCF5-E397-485F-99AB-B0B4B086FAA6}"/>
    <cellStyle name="Normal 8 2 3 2 2 2 2" xfId="16673" xr:uid="{D9169044-D497-40DD-9902-FA10D60877A1}"/>
    <cellStyle name="Normal 8 2 3 2 2 3" xfId="12713" xr:uid="{6DF1BFBC-DDBF-4E4E-8B8C-4A2F7B63F46F}"/>
    <cellStyle name="Normal 8 2 3 2 3" xfId="6773" xr:uid="{89466C0C-6544-426D-BD38-BD37168F15D2}"/>
    <cellStyle name="Normal 8 2 3 2 3 2" xfId="14693" xr:uid="{DE8B42FB-82EA-456F-BED5-B93A98F8A912}"/>
    <cellStyle name="Normal 8 2 3 2 4" xfId="10733" xr:uid="{BF988EB6-6EA4-4F50-9D87-A466E2094F24}"/>
    <cellStyle name="Normal 8 2 3 3" xfId="3450" xr:uid="{825ABF18-568C-42A4-82D7-B1BF8FBC6AA8}"/>
    <cellStyle name="Normal 8 2 3 3 2" xfId="7412" xr:uid="{4B343AAE-F96E-4452-98F8-A2882D9E5434}"/>
    <cellStyle name="Normal 8 2 3 3 2 2" xfId="15332" xr:uid="{0D9B8A85-CDD5-4E9B-BA82-D82C5EF55717}"/>
    <cellStyle name="Normal 8 2 3 3 3" xfId="11372" xr:uid="{50426FF1-CAF0-49B2-92B5-2220607EC111}"/>
    <cellStyle name="Normal 8 2 3 4" xfId="5432" xr:uid="{2E6CEBEC-FEB6-4F89-AAFA-4C23B0646F5B}"/>
    <cellStyle name="Normal 8 2 3 4 2" xfId="13352" xr:uid="{D2499BDE-B25C-49E9-A589-44A2716ABE9E}"/>
    <cellStyle name="Normal 8 2 3 5" xfId="9392" xr:uid="{BF63F3B9-9AA7-4B43-9BF3-1FFE4912DAB3}"/>
    <cellStyle name="Normal 8 2 4" xfId="2740" xr:uid="{C225C5C8-FB07-493C-A3F3-94B6501F9F2D}"/>
    <cellStyle name="Normal 8 2 4 2" xfId="4790" xr:uid="{42F5FF33-03C8-47A6-92E0-D34BC33073BD}"/>
    <cellStyle name="Normal 8 2 4 2 2" xfId="8750" xr:uid="{D79FABAE-4284-4E1C-8BD3-F8608C2BC02C}"/>
    <cellStyle name="Normal 8 2 4 2 2 2" xfId="16670" xr:uid="{7094EA42-1EFE-4100-AC0F-8E342C68A259}"/>
    <cellStyle name="Normal 8 2 4 2 3" xfId="12710" xr:uid="{0D3EC480-7CE6-4168-8D3C-AFFFCC1681E7}"/>
    <cellStyle name="Normal 8 2 4 3" xfId="6770" xr:uid="{5881898B-A14D-4C43-B1B9-CE83C589009E}"/>
    <cellStyle name="Normal 8 2 4 3 2" xfId="14690" xr:uid="{7110B1F3-88FC-4126-B342-707D63ACD344}"/>
    <cellStyle name="Normal 8 2 4 4" xfId="10730" xr:uid="{2DCC2B62-A5A1-486E-B6A9-A1F83F01DFA1}"/>
    <cellStyle name="Normal 8 2 5" xfId="3125" xr:uid="{FD3FF9D3-D7F9-4858-AD81-C771E27A16DB}"/>
    <cellStyle name="Normal 8 2 5 2" xfId="7087" xr:uid="{B67227BA-2F1B-4699-B99F-861AA827F69B}"/>
    <cellStyle name="Normal 8 2 5 2 2" xfId="15007" xr:uid="{5D95B959-5B4A-4E22-B838-EE06659C9661}"/>
    <cellStyle name="Normal 8 2 5 3" xfId="11047" xr:uid="{74C303C0-D75B-4DDC-9334-057115743364}"/>
    <cellStyle name="Normal 8 2 6" xfId="5107" xr:uid="{33FCDFC6-0CC3-4D8D-81A6-2967E5131CAF}"/>
    <cellStyle name="Normal 8 2 6 2" xfId="13027" xr:uid="{73E50F96-80B3-4CDC-A3D3-017788B964E9}"/>
    <cellStyle name="Normal 8 2 7" xfId="9067" xr:uid="{133B35E1-731A-4148-83D5-A41A2B674BC5}"/>
    <cellStyle name="Normal 8 3" xfId="190" xr:uid="{00000000-0005-0000-0000-000099050000}"/>
    <cellStyle name="Normal 8 3 2" xfId="363" xr:uid="{00000000-0005-0000-0000-00009A050000}"/>
    <cellStyle name="Normal 8 3 2 2" xfId="753" xr:uid="{00000000-0005-0000-0000-00009B050000}"/>
    <cellStyle name="Normal 8 3 2 2 2" xfId="2746" xr:uid="{2487D513-4E2C-4F83-8AE4-78AA3C9DF033}"/>
    <cellStyle name="Normal 8 3 2 2 2 2" xfId="4796" xr:uid="{0620190A-CD52-4F7F-81B1-8DA9AF5CAF0E}"/>
    <cellStyle name="Normal 8 3 2 2 2 2 2" xfId="8756" xr:uid="{0CEAE7F6-DC58-40A4-A757-5C9D26B4C8D1}"/>
    <cellStyle name="Normal 8 3 2 2 2 2 2 2" xfId="16676" xr:uid="{8DF90EF8-C4A7-4129-8059-CCC4DCA1A050}"/>
    <cellStyle name="Normal 8 3 2 2 2 2 3" xfId="12716" xr:uid="{878B00C8-7FB0-4271-B7EC-FA9ADC232A4A}"/>
    <cellStyle name="Normal 8 3 2 2 2 3" xfId="6776" xr:uid="{7E126C38-F5FC-4C45-BABA-E37B59E261F0}"/>
    <cellStyle name="Normal 8 3 2 2 2 3 2" xfId="14696" xr:uid="{77925663-69F6-4103-81F1-28DD3CA3E70B}"/>
    <cellStyle name="Normal 8 3 2 2 2 4" xfId="10736" xr:uid="{D00934AC-F1B2-4408-8FAB-59A9A17F0207}"/>
    <cellStyle name="Normal 8 3 2 2 3" xfId="3596" xr:uid="{B5D0BA3E-ABE4-4DC3-99F2-5E163259097B}"/>
    <cellStyle name="Normal 8 3 2 2 3 2" xfId="7558" xr:uid="{CAA471B2-21F7-4CB1-B559-3489A5769337}"/>
    <cellStyle name="Normal 8 3 2 2 3 2 2" xfId="15478" xr:uid="{8819C7E0-DE10-433E-BE36-254D3340F793}"/>
    <cellStyle name="Normal 8 3 2 2 3 3" xfId="11518" xr:uid="{0235CEDA-7A6F-4508-9127-BF97373695A7}"/>
    <cellStyle name="Normal 8 3 2 2 4" xfId="5578" xr:uid="{6606FE07-AF69-46B3-A076-384AA941E332}"/>
    <cellStyle name="Normal 8 3 2 2 4 2" xfId="13498" xr:uid="{AF402390-217A-4615-B9EC-41C17F9C7F3C}"/>
    <cellStyle name="Normal 8 3 2 2 5" xfId="9538" xr:uid="{13BFE671-AC14-49FF-8BE6-3553867B545C}"/>
    <cellStyle name="Normal 8 3 2 3" xfId="2745" xr:uid="{2C166E42-054A-41A2-B095-ADD1B3C9D8C0}"/>
    <cellStyle name="Normal 8 3 2 3 2" xfId="4795" xr:uid="{7D3155D6-27E0-474B-8ABA-C0E21F8F63AA}"/>
    <cellStyle name="Normal 8 3 2 3 2 2" xfId="8755" xr:uid="{965500EA-751B-491F-A46F-62D31D00A1EB}"/>
    <cellStyle name="Normal 8 3 2 3 2 2 2" xfId="16675" xr:uid="{50C5E0E0-60D0-4ED4-8F7C-AAD3003E5C8C}"/>
    <cellStyle name="Normal 8 3 2 3 2 3" xfId="12715" xr:uid="{C96C25F6-1021-4FC2-BA4D-0E58329BE709}"/>
    <cellStyle name="Normal 8 3 2 3 3" xfId="6775" xr:uid="{F4D3B63C-A01E-4929-AA76-2BAAC5065952}"/>
    <cellStyle name="Normal 8 3 2 3 3 2" xfId="14695" xr:uid="{611AA9B0-2EFF-4552-8DC8-7E152E06C2A5}"/>
    <cellStyle name="Normal 8 3 2 3 4" xfId="10735" xr:uid="{7AA16C59-E0E1-4AE2-A674-9CC81009C001}"/>
    <cellStyle name="Normal 8 3 2 4" xfId="3271" xr:uid="{FA36368A-D1E0-47F6-A44E-5AEF55CB35DD}"/>
    <cellStyle name="Normal 8 3 2 4 2" xfId="7233" xr:uid="{4513E4CE-4A07-4CB6-B058-BEC90403D3C5}"/>
    <cellStyle name="Normal 8 3 2 4 2 2" xfId="15153" xr:uid="{46C27974-D93A-4BC4-AC59-34DC94EB9224}"/>
    <cellStyle name="Normal 8 3 2 4 3" xfId="11193" xr:uid="{6DEA216D-0CD6-4CA0-ABCE-5CE49BC021F1}"/>
    <cellStyle name="Normal 8 3 2 5" xfId="5253" xr:uid="{1C3BA76B-1F1E-442E-9DE4-B20C340E62FE}"/>
    <cellStyle name="Normal 8 3 2 5 2" xfId="13173" xr:uid="{4338CAA2-170C-49E3-8882-72BC25D0FC32}"/>
    <cellStyle name="Normal 8 3 2 6" xfId="9213" xr:uid="{122F1B1C-F594-4700-8A38-AA38AE86EBEC}"/>
    <cellStyle name="Normal 8 3 3" xfId="620" xr:uid="{00000000-0005-0000-0000-00009C050000}"/>
    <cellStyle name="Normal 8 3 3 2" xfId="2747" xr:uid="{0095E93A-A920-47B8-9AF6-E51D2EA3CA73}"/>
    <cellStyle name="Normal 8 3 3 2 2" xfId="4797" xr:uid="{19262C14-64CE-478B-9A83-62AD4D4DE6B0}"/>
    <cellStyle name="Normal 8 3 3 2 2 2" xfId="8757" xr:uid="{3099C26A-D2ED-4EEB-A5CF-4A97F4E75759}"/>
    <cellStyle name="Normal 8 3 3 2 2 2 2" xfId="16677" xr:uid="{FEAE4235-35AA-415E-A1AA-97C3860B5041}"/>
    <cellStyle name="Normal 8 3 3 2 2 3" xfId="12717" xr:uid="{FF5B32E1-D8A1-42D8-A059-FE65A87591AE}"/>
    <cellStyle name="Normal 8 3 3 2 3" xfId="6777" xr:uid="{5555052B-B55D-4AA6-B726-053DA637EEA6}"/>
    <cellStyle name="Normal 8 3 3 2 3 2" xfId="14697" xr:uid="{11A50E17-DED5-441F-9585-3CF2E0C0F313}"/>
    <cellStyle name="Normal 8 3 3 2 4" xfId="10737" xr:uid="{6C20E6BF-E6B0-4EF2-8A82-E115168226C5}"/>
    <cellStyle name="Normal 8 3 3 3" xfId="3463" xr:uid="{4B08409F-7D91-49F5-A0CC-5A5CA3F5D752}"/>
    <cellStyle name="Normal 8 3 3 3 2" xfId="7425" xr:uid="{EBFDE967-C114-44B9-BA59-EED515F58366}"/>
    <cellStyle name="Normal 8 3 3 3 2 2" xfId="15345" xr:uid="{B482774C-6528-48A6-B93C-F39F46D27DF4}"/>
    <cellStyle name="Normal 8 3 3 3 3" xfId="11385" xr:uid="{284FB7A5-3C6E-417F-B38F-0E09E612E75B}"/>
    <cellStyle name="Normal 8 3 3 4" xfId="5445" xr:uid="{BE29C092-9688-4D39-81EF-CF0B957729A1}"/>
    <cellStyle name="Normal 8 3 3 4 2" xfId="13365" xr:uid="{6D0D0298-FCA0-4364-BDA7-9FD3E224B7F2}"/>
    <cellStyle name="Normal 8 3 3 5" xfId="9405" xr:uid="{815CEBDB-A427-4B73-869C-6C83EB404852}"/>
    <cellStyle name="Normal 8 3 4" xfId="2744" xr:uid="{5A23041B-49A7-4137-ACEA-2F4360BF91AD}"/>
    <cellStyle name="Normal 8 3 4 2" xfId="4794" xr:uid="{CA40D273-20DF-4C44-8E8D-9593A768244E}"/>
    <cellStyle name="Normal 8 3 4 2 2" xfId="8754" xr:uid="{0925E99B-5D0C-4E68-8226-3EFAFA0CAA2F}"/>
    <cellStyle name="Normal 8 3 4 2 2 2" xfId="16674" xr:uid="{761934A7-B555-4F9D-AFA8-1D1B633A8592}"/>
    <cellStyle name="Normal 8 3 4 2 3" xfId="12714" xr:uid="{A93DED2F-F5A0-4F0E-9352-40F129F36B73}"/>
    <cellStyle name="Normal 8 3 4 3" xfId="6774" xr:uid="{307BE0DA-39B7-4667-9238-871E954D6A7D}"/>
    <cellStyle name="Normal 8 3 4 3 2" xfId="14694" xr:uid="{3FC99B93-7049-4CD6-8646-95B83BC5B7D1}"/>
    <cellStyle name="Normal 8 3 4 4" xfId="10734" xr:uid="{00AB9E6E-1C40-4941-BEB2-1B7D73C3F78D}"/>
    <cellStyle name="Normal 8 3 5" xfId="3138" xr:uid="{17C484E6-9766-481C-B26F-CFB9A7C7E012}"/>
    <cellStyle name="Normal 8 3 5 2" xfId="7100" xr:uid="{2919259A-88AB-4546-BA1D-AAEF051F69A6}"/>
    <cellStyle name="Normal 8 3 5 2 2" xfId="15020" xr:uid="{0ADE783E-8B26-4B64-8D5E-FD8F4214F2EB}"/>
    <cellStyle name="Normal 8 3 5 3" xfId="11060" xr:uid="{558660D4-262A-4299-87D4-58975CE0924D}"/>
    <cellStyle name="Normal 8 3 6" xfId="5120" xr:uid="{D21FA6D3-6FF0-49D6-9048-FCC61DB095F0}"/>
    <cellStyle name="Normal 8 3 6 2" xfId="13040" xr:uid="{34E2847A-8399-4C78-8B79-A9BFD2BC2355}"/>
    <cellStyle name="Normal 8 3 7" xfId="9080" xr:uid="{8638013F-026A-4049-8FC0-A19DC1C2C7B6}"/>
    <cellStyle name="Normal 8 4" xfId="227" xr:uid="{00000000-0005-0000-0000-00009D050000}"/>
    <cellStyle name="Normal 8 5" xfId="346" xr:uid="{00000000-0005-0000-0000-00009E050000}"/>
    <cellStyle name="Normal 8 5 2" xfId="736" xr:uid="{00000000-0005-0000-0000-00009F050000}"/>
    <cellStyle name="Normal 8 5 2 2" xfId="2749" xr:uid="{4437D657-B605-46B1-8211-2471AA9F6E57}"/>
    <cellStyle name="Normal 8 5 2 2 2" xfId="4799" xr:uid="{1C95EA0B-E816-4284-862C-F485BCEE9640}"/>
    <cellStyle name="Normal 8 5 2 2 2 2" xfId="8759" xr:uid="{63B7FCCF-7581-4CC8-93C1-D7D258D06701}"/>
    <cellStyle name="Normal 8 5 2 2 2 2 2" xfId="16679" xr:uid="{19B8F63F-C053-45B0-8B29-C9C1C6D8FF32}"/>
    <cellStyle name="Normal 8 5 2 2 2 3" xfId="12719" xr:uid="{B1993C3D-AF2F-449F-8891-48B59EFBE5D6}"/>
    <cellStyle name="Normal 8 5 2 2 3" xfId="6779" xr:uid="{A334C1D6-428F-4DD1-A80C-3728DC10FBE0}"/>
    <cellStyle name="Normal 8 5 2 2 3 2" xfId="14699" xr:uid="{F5C98401-42BE-41FB-A26D-5FB7185AC3D3}"/>
    <cellStyle name="Normal 8 5 2 2 4" xfId="10739" xr:uid="{EEFF0F5F-DC20-4DB6-ACB1-3859E02325A4}"/>
    <cellStyle name="Normal 8 5 2 3" xfId="3579" xr:uid="{F4D7F26D-7C54-4C98-8570-CBD8C3C86B8F}"/>
    <cellStyle name="Normal 8 5 2 3 2" xfId="7541" xr:uid="{7C21CC5F-45FA-4EA3-A6C9-5ADAE25A7C03}"/>
    <cellStyle name="Normal 8 5 2 3 2 2" xfId="15461" xr:uid="{BD9B1AEA-7EC8-4BB7-A73C-268A4C4EED42}"/>
    <cellStyle name="Normal 8 5 2 3 3" xfId="11501" xr:uid="{AF77F3B4-8650-4BA6-83E1-26AB764F34B1}"/>
    <cellStyle name="Normal 8 5 2 4" xfId="5561" xr:uid="{BDD1001E-0C73-43F7-A3CB-D552EE9D0CBF}"/>
    <cellStyle name="Normal 8 5 2 4 2" xfId="13481" xr:uid="{023A338C-6F88-4460-9F6C-73E123246D2F}"/>
    <cellStyle name="Normal 8 5 2 5" xfId="9521" xr:uid="{886E147E-B47C-4A14-9334-170EE13B14F6}"/>
    <cellStyle name="Normal 8 5 3" xfId="2748" xr:uid="{6DCB2832-8DA1-445C-8519-7771F71456AF}"/>
    <cellStyle name="Normal 8 5 3 2" xfId="4798" xr:uid="{F9DCF45B-D98E-4F48-A402-1D28BF8813C7}"/>
    <cellStyle name="Normal 8 5 3 2 2" xfId="8758" xr:uid="{83E482A3-0122-4B5E-B8AA-F904E427E721}"/>
    <cellStyle name="Normal 8 5 3 2 2 2" xfId="16678" xr:uid="{8885B463-10E4-4884-9535-4A7DEE1BD250}"/>
    <cellStyle name="Normal 8 5 3 2 3" xfId="12718" xr:uid="{FFA3CBF8-D15D-4F45-A505-B99A79F67C42}"/>
    <cellStyle name="Normal 8 5 3 3" xfId="6778" xr:uid="{760685B6-CD06-4CE2-8662-373B2EC8E11D}"/>
    <cellStyle name="Normal 8 5 3 3 2" xfId="14698" xr:uid="{18F1C729-E6FC-4E2D-9B62-01DCAF00E024}"/>
    <cellStyle name="Normal 8 5 3 4" xfId="10738" xr:uid="{3938C938-4411-4AA2-837D-FF9581896089}"/>
    <cellStyle name="Normal 8 5 4" xfId="3254" xr:uid="{2CA56D0C-8012-465A-B3B9-989233CFC554}"/>
    <cellStyle name="Normal 8 5 4 2" xfId="7216" xr:uid="{B83260CB-81B9-4F28-B95A-A6E4209E5B66}"/>
    <cellStyle name="Normal 8 5 4 2 2" xfId="15136" xr:uid="{27611B59-F3A6-4BE1-9481-1E4B16EB7B5F}"/>
    <cellStyle name="Normal 8 5 4 3" xfId="11176" xr:uid="{A34572EE-E51B-4137-A702-4C704300E9B4}"/>
    <cellStyle name="Normal 8 5 5" xfId="5236" xr:uid="{E46B74BD-FF13-432B-AA44-25513FB7387E}"/>
    <cellStyle name="Normal 8 5 5 2" xfId="13156" xr:uid="{2110136D-918F-49BB-BF89-7F65EF33B6A2}"/>
    <cellStyle name="Normal 8 5 6" xfId="9196" xr:uid="{CF3B618D-9C1C-424D-A0A1-64D3628F0F16}"/>
    <cellStyle name="Normal 8 6" xfId="464" xr:uid="{00000000-0005-0000-0000-0000A0050000}"/>
    <cellStyle name="Normal 8 7" xfId="606" xr:uid="{00000000-0005-0000-0000-0000A1050000}"/>
    <cellStyle name="Normal 8 7 2" xfId="2750" xr:uid="{E10874D7-EF7F-4677-A287-67DF919431ED}"/>
    <cellStyle name="Normal 8 7 2 2" xfId="4800" xr:uid="{64FBE8B1-6011-468E-98D0-8AE84CCD9353}"/>
    <cellStyle name="Normal 8 7 2 2 2" xfId="8760" xr:uid="{FBA9340C-81D5-41F5-A24E-54421791278D}"/>
    <cellStyle name="Normal 8 7 2 2 2 2" xfId="16680" xr:uid="{B7E1D948-BA67-4DD9-A044-094D8A718942}"/>
    <cellStyle name="Normal 8 7 2 2 3" xfId="12720" xr:uid="{29664E59-C8A0-4823-BFC8-19B92E55E38F}"/>
    <cellStyle name="Normal 8 7 2 3" xfId="6780" xr:uid="{9A7293F0-3348-4A35-8272-7DD338240572}"/>
    <cellStyle name="Normal 8 7 2 3 2" xfId="14700" xr:uid="{98710CF3-1312-49E5-863A-92E8FD27B072}"/>
    <cellStyle name="Normal 8 7 2 4" xfId="10740" xr:uid="{4271E124-4C15-45CB-9931-4B61CE7B3F3C}"/>
    <cellStyle name="Normal 8 7 3" xfId="3449" xr:uid="{A0EEA730-DC83-4558-8089-E1F5877B472F}"/>
    <cellStyle name="Normal 8 7 3 2" xfId="7411" xr:uid="{6296702E-EDCE-42D8-AE99-25C1DF01A199}"/>
    <cellStyle name="Normal 8 7 3 2 2" xfId="15331" xr:uid="{A987D1E6-EB3F-4891-B599-6405BDFEFC8F}"/>
    <cellStyle name="Normal 8 7 3 3" xfId="11371" xr:uid="{4B2184EC-520B-4F67-B05A-84040FEE0D7F}"/>
    <cellStyle name="Normal 8 7 4" xfId="5431" xr:uid="{0D6E3BCD-32EA-4700-8CD3-28F20C7F008F}"/>
    <cellStyle name="Normal 8 7 4 2" xfId="13351" xr:uid="{6553ED54-782C-4E4C-A603-4F212BC6381C}"/>
    <cellStyle name="Normal 8 7 5" xfId="9391" xr:uid="{D852B64A-4C8F-4864-A1E4-FB26A4C89BB4}"/>
    <cellStyle name="Normal 8 8" xfId="1623" xr:uid="{00000000-0005-0000-0000-0000A2050000}"/>
    <cellStyle name="Normal 8 8 2" xfId="2751" xr:uid="{6781AE02-E4BA-440C-B29A-E22382659154}"/>
    <cellStyle name="Normal 8 8 2 2" xfId="4801" xr:uid="{F943D583-0323-4D05-90A1-C585C80AD374}"/>
    <cellStyle name="Normal 8 8 2 2 2" xfId="8761" xr:uid="{F822E52F-64EE-40BA-99E3-BCDE429CCA6B}"/>
    <cellStyle name="Normal 8 8 2 2 2 2" xfId="16681" xr:uid="{2FDF0C46-177B-4212-8A42-43F33224FE9D}"/>
    <cellStyle name="Normal 8 8 2 2 3" xfId="12721" xr:uid="{CD2426BE-0D05-4358-9F3C-8D0140828642}"/>
    <cellStyle name="Normal 8 8 2 3" xfId="6781" xr:uid="{0F1D4302-EABA-4065-92C1-103C2214151E}"/>
    <cellStyle name="Normal 8 8 2 3 2" xfId="14701" xr:uid="{B036D4B4-1AC9-4BC8-8E73-C7C5EC6143C1}"/>
    <cellStyle name="Normal 8 8 2 4" xfId="10741" xr:uid="{DDA3C0BA-0D84-4395-9BE5-89B86EDCBD57}"/>
    <cellStyle name="Normal 8 8 3" xfId="3949" xr:uid="{D258DBD9-C9CD-43F4-B9B3-17BFA61C3F62}"/>
    <cellStyle name="Normal 8 8 3 2" xfId="7911" xr:uid="{5E277F96-450B-4E2A-A8BB-4E9B5B1CB5AA}"/>
    <cellStyle name="Normal 8 8 3 2 2" xfId="15831" xr:uid="{C0A6064D-EB2D-4A08-9AF4-7B30463B6556}"/>
    <cellStyle name="Normal 8 8 3 3" xfId="11871" xr:uid="{9A77CAA9-902F-4170-8BC9-F111BD7B96F7}"/>
    <cellStyle name="Normal 8 8 4" xfId="5931" xr:uid="{C0FC23FD-E98F-40DD-98DB-EED7801FE7CB}"/>
    <cellStyle name="Normal 8 8 4 2" xfId="13851" xr:uid="{5D742DB3-3081-4021-A556-03B56EC5AE65}"/>
    <cellStyle name="Normal 8 8 5" xfId="9891" xr:uid="{ECC064CE-210C-4EC7-B2F1-49D04273EB8C}"/>
    <cellStyle name="Normal 8 9" xfId="2739" xr:uid="{CA6AF7A7-7FEF-4C67-B1A5-06E72A05A550}"/>
    <cellStyle name="Normal 8 9 2" xfId="4789" xr:uid="{6BCA9F15-CA7B-4315-A109-812CFA4227D8}"/>
    <cellStyle name="Normal 8 9 2 2" xfId="8749" xr:uid="{005632ED-C354-44F2-82CA-3C3A468E895A}"/>
    <cellStyle name="Normal 8 9 2 2 2" xfId="16669" xr:uid="{EB95B611-F872-486D-8C45-17234F463DBE}"/>
    <cellStyle name="Normal 8 9 2 3" xfId="12709" xr:uid="{C453DD8D-8E41-4071-A9FA-26DBA3BA3678}"/>
    <cellStyle name="Normal 8 9 3" xfId="6769" xr:uid="{F7956225-ECC2-48BD-94BC-6398C850B055}"/>
    <cellStyle name="Normal 8 9 3 2" xfId="14689" xr:uid="{CE5C6538-AC5F-41DB-89EF-2451D4AD90C4}"/>
    <cellStyle name="Normal 8 9 4" xfId="10729" xr:uid="{F4C3E98D-90B8-4CB6-8FB6-B0ED7ED5D395}"/>
    <cellStyle name="Normal 80" xfId="2976" xr:uid="{1C28F675-C7E2-4119-8433-5F8721B28A88}"/>
    <cellStyle name="Normal 81" xfId="3041" xr:uid="{30A693A4-5DB8-4EAC-9A77-0FDD5D00505E}"/>
    <cellStyle name="Normal 82" xfId="2975" xr:uid="{264FC105-8244-4BE4-89BA-9F8491E4B7AB}"/>
    <cellStyle name="Normal 83" xfId="3040" xr:uid="{B9434D2C-4875-4983-A0F4-A65100EA9A8A}"/>
    <cellStyle name="Normal 84" xfId="2974" xr:uid="{B5538612-D63E-415D-8953-7D3CB03FF3E0}"/>
    <cellStyle name="Normal 85" xfId="3039" xr:uid="{D1CB4A52-2D83-4686-9F1F-644BF29919CE}"/>
    <cellStyle name="Normal 86" xfId="2973" xr:uid="{82BEFA08-33B6-4348-BD8C-3134E59C10E6}"/>
    <cellStyle name="Normal 87" xfId="3038" xr:uid="{27679E85-7E26-410F-9437-6CE872256AB5}"/>
    <cellStyle name="Normal 88" xfId="3049" xr:uid="{76599895-EF00-4EE2-8AEF-6397CB0C95BE}"/>
    <cellStyle name="Normal 89" xfId="3054" xr:uid="{BC9B87A0-198E-4663-97C1-97423B150C75}"/>
    <cellStyle name="Normal 9" xfId="172" xr:uid="{00000000-0005-0000-0000-0000A3050000}"/>
    <cellStyle name="Normal 9 10" xfId="3126" xr:uid="{4D65FDB9-2576-4D94-9038-FCF2F76AD896}"/>
    <cellStyle name="Normal 9 10 2" xfId="7088" xr:uid="{D0E043B6-F4BE-4F5A-941E-9CE6E22FE67C}"/>
    <cellStyle name="Normal 9 10 2 2" xfId="15008" xr:uid="{7624D6BA-008A-4598-BC8A-5E64C03C70AB}"/>
    <cellStyle name="Normal 9 10 3" xfId="11048" xr:uid="{7D6382C7-3276-4454-8734-552E34BC2CC0}"/>
    <cellStyle name="Normal 9 11" xfId="5108" xr:uid="{A7FFA390-7464-4C49-9BD3-126781381B6C}"/>
    <cellStyle name="Normal 9 11 2" xfId="13028" xr:uid="{188D059A-F59A-4DF4-85BB-381110700551}"/>
    <cellStyle name="Normal 9 12" xfId="9068" xr:uid="{8CEE43DC-6715-4370-8D84-2EE9D8E5659E}"/>
    <cellStyle name="Normal 9 2" xfId="173" xr:uid="{00000000-0005-0000-0000-0000A4050000}"/>
    <cellStyle name="Normal 9 2 2" xfId="349" xr:uid="{00000000-0005-0000-0000-0000A5050000}"/>
    <cellStyle name="Normal 9 2 2 2" xfId="739" xr:uid="{00000000-0005-0000-0000-0000A6050000}"/>
    <cellStyle name="Normal 9 2 2 2 2" xfId="2755" xr:uid="{738D11B9-30B2-471B-9C4B-50038F11F59C}"/>
    <cellStyle name="Normal 9 2 2 2 2 2" xfId="4805" xr:uid="{63DD6299-236F-4FDC-903A-CC3EFB953C6C}"/>
    <cellStyle name="Normal 9 2 2 2 2 2 2" xfId="8765" xr:uid="{CF78606B-3993-43FB-8A95-C7FD06885257}"/>
    <cellStyle name="Normal 9 2 2 2 2 2 2 2" xfId="16685" xr:uid="{8375364A-6801-4BE9-8B47-8FD384478D21}"/>
    <cellStyle name="Normal 9 2 2 2 2 2 3" xfId="12725" xr:uid="{4C7132DE-7031-4060-94D8-7D2719DC1B24}"/>
    <cellStyle name="Normal 9 2 2 2 2 3" xfId="6785" xr:uid="{CC0B597D-07DF-4BBA-9146-5E6D750BDAC9}"/>
    <cellStyle name="Normal 9 2 2 2 2 3 2" xfId="14705" xr:uid="{5C70688A-E3D4-4A71-A48C-DA7F2392CD44}"/>
    <cellStyle name="Normal 9 2 2 2 2 4" xfId="10745" xr:uid="{35DCEE14-C9EE-4351-B554-A4DAF4E07BCD}"/>
    <cellStyle name="Normal 9 2 2 2 3" xfId="3582" xr:uid="{0FA81FB8-26AE-4E4E-A03A-706CB531FB7E}"/>
    <cellStyle name="Normal 9 2 2 2 3 2" xfId="7544" xr:uid="{DBF7CF2B-645E-41D3-A971-7D35C3F82CED}"/>
    <cellStyle name="Normal 9 2 2 2 3 2 2" xfId="15464" xr:uid="{C69B35CB-FF43-4E10-A587-B69A824005F5}"/>
    <cellStyle name="Normal 9 2 2 2 3 3" xfId="11504" xr:uid="{CC520FCB-513C-4B0F-A5C3-4B226DC8DDE3}"/>
    <cellStyle name="Normal 9 2 2 2 4" xfId="5564" xr:uid="{194F7639-F85D-4131-8A45-94775C1E324B}"/>
    <cellStyle name="Normal 9 2 2 2 4 2" xfId="13484" xr:uid="{B4491307-67E7-43AC-BC7B-77C35B821867}"/>
    <cellStyle name="Normal 9 2 2 2 5" xfId="9524" xr:uid="{B4AC51C6-1788-45D6-BA51-AA37679F5ADD}"/>
    <cellStyle name="Normal 9 2 2 3" xfId="2754" xr:uid="{5553229A-C5DF-49CE-A098-D12D36BE181E}"/>
    <cellStyle name="Normal 9 2 2 3 2" xfId="4804" xr:uid="{333A8222-E49B-48EF-AB10-263DCFE3EA58}"/>
    <cellStyle name="Normal 9 2 2 3 2 2" xfId="8764" xr:uid="{6A42C797-B129-4413-9A13-46082AAB2A38}"/>
    <cellStyle name="Normal 9 2 2 3 2 2 2" xfId="16684" xr:uid="{F7006C1D-C20D-4AB9-9E1D-CF3A4B145466}"/>
    <cellStyle name="Normal 9 2 2 3 2 3" xfId="12724" xr:uid="{A0663EFB-D167-4095-8E61-1D431B7AEB03}"/>
    <cellStyle name="Normal 9 2 2 3 3" xfId="6784" xr:uid="{DC79ABDA-C6C9-40F3-98AD-61895ED52124}"/>
    <cellStyle name="Normal 9 2 2 3 3 2" xfId="14704" xr:uid="{B0D01F9C-BBAF-4F70-AD0E-A6D7889EEBD2}"/>
    <cellStyle name="Normal 9 2 2 3 4" xfId="10744" xr:uid="{099B3C3F-A147-4F3F-883E-C99EB480390F}"/>
    <cellStyle name="Normal 9 2 2 4" xfId="3257" xr:uid="{FFDBF057-6984-47BD-9DA4-61E08D31B021}"/>
    <cellStyle name="Normal 9 2 2 4 2" xfId="7219" xr:uid="{FF965727-28D8-454C-A2EC-DC313DD40F0C}"/>
    <cellStyle name="Normal 9 2 2 4 2 2" xfId="15139" xr:uid="{BCC0E246-0BBC-4F0A-8BE2-76D2CB4E57B3}"/>
    <cellStyle name="Normal 9 2 2 4 3" xfId="11179" xr:uid="{A7A6D039-0E97-4791-8903-B53F7378DEF0}"/>
    <cellStyle name="Normal 9 2 2 5" xfId="5239" xr:uid="{C9575F2B-F6AB-4DCF-A953-74D01ED5D2E8}"/>
    <cellStyle name="Normal 9 2 2 5 2" xfId="13159" xr:uid="{C08B25F4-F758-4881-82F9-71CF395CB398}"/>
    <cellStyle name="Normal 9 2 2 6" xfId="9199" xr:uid="{69F86572-2601-4576-BB09-E3555AC3F03B}"/>
    <cellStyle name="Normal 9 2 3" xfId="609" xr:uid="{00000000-0005-0000-0000-0000A7050000}"/>
    <cellStyle name="Normal 9 2 3 2" xfId="2756" xr:uid="{DB99B24D-59FD-4BEB-BCD9-BE7B5E70BB09}"/>
    <cellStyle name="Normal 9 2 3 2 2" xfId="4806" xr:uid="{7E6E4B74-CD07-4016-B37F-F25E1CF456BA}"/>
    <cellStyle name="Normal 9 2 3 2 2 2" xfId="8766" xr:uid="{DE4FD4C0-4EA3-405A-80C2-9A2D4743B2BB}"/>
    <cellStyle name="Normal 9 2 3 2 2 2 2" xfId="16686" xr:uid="{B30AD13C-6A32-4074-9372-7C515442C565}"/>
    <cellStyle name="Normal 9 2 3 2 2 3" xfId="12726" xr:uid="{40033D68-5AC1-4ED8-A2D1-81485AFFF50A}"/>
    <cellStyle name="Normal 9 2 3 2 3" xfId="6786" xr:uid="{CA539712-BF28-49AC-AA40-228A334692C3}"/>
    <cellStyle name="Normal 9 2 3 2 3 2" xfId="14706" xr:uid="{CA85C69A-4E67-4581-9978-7016BC0ADD78}"/>
    <cellStyle name="Normal 9 2 3 2 4" xfId="10746" xr:uid="{004903DA-7CF0-4E4D-9F42-FFBACE41C421}"/>
    <cellStyle name="Normal 9 2 3 3" xfId="3452" xr:uid="{B75EF345-9A0F-45CB-AC53-32FE09AB67D8}"/>
    <cellStyle name="Normal 9 2 3 3 2" xfId="7414" xr:uid="{7AEB8531-5B65-4554-BBAD-FE96F60E84F4}"/>
    <cellStyle name="Normal 9 2 3 3 2 2" xfId="15334" xr:uid="{0F022F1F-F747-473E-8E76-0E0B5172F476}"/>
    <cellStyle name="Normal 9 2 3 3 3" xfId="11374" xr:uid="{11129152-7245-47CA-9BC7-B6898CD40433}"/>
    <cellStyle name="Normal 9 2 3 4" xfId="5434" xr:uid="{94679792-D57A-4B61-A97A-64C4F288329E}"/>
    <cellStyle name="Normal 9 2 3 4 2" xfId="13354" xr:uid="{EF6ADD78-0D3C-46D2-A54A-82499B804368}"/>
    <cellStyle name="Normal 9 2 3 5" xfId="9394" xr:uid="{26F6AB7A-840A-47B2-9F01-6AC21FE4BB3B}"/>
    <cellStyle name="Normal 9 2 4" xfId="2753" xr:uid="{C65CC860-71D8-48F5-BFAA-40BACF63EC2C}"/>
    <cellStyle name="Normal 9 2 4 2" xfId="4803" xr:uid="{0B6B4F7E-8ECA-4E0B-818A-CF2691594479}"/>
    <cellStyle name="Normal 9 2 4 2 2" xfId="8763" xr:uid="{F0B989B9-27C7-4B7A-9AA8-7672CBF0DB71}"/>
    <cellStyle name="Normal 9 2 4 2 2 2" xfId="16683" xr:uid="{17FC2FD8-E3F5-4F2C-8CB6-B010B67E8BEF}"/>
    <cellStyle name="Normal 9 2 4 2 3" xfId="12723" xr:uid="{9D2B2759-784D-40E8-ADA9-DDFE87548A17}"/>
    <cellStyle name="Normal 9 2 4 3" xfId="6783" xr:uid="{F84C12C8-53DB-41EC-9B29-C7E7DBA7492C}"/>
    <cellStyle name="Normal 9 2 4 3 2" xfId="14703" xr:uid="{13C34627-8D58-48D6-A87D-830B2FBA8557}"/>
    <cellStyle name="Normal 9 2 4 4" xfId="10743" xr:uid="{209B1B7D-B5C1-41F3-BE74-C3088050CF00}"/>
    <cellStyle name="Normal 9 2 5" xfId="3127" xr:uid="{447E02FA-77A4-4C09-943B-F3F6DDE08E06}"/>
    <cellStyle name="Normal 9 2 5 2" xfId="7089" xr:uid="{E58E581C-8915-4850-89EF-95C02095B983}"/>
    <cellStyle name="Normal 9 2 5 2 2" xfId="15009" xr:uid="{D5130FF2-0940-44E6-9F0E-C53BF5D4D8FF}"/>
    <cellStyle name="Normal 9 2 5 3" xfId="11049" xr:uid="{2E298080-498F-4EB0-912B-24031560AF1A}"/>
    <cellStyle name="Normal 9 2 6" xfId="5109" xr:uid="{94C5540C-3E92-4897-A411-467F56806F33}"/>
    <cellStyle name="Normal 9 2 6 2" xfId="13029" xr:uid="{3FAE5488-29E9-41FE-A763-F3F9A703141F}"/>
    <cellStyle name="Normal 9 2 7" xfId="9069" xr:uid="{69A0C127-5AB2-4657-840E-EC0F571735E1}"/>
    <cellStyle name="Normal 9 3" xfId="191" xr:uid="{00000000-0005-0000-0000-0000A8050000}"/>
    <cellStyle name="Normal 9 3 2" xfId="364" xr:uid="{00000000-0005-0000-0000-0000A9050000}"/>
    <cellStyle name="Normal 9 3 2 2" xfId="754" xr:uid="{00000000-0005-0000-0000-0000AA050000}"/>
    <cellStyle name="Normal 9 3 2 2 2" xfId="2759" xr:uid="{ABE3F85D-776C-450F-9A24-26C7DFF386D2}"/>
    <cellStyle name="Normal 9 3 2 2 2 2" xfId="4809" xr:uid="{1DEB6F28-DA98-4AA9-9850-D2BBB737F46B}"/>
    <cellStyle name="Normal 9 3 2 2 2 2 2" xfId="8769" xr:uid="{1FDD4387-9B12-4014-A63B-8FC52DEE42AE}"/>
    <cellStyle name="Normal 9 3 2 2 2 2 2 2" xfId="16689" xr:uid="{A454EDE7-25FF-4241-B004-42D830AB9465}"/>
    <cellStyle name="Normal 9 3 2 2 2 2 3" xfId="12729" xr:uid="{CD1DB30D-D16A-475B-96DB-427EA96E9E92}"/>
    <cellStyle name="Normal 9 3 2 2 2 3" xfId="6789" xr:uid="{E8CE650E-19DC-44E3-94CD-F63B406C842E}"/>
    <cellStyle name="Normal 9 3 2 2 2 3 2" xfId="14709" xr:uid="{92100E92-03F5-451D-90A4-7EC362937B26}"/>
    <cellStyle name="Normal 9 3 2 2 2 4" xfId="10749" xr:uid="{C4696AE3-A941-44F5-A424-1F2E7A0050B7}"/>
    <cellStyle name="Normal 9 3 2 2 3" xfId="3597" xr:uid="{2CDC94FD-7468-4D51-B836-7D717BFA06DE}"/>
    <cellStyle name="Normal 9 3 2 2 3 2" xfId="7559" xr:uid="{F45BFB55-AD03-447D-943F-E17E5026017F}"/>
    <cellStyle name="Normal 9 3 2 2 3 2 2" xfId="15479" xr:uid="{60176650-AAF5-4648-A70C-F5886AE6C389}"/>
    <cellStyle name="Normal 9 3 2 2 3 3" xfId="11519" xr:uid="{BBE27E73-43CE-4FC2-ADDC-2D32CCDC6CE7}"/>
    <cellStyle name="Normal 9 3 2 2 4" xfId="5579" xr:uid="{5E3F6F41-036E-4F87-8E09-89FAD5671BB8}"/>
    <cellStyle name="Normal 9 3 2 2 4 2" xfId="13499" xr:uid="{836DF9A8-8DEE-43CD-ABC4-E46855B93133}"/>
    <cellStyle name="Normal 9 3 2 2 5" xfId="9539" xr:uid="{818DCAC3-AEE6-4BD8-B903-CE54A50D5896}"/>
    <cellStyle name="Normal 9 3 2 3" xfId="2758" xr:uid="{D465904B-A9F6-436B-B508-911798764C33}"/>
    <cellStyle name="Normal 9 3 2 3 2" xfId="4808" xr:uid="{83265FE4-908D-42C6-BF81-BF62CCCDD4D7}"/>
    <cellStyle name="Normal 9 3 2 3 2 2" xfId="8768" xr:uid="{001446DF-16ED-44AF-8A4C-40A3FEFD4E43}"/>
    <cellStyle name="Normal 9 3 2 3 2 2 2" xfId="16688" xr:uid="{FE48A3A2-2EEB-42FF-8D16-70E0B759F786}"/>
    <cellStyle name="Normal 9 3 2 3 2 3" xfId="12728" xr:uid="{2AAA403C-123B-49ED-912C-840F469F0022}"/>
    <cellStyle name="Normal 9 3 2 3 3" xfId="6788" xr:uid="{3212D06C-3901-4C96-831B-F5547C8A2BD8}"/>
    <cellStyle name="Normal 9 3 2 3 3 2" xfId="14708" xr:uid="{632D2A7D-86D9-4745-A689-F64559BC29DF}"/>
    <cellStyle name="Normal 9 3 2 3 4" xfId="10748" xr:uid="{47EC5C3C-599B-43FE-B9D7-9D1621341150}"/>
    <cellStyle name="Normal 9 3 2 4" xfId="3272" xr:uid="{73A26894-DCCC-4ED8-A0CE-EA5DDC778A46}"/>
    <cellStyle name="Normal 9 3 2 4 2" xfId="7234" xr:uid="{233D094C-E0C9-4402-9C36-49CBA5945AE7}"/>
    <cellStyle name="Normal 9 3 2 4 2 2" xfId="15154" xr:uid="{375D558B-D713-4EA9-8CF9-B41ECF116057}"/>
    <cellStyle name="Normal 9 3 2 4 3" xfId="11194" xr:uid="{9F0C0E1A-722C-4891-9791-589CC48D6047}"/>
    <cellStyle name="Normal 9 3 2 5" xfId="5254" xr:uid="{550AC2BB-2B3E-4D25-8202-F699FEBBAD3D}"/>
    <cellStyle name="Normal 9 3 2 5 2" xfId="13174" xr:uid="{C8ACFB84-038E-4A49-9686-DD71F68F41D7}"/>
    <cellStyle name="Normal 9 3 2 6" xfId="9214" xr:uid="{E9C79BFD-E9E3-4E5E-8993-0AEEA4962417}"/>
    <cellStyle name="Normal 9 3 3" xfId="621" xr:uid="{00000000-0005-0000-0000-0000AB050000}"/>
    <cellStyle name="Normal 9 3 3 2" xfId="2760" xr:uid="{4627C256-9971-4D5F-82F6-DC03CDD73DB3}"/>
    <cellStyle name="Normal 9 3 3 2 2" xfId="4810" xr:uid="{0FCFDC0C-9709-4A0E-96E3-89EA65BFBA94}"/>
    <cellStyle name="Normal 9 3 3 2 2 2" xfId="8770" xr:uid="{255A8504-ACEA-4DC0-AC6A-3C8701ABE33F}"/>
    <cellStyle name="Normal 9 3 3 2 2 2 2" xfId="16690" xr:uid="{5330111B-E601-405F-9867-C51B457C5EF0}"/>
    <cellStyle name="Normal 9 3 3 2 2 3" xfId="12730" xr:uid="{88403126-857E-46AE-BAAD-88025832B9FB}"/>
    <cellStyle name="Normal 9 3 3 2 3" xfId="6790" xr:uid="{72E6BB01-C177-444C-AF9C-4EECF1A0A617}"/>
    <cellStyle name="Normal 9 3 3 2 3 2" xfId="14710" xr:uid="{CD328D82-0358-4D10-A39A-B4E59A7D4718}"/>
    <cellStyle name="Normal 9 3 3 2 4" xfId="10750" xr:uid="{E4001EBF-1ADE-4EC2-80B0-354D1DE44E52}"/>
    <cellStyle name="Normal 9 3 3 3" xfId="3464" xr:uid="{4967D0C8-BDA0-411C-B236-D5A8F7A4DAC1}"/>
    <cellStyle name="Normal 9 3 3 3 2" xfId="7426" xr:uid="{05595F01-E2E9-4ABE-B5B6-507C1AC0C5C2}"/>
    <cellStyle name="Normal 9 3 3 3 2 2" xfId="15346" xr:uid="{AA8DB4EA-2FFE-491A-9264-45ABE67F6B68}"/>
    <cellStyle name="Normal 9 3 3 3 3" xfId="11386" xr:uid="{687A2279-4F75-4612-87B7-908308B286DC}"/>
    <cellStyle name="Normal 9 3 3 4" xfId="5446" xr:uid="{E0868DFA-ED11-4B2E-A161-AA2D3ECCC44E}"/>
    <cellStyle name="Normal 9 3 3 4 2" xfId="13366" xr:uid="{F6742C7A-FEE9-4714-AE36-2ACD17CB1E8B}"/>
    <cellStyle name="Normal 9 3 3 5" xfId="9406" xr:uid="{2666C7BD-9B66-41F6-849C-5065CBBC6FA3}"/>
    <cellStyle name="Normal 9 3 4" xfId="2757" xr:uid="{13C1831D-745C-4298-B581-ABD14B30330B}"/>
    <cellStyle name="Normal 9 3 4 2" xfId="4807" xr:uid="{A4AC09C8-FAA1-4972-BE20-10279FEB11A8}"/>
    <cellStyle name="Normal 9 3 4 2 2" xfId="8767" xr:uid="{7DCA437C-335F-4DB3-9C5B-ACAF5FE364EE}"/>
    <cellStyle name="Normal 9 3 4 2 2 2" xfId="16687" xr:uid="{94B8BC43-B2AA-4ECE-8003-5295873FC332}"/>
    <cellStyle name="Normal 9 3 4 2 3" xfId="12727" xr:uid="{41C4995C-7920-4607-B792-FE9E6D709727}"/>
    <cellStyle name="Normal 9 3 4 3" xfId="6787" xr:uid="{A18ED054-5FF9-47E1-9999-A400BD424ED9}"/>
    <cellStyle name="Normal 9 3 4 3 2" xfId="14707" xr:uid="{2B98CC38-0D8E-45D6-ABA2-D5D99CD2388B}"/>
    <cellStyle name="Normal 9 3 4 4" xfId="10747" xr:uid="{3BF96AF6-AE29-4D1A-83DF-2EF6EFE70C12}"/>
    <cellStyle name="Normal 9 3 5" xfId="3139" xr:uid="{8BA92906-AD65-4CE6-BD28-A7C7F6268744}"/>
    <cellStyle name="Normal 9 3 5 2" xfId="7101" xr:uid="{A6F24F29-3BDA-40C8-AD59-28064CFFD5BD}"/>
    <cellStyle name="Normal 9 3 5 2 2" xfId="15021" xr:uid="{0653E46D-8E81-4B4A-9D9E-1FF8333E2F83}"/>
    <cellStyle name="Normal 9 3 5 3" xfId="11061" xr:uid="{7E45DDCE-DDC1-4E22-AAA1-EBB8592B53BF}"/>
    <cellStyle name="Normal 9 3 6" xfId="5121" xr:uid="{9AC3693C-2D8C-4552-9A85-98AD8DFCE13F}"/>
    <cellStyle name="Normal 9 3 6 2" xfId="13041" xr:uid="{A9F13B1B-6696-4BCA-85D4-226302CBCCED}"/>
    <cellStyle name="Normal 9 3 7" xfId="9081" xr:uid="{AF900C52-32ED-4508-9E40-0F97996E14CA}"/>
    <cellStyle name="Normal 9 4" xfId="229" xr:uid="{00000000-0005-0000-0000-0000AC050000}"/>
    <cellStyle name="Normal 9 4 2" xfId="393" xr:uid="{00000000-0005-0000-0000-0000AD050000}"/>
    <cellStyle name="Normal 9 4 2 2" xfId="783" xr:uid="{00000000-0005-0000-0000-0000AE050000}"/>
    <cellStyle name="Normal 9 4 2 2 2" xfId="2763" xr:uid="{927003B1-0E50-4718-B349-7D88C26E3182}"/>
    <cellStyle name="Normal 9 4 2 2 2 2" xfId="4813" xr:uid="{9D276DAF-F73F-43A1-99D3-075D72E805D8}"/>
    <cellStyle name="Normal 9 4 2 2 2 2 2" xfId="8773" xr:uid="{1393D063-1B23-429F-BE50-107A9A501A83}"/>
    <cellStyle name="Normal 9 4 2 2 2 2 2 2" xfId="16693" xr:uid="{BD15B172-CEB7-4323-A20D-09BE1CD4921D}"/>
    <cellStyle name="Normal 9 4 2 2 2 2 3" xfId="12733" xr:uid="{87037C07-C01B-4643-870E-3E94B3506CA6}"/>
    <cellStyle name="Normal 9 4 2 2 2 3" xfId="6793" xr:uid="{229241D2-CDD9-4FA1-B9B8-44D15FDB902F}"/>
    <cellStyle name="Normal 9 4 2 2 2 3 2" xfId="14713" xr:uid="{D00A4716-4E61-4811-B097-C31329488EFD}"/>
    <cellStyle name="Normal 9 4 2 2 2 4" xfId="10753" xr:uid="{B757B95D-DCEF-4473-A635-F8440CC80639}"/>
    <cellStyle name="Normal 9 4 2 2 3" xfId="3626" xr:uid="{8B63324A-4F6A-44EE-956E-1B988E4F8706}"/>
    <cellStyle name="Normal 9 4 2 2 3 2" xfId="7588" xr:uid="{DBD6EE21-042F-44F8-BB8E-818DBF50FF88}"/>
    <cellStyle name="Normal 9 4 2 2 3 2 2" xfId="15508" xr:uid="{AC1ECB43-93CB-47FA-B032-50754BC1D638}"/>
    <cellStyle name="Normal 9 4 2 2 3 3" xfId="11548" xr:uid="{B05A27E9-2C0A-4E92-9684-5EA665362305}"/>
    <cellStyle name="Normal 9 4 2 2 4" xfId="5608" xr:uid="{7E66B9FA-5ED2-44E3-BF3C-28C5441AD6DE}"/>
    <cellStyle name="Normal 9 4 2 2 4 2" xfId="13528" xr:uid="{8454F46C-2BED-4DF6-9615-5326C53B6794}"/>
    <cellStyle name="Normal 9 4 2 2 5" xfId="9568" xr:uid="{23FC9719-66C0-4228-B276-2089E9B3BA18}"/>
    <cellStyle name="Normal 9 4 2 3" xfId="2762" xr:uid="{F7BA6666-A39D-4FCD-890D-6F820D6DB47E}"/>
    <cellStyle name="Normal 9 4 2 3 2" xfId="4812" xr:uid="{065E5A6A-BD30-4938-95A9-FC41D95AC419}"/>
    <cellStyle name="Normal 9 4 2 3 2 2" xfId="8772" xr:uid="{F12A221C-F12A-415F-AEB3-850287A76790}"/>
    <cellStyle name="Normal 9 4 2 3 2 2 2" xfId="16692" xr:uid="{3566834F-FFEC-475F-9037-FC93E3D7C527}"/>
    <cellStyle name="Normal 9 4 2 3 2 3" xfId="12732" xr:uid="{CFB36B25-5676-4D27-BAF9-2C57A997CE05}"/>
    <cellStyle name="Normal 9 4 2 3 3" xfId="6792" xr:uid="{A96C0199-C97B-48CD-9B08-D4F0F02FF5EC}"/>
    <cellStyle name="Normal 9 4 2 3 3 2" xfId="14712" xr:uid="{F0BA721A-12FB-4311-B0C8-8070DEE6DA36}"/>
    <cellStyle name="Normal 9 4 2 3 4" xfId="10752" xr:uid="{46839B7A-7FD5-49BA-AF73-955E077B4E68}"/>
    <cellStyle name="Normal 9 4 2 4" xfId="3301" xr:uid="{7BD4CEE1-362A-4F7F-A6AD-943A8D253D93}"/>
    <cellStyle name="Normal 9 4 2 4 2" xfId="7263" xr:uid="{041D80C8-0D68-496B-AA74-A670384C949A}"/>
    <cellStyle name="Normal 9 4 2 4 2 2" xfId="15183" xr:uid="{82303039-5689-4785-9C84-496E832EA10C}"/>
    <cellStyle name="Normal 9 4 2 4 3" xfId="11223" xr:uid="{1A173A61-910B-40DF-ACFB-5966DBBF10AC}"/>
    <cellStyle name="Normal 9 4 2 5" xfId="5283" xr:uid="{FBB8A487-238B-4E09-9E04-03DD93316006}"/>
    <cellStyle name="Normal 9 4 2 5 2" xfId="13203" xr:uid="{A64EF808-3F66-44A2-A1EA-2E0762E32DB2}"/>
    <cellStyle name="Normal 9 4 2 6" xfId="9243" xr:uid="{4D886777-F97E-4B0D-8A28-D333BBAE08F7}"/>
    <cellStyle name="Normal 9 4 3" xfId="648" xr:uid="{00000000-0005-0000-0000-0000AF050000}"/>
    <cellStyle name="Normal 9 4 3 2" xfId="2764" xr:uid="{3A609F15-5EBF-4DA5-B877-F230B935D8F4}"/>
    <cellStyle name="Normal 9 4 3 2 2" xfId="4814" xr:uid="{D0BB6086-1E45-4D1E-B8D1-5BB2A077C9D3}"/>
    <cellStyle name="Normal 9 4 3 2 2 2" xfId="8774" xr:uid="{0DBCF462-6CEE-4C80-9D9A-CB48D898A217}"/>
    <cellStyle name="Normal 9 4 3 2 2 2 2" xfId="16694" xr:uid="{D1CE4B3B-CC72-4C40-8E3B-862580649FA8}"/>
    <cellStyle name="Normal 9 4 3 2 2 3" xfId="12734" xr:uid="{B6845B88-E6AD-4B28-8A84-C498E58FB8D8}"/>
    <cellStyle name="Normal 9 4 3 2 3" xfId="6794" xr:uid="{F82B09B7-3B45-469E-95C3-932EFAE4AE44}"/>
    <cellStyle name="Normal 9 4 3 2 3 2" xfId="14714" xr:uid="{A8F222AA-E88D-4D3A-9028-F0971AACC57E}"/>
    <cellStyle name="Normal 9 4 3 2 4" xfId="10754" xr:uid="{7B36BEA0-FE39-44D7-8957-3D1EBE38A698}"/>
    <cellStyle name="Normal 9 4 3 3" xfId="3491" xr:uid="{86245E0E-F7B9-428E-8DFC-83B1683A1D7F}"/>
    <cellStyle name="Normal 9 4 3 3 2" xfId="7453" xr:uid="{6441C616-39EC-4CB5-A53C-C02ABB271093}"/>
    <cellStyle name="Normal 9 4 3 3 2 2" xfId="15373" xr:uid="{D680E67C-05E2-4D68-A4D0-FEAA4D31869C}"/>
    <cellStyle name="Normal 9 4 3 3 3" xfId="11413" xr:uid="{E542D83E-BB85-4BB5-B9F5-C9F68C46C590}"/>
    <cellStyle name="Normal 9 4 3 4" xfId="5473" xr:uid="{F2F8D17C-ECD0-4AF5-BE43-E8B87AFDA64D}"/>
    <cellStyle name="Normal 9 4 3 4 2" xfId="13393" xr:uid="{90273639-5966-4414-B7E3-B5F797887963}"/>
    <cellStyle name="Normal 9 4 3 5" xfId="9433" xr:uid="{FE0B78A3-BCAE-4B02-ABEA-76885CA3BD47}"/>
    <cellStyle name="Normal 9 4 4" xfId="2761" xr:uid="{87127D36-35FE-493E-B3D5-610410E5DE6A}"/>
    <cellStyle name="Normal 9 4 4 2" xfId="4811" xr:uid="{41E0FE16-D0E2-4D8D-8C6E-EBC3F9938C54}"/>
    <cellStyle name="Normal 9 4 4 2 2" xfId="8771" xr:uid="{AF294FA4-11BC-4D55-97DE-46C7721F2002}"/>
    <cellStyle name="Normal 9 4 4 2 2 2" xfId="16691" xr:uid="{846396EE-6B9A-4663-A9A8-C1CF6C884589}"/>
    <cellStyle name="Normal 9 4 4 2 3" xfId="12731" xr:uid="{913B9F8B-7650-4629-B766-FCE95407A2B1}"/>
    <cellStyle name="Normal 9 4 4 3" xfId="6791" xr:uid="{4D1D1A59-E918-43A6-87E3-BF8033146B01}"/>
    <cellStyle name="Normal 9 4 4 3 2" xfId="14711" xr:uid="{4F62EC9D-3A72-4702-9315-AB8EEEFD1397}"/>
    <cellStyle name="Normal 9 4 4 4" xfId="10751" xr:uid="{272D6278-01A4-49F6-ABFC-6E023C38F84B}"/>
    <cellStyle name="Normal 9 4 5" xfId="3166" xr:uid="{5FE219F6-CAB7-41BC-A32E-42CF63DBE2BE}"/>
    <cellStyle name="Normal 9 4 5 2" xfId="7128" xr:uid="{03D59D82-C57A-45DC-9D47-F340D2EFD46F}"/>
    <cellStyle name="Normal 9 4 5 2 2" xfId="15048" xr:uid="{8607C3C2-8110-4C6B-BD90-CC74353F387D}"/>
    <cellStyle name="Normal 9 4 5 3" xfId="11088" xr:uid="{A3A21DBA-C8B0-4A69-AFB7-2A867BEEBB25}"/>
    <cellStyle name="Normal 9 4 6" xfId="5148" xr:uid="{C44AF03F-44E2-41B9-A458-D167A9EF8293}"/>
    <cellStyle name="Normal 9 4 6 2" xfId="13068" xr:uid="{124FF45A-9A7F-40D7-B1FC-06D4F002CE89}"/>
    <cellStyle name="Normal 9 4 7" xfId="9108" xr:uid="{004F1978-A4F6-4AC7-867E-894B75D567F6}"/>
    <cellStyle name="Normal 9 5" xfId="348" xr:uid="{00000000-0005-0000-0000-0000B0050000}"/>
    <cellStyle name="Normal 9 5 2" xfId="738" xr:uid="{00000000-0005-0000-0000-0000B1050000}"/>
    <cellStyle name="Normal 9 5 2 2" xfId="2766" xr:uid="{5B0B60C7-0207-4B65-B1EF-CD7DDBD039B5}"/>
    <cellStyle name="Normal 9 5 2 2 2" xfId="4816" xr:uid="{56BC140B-988C-42C1-9F49-CC2A060632A1}"/>
    <cellStyle name="Normal 9 5 2 2 2 2" xfId="8776" xr:uid="{D58AFC58-174F-4BED-8660-A5BE1ABDE31F}"/>
    <cellStyle name="Normal 9 5 2 2 2 2 2" xfId="16696" xr:uid="{36C223F6-99BC-47AA-A4D0-27BB9115FBD6}"/>
    <cellStyle name="Normal 9 5 2 2 2 3" xfId="12736" xr:uid="{C968E732-C93C-42B1-9FA2-4BA9FD72FF16}"/>
    <cellStyle name="Normal 9 5 2 2 3" xfId="6796" xr:uid="{E4A4FDEF-684B-4A3E-8B78-3DADC9205CC1}"/>
    <cellStyle name="Normal 9 5 2 2 3 2" xfId="14716" xr:uid="{CE3B635F-4CE8-4579-8560-C1D0E35C815A}"/>
    <cellStyle name="Normal 9 5 2 2 4" xfId="10756" xr:uid="{6D384199-D588-469C-A193-FC62EE1B18AC}"/>
    <cellStyle name="Normal 9 5 2 3" xfId="3581" xr:uid="{91537ED8-B8A5-4F1A-A6BE-B99ED745B6E3}"/>
    <cellStyle name="Normal 9 5 2 3 2" xfId="7543" xr:uid="{89C208BA-EF7B-4683-B853-5902C6C51E31}"/>
    <cellStyle name="Normal 9 5 2 3 2 2" xfId="15463" xr:uid="{4D2A98C7-D566-41B7-AF66-A2DC9AF45D9F}"/>
    <cellStyle name="Normal 9 5 2 3 3" xfId="11503" xr:uid="{D7E155CA-0A00-4468-951F-8B707B0DD2AC}"/>
    <cellStyle name="Normal 9 5 2 4" xfId="5563" xr:uid="{C8145FB8-70D6-441F-827A-C05D4F54C038}"/>
    <cellStyle name="Normal 9 5 2 4 2" xfId="13483" xr:uid="{D6B25ACF-2891-432A-A094-C23CD3217CFF}"/>
    <cellStyle name="Normal 9 5 2 5" xfId="9523" xr:uid="{FE70F82E-DE8A-4BD3-92B2-C5FD6A34B735}"/>
    <cellStyle name="Normal 9 5 3" xfId="2765" xr:uid="{BF5C28E4-CB27-49A2-9325-501D706D8F4B}"/>
    <cellStyle name="Normal 9 5 3 2" xfId="4815" xr:uid="{2E62F78D-5461-4E9E-B59E-ED2F893D80AE}"/>
    <cellStyle name="Normal 9 5 3 2 2" xfId="8775" xr:uid="{F5BD6346-5A0C-472F-8608-4EDCD4D88083}"/>
    <cellStyle name="Normal 9 5 3 2 2 2" xfId="16695" xr:uid="{330A91E6-8EBF-4B78-84BF-1730AF0543DD}"/>
    <cellStyle name="Normal 9 5 3 2 3" xfId="12735" xr:uid="{AD5C2B49-9E60-4767-B306-012BADE57971}"/>
    <cellStyle name="Normal 9 5 3 3" xfId="6795" xr:uid="{18351965-7FCE-426B-9B98-4AD3AC29B020}"/>
    <cellStyle name="Normal 9 5 3 3 2" xfId="14715" xr:uid="{098590D6-99D1-4BF0-BC85-5519685846B9}"/>
    <cellStyle name="Normal 9 5 3 4" xfId="10755" xr:uid="{8DF03C2D-BFA9-440B-BA75-E632C61594B1}"/>
    <cellStyle name="Normal 9 5 4" xfId="3256" xr:uid="{DCF17904-8EB5-4814-B583-1393337F845F}"/>
    <cellStyle name="Normal 9 5 4 2" xfId="7218" xr:uid="{FCD9D475-3FE5-4975-B01E-5786DF9EA01B}"/>
    <cellStyle name="Normal 9 5 4 2 2" xfId="15138" xr:uid="{DDDEA10F-768B-4EC4-953C-C103C66D7E5F}"/>
    <cellStyle name="Normal 9 5 4 3" xfId="11178" xr:uid="{3ECE8BEC-4B5C-4EE5-88A6-17411B260623}"/>
    <cellStyle name="Normal 9 5 5" xfId="5238" xr:uid="{02AAFC8E-FD38-4478-B3BA-E7A658C65471}"/>
    <cellStyle name="Normal 9 5 5 2" xfId="13158" xr:uid="{7AB663AC-5A65-4E62-9B82-A7AD90AB4F6E}"/>
    <cellStyle name="Normal 9 5 6" xfId="9198" xr:uid="{0DE30320-BB2A-44AB-8762-FB4FEEDDBF97}"/>
    <cellStyle name="Normal 9 6" xfId="467" xr:uid="{00000000-0005-0000-0000-0000B2050000}"/>
    <cellStyle name="Normal 9 7" xfId="608" xr:uid="{00000000-0005-0000-0000-0000B3050000}"/>
    <cellStyle name="Normal 9 7 2" xfId="2767" xr:uid="{6FE4B817-975C-4EFD-8ADF-35ABB821563E}"/>
    <cellStyle name="Normal 9 7 2 2" xfId="4817" xr:uid="{657B87F7-46A4-4601-B9D0-559CB6460005}"/>
    <cellStyle name="Normal 9 7 2 2 2" xfId="8777" xr:uid="{6AB28D89-DBB4-42DB-BD7F-F4EFBF3B0692}"/>
    <cellStyle name="Normal 9 7 2 2 2 2" xfId="16697" xr:uid="{B13D1D45-0E10-45D4-9501-7C2B63DB1693}"/>
    <cellStyle name="Normal 9 7 2 2 3" xfId="12737" xr:uid="{FF836E96-5BF5-42E9-98B7-A1E0B427DEDD}"/>
    <cellStyle name="Normal 9 7 2 3" xfId="6797" xr:uid="{D4989250-DE83-4B8B-B8A8-E17A27630F12}"/>
    <cellStyle name="Normal 9 7 2 3 2" xfId="14717" xr:uid="{7DB52135-2195-4377-A30D-E9FDD03032DC}"/>
    <cellStyle name="Normal 9 7 2 4" xfId="10757" xr:uid="{8B0C7DEC-BF16-4E44-B5FE-25820972B3E5}"/>
    <cellStyle name="Normal 9 7 3" xfId="3451" xr:uid="{F27B5971-4591-4CA5-B649-5B22AE01C65E}"/>
    <cellStyle name="Normal 9 7 3 2" xfId="7413" xr:uid="{5916850C-E36C-471E-90DC-21E545EE1D21}"/>
    <cellStyle name="Normal 9 7 3 2 2" xfId="15333" xr:uid="{D7E399F5-D534-4F80-9E7F-AB317D26A576}"/>
    <cellStyle name="Normal 9 7 3 3" xfId="11373" xr:uid="{49F13165-564D-4DA3-B0D0-D2BD450AB1A9}"/>
    <cellStyle name="Normal 9 7 4" xfId="5433" xr:uid="{F4C4E3B1-5EF2-46B8-BC2A-5A3921D86D61}"/>
    <cellStyle name="Normal 9 7 4 2" xfId="13353" xr:uid="{35B1BC18-718E-46ED-B5B4-E2128559FBD5}"/>
    <cellStyle name="Normal 9 7 5" xfId="9393" xr:uid="{8BAF7DED-2272-4DF6-99FE-52CCFA7BD5AA}"/>
    <cellStyle name="Normal 9 8" xfId="1624" xr:uid="{00000000-0005-0000-0000-0000B4050000}"/>
    <cellStyle name="Normal 9 8 2" xfId="2768" xr:uid="{8BAA10B3-BAFC-4898-8DAE-234AF7F8E282}"/>
    <cellStyle name="Normal 9 8 2 2" xfId="4818" xr:uid="{6CCCE4EA-13B9-4F69-ADD8-9B46A4B15E14}"/>
    <cellStyle name="Normal 9 8 2 2 2" xfId="8778" xr:uid="{056EC467-7630-436C-ACE0-2B45987A9115}"/>
    <cellStyle name="Normal 9 8 2 2 2 2" xfId="16698" xr:uid="{AEEF5D53-AD62-426B-A313-B8EAFD44D17D}"/>
    <cellStyle name="Normal 9 8 2 2 3" xfId="12738" xr:uid="{0C8B1066-A8E5-47DD-90F2-00A609CF7A0C}"/>
    <cellStyle name="Normal 9 8 2 3" xfId="6798" xr:uid="{B67F6E3C-2AAA-4523-ADA1-99A65991CD04}"/>
    <cellStyle name="Normal 9 8 2 3 2" xfId="14718" xr:uid="{F9F6AA5C-C2B8-4FF7-A60E-9D33E99E1DAF}"/>
    <cellStyle name="Normal 9 8 2 4" xfId="10758" xr:uid="{96F551FB-08FF-4E2E-9865-C395A6AE0433}"/>
    <cellStyle name="Normal 9 8 3" xfId="3950" xr:uid="{8E2B798D-0275-4DDB-86C9-49FA3597BFA3}"/>
    <cellStyle name="Normal 9 8 3 2" xfId="7912" xr:uid="{409973F2-F641-4149-B5C1-201F1D61DEE8}"/>
    <cellStyle name="Normal 9 8 3 2 2" xfId="15832" xr:uid="{CD23C1A7-5424-461E-B5A3-C8A4CBF4F0B8}"/>
    <cellStyle name="Normal 9 8 3 3" xfId="11872" xr:uid="{2D1A36F4-76B7-44B3-A7E4-E2117A9F6389}"/>
    <cellStyle name="Normal 9 8 4" xfId="5932" xr:uid="{DE433EDD-DA31-422E-BE81-B946046DD941}"/>
    <cellStyle name="Normal 9 8 4 2" xfId="13852" xr:uid="{83B4B4B9-872E-4D8D-BEDF-F4A84A69FB5C}"/>
    <cellStyle name="Normal 9 8 5" xfId="9892" xr:uid="{92BB2D6D-F33E-4594-8C4D-73FFFE22879D}"/>
    <cellStyle name="Normal 9 9" xfId="2752" xr:uid="{6D6AD997-3111-4294-A48E-0C03229D46C7}"/>
    <cellStyle name="Normal 9 9 2" xfId="4802" xr:uid="{0BA52D41-EC1C-4566-A351-4A29FB54D692}"/>
    <cellStyle name="Normal 9 9 2 2" xfId="8762" xr:uid="{828DCFF4-12CE-41DE-81F0-28D9FB44AED9}"/>
    <cellStyle name="Normal 9 9 2 2 2" xfId="16682" xr:uid="{D65ABD70-41A8-49A8-86C6-4B3D2B8266C6}"/>
    <cellStyle name="Normal 9 9 2 3" xfId="12722" xr:uid="{7D08C253-A9F5-44F6-9609-CC324402FE74}"/>
    <cellStyle name="Normal 9 9 3" xfId="6782" xr:uid="{F067A86D-CDB2-475D-8572-EC3115B02A71}"/>
    <cellStyle name="Normal 9 9 3 2" xfId="14702" xr:uid="{B8BE9BCA-E49A-4533-BF3E-343C1029BE47}"/>
    <cellStyle name="Normal 9 9 4" xfId="10742" xr:uid="{335AF807-E808-4000-A36C-82CB00705FE1}"/>
    <cellStyle name="Normal 90" xfId="3090" xr:uid="{5A378EF8-DD0D-4A6C-9951-9F99A3486A1F}"/>
    <cellStyle name="Normal 90 2" xfId="5072" xr:uid="{A07BFA1B-01EF-41FE-8BCA-7FFABB61003D}"/>
    <cellStyle name="Normal 90 2 2" xfId="9032" xr:uid="{13880F53-7AB3-4736-AF98-08606FE8552E}"/>
    <cellStyle name="Normal 90 2 2 2" xfId="16952" xr:uid="{A97ED3E3-A502-4903-83A8-5D36805B1734}"/>
    <cellStyle name="Normal 90 2 3" xfId="12992" xr:uid="{4AAC27DE-B8D8-44B3-B198-0C95B6F412AE}"/>
    <cellStyle name="Normal 90 3" xfId="7052" xr:uid="{FE876AD8-B938-4BDC-A326-432B380BC354}"/>
    <cellStyle name="Normal 90 3 2" xfId="14972" xr:uid="{334E1563-D900-48F7-9188-E02CA5F77FE9}"/>
    <cellStyle name="Normal 90 4" xfId="11012" xr:uid="{EFFD3829-AB40-41A9-8507-103171865E2F}"/>
    <cellStyle name="Normal_~3133526" xfId="54" xr:uid="{00000000-0005-0000-0000-0000B5050000}"/>
    <cellStyle name="Normal_Banco de Dados BMF BOVESPA" xfId="55" xr:uid="{00000000-0005-0000-0000-0000B6050000}"/>
    <cellStyle name="Normal10" xfId="1625" xr:uid="{00000000-0005-0000-0000-0000B7050000}"/>
    <cellStyle name="Normale_A_UdC_MM_CCC_CdC" xfId="1626" xr:uid="{00000000-0005-0000-0000-0000B8050000}"/>
    <cellStyle name="Nota" xfId="1648" builtinId="10" customBuiltin="1"/>
    <cellStyle name="Nota 10" xfId="3091" xr:uid="{D06C83FB-FD6D-499C-8620-0820DAF6B5C6}"/>
    <cellStyle name="Nota 10 2" xfId="5073" xr:uid="{14B661B9-19AA-4EE4-A992-2F21F1288965}"/>
    <cellStyle name="Nota 10 2 2" xfId="9033" xr:uid="{B3852DEB-F56E-4D15-97EA-99133B01246E}"/>
    <cellStyle name="Nota 10 2 2 2" xfId="16953" xr:uid="{07147D85-008D-4A38-8A6C-F720C92FA7E3}"/>
    <cellStyle name="Nota 10 2 3" xfId="12993" xr:uid="{9BCBAAFC-DE9E-4D0D-B57A-4D691DA4A50F}"/>
    <cellStyle name="Nota 10 3" xfId="7053" xr:uid="{D1FEED68-5149-4FC7-8681-51DF7621F024}"/>
    <cellStyle name="Nota 10 3 2" xfId="14973" xr:uid="{B8EA9530-121D-4D79-910F-EF9E69506E1B}"/>
    <cellStyle name="Nota 10 4" xfId="11013" xr:uid="{F3428A3E-9718-4A6F-A4B5-48F72DAFE3D6}"/>
    <cellStyle name="Nota 2" xfId="56" xr:uid="{00000000-0005-0000-0000-0000BA050000}"/>
    <cellStyle name="Nota 2 2" xfId="57" xr:uid="{00000000-0005-0000-0000-0000BB050000}"/>
    <cellStyle name="Nota 2 2 2" xfId="1629" xr:uid="{00000000-0005-0000-0000-0000BC050000}"/>
    <cellStyle name="Nota 2 2 2 2" xfId="2769" xr:uid="{75E0E0AA-6EBD-4AED-AC2A-57FAB75147AE}"/>
    <cellStyle name="Nota 2 2 2 2 2" xfId="4819" xr:uid="{31413A90-10E3-4415-9D4C-1F37E36D2807}"/>
    <cellStyle name="Nota 2 2 2 2 2 2" xfId="8779" xr:uid="{F6299CB2-BB61-4807-82C8-EB991A93213F}"/>
    <cellStyle name="Nota 2 2 2 2 2 2 2" xfId="16699" xr:uid="{795BDFDC-9B5E-44F1-A2A1-8524BCDE8476}"/>
    <cellStyle name="Nota 2 2 2 2 2 3" xfId="12739" xr:uid="{01912C88-84BE-4B42-B09A-DAFDC00CD513}"/>
    <cellStyle name="Nota 2 2 2 2 3" xfId="6799" xr:uid="{11C63DE6-E7FC-494B-8F4C-BE7A9530A5F3}"/>
    <cellStyle name="Nota 2 2 2 2 3 2" xfId="14719" xr:uid="{2DDDF141-7BB4-4AA6-A629-47AB00499E75}"/>
    <cellStyle name="Nota 2 2 2 2 4" xfId="10759" xr:uid="{B41994CD-C4EC-4B00-9F34-ACFAE2F94719}"/>
    <cellStyle name="Nota 2 2 2 3" xfId="3952" xr:uid="{B16F53C7-AE56-477B-BFC5-B081DEA4B4E0}"/>
    <cellStyle name="Nota 2 2 2 3 2" xfId="7914" xr:uid="{3C0419C8-ADFA-4F57-B25A-63CEE1FA39F2}"/>
    <cellStyle name="Nota 2 2 2 3 2 2" xfId="15834" xr:uid="{555C4198-C80F-4715-9833-FC8C85691D8F}"/>
    <cellStyle name="Nota 2 2 2 3 3" xfId="11874" xr:uid="{0CB7093A-8626-4EBA-BFAB-7FDC4AA7B17E}"/>
    <cellStyle name="Nota 2 2 2 4" xfId="5934" xr:uid="{1E755413-B38C-4418-87BD-FA2E25B5282D}"/>
    <cellStyle name="Nota 2 2 2 4 2" xfId="13854" xr:uid="{13E50DE0-E5FD-437C-8E43-ED08F644F7F9}"/>
    <cellStyle name="Nota 2 2 2 5" xfId="9894" xr:uid="{D8D199A7-CD25-4910-809E-935A98EA4D8A}"/>
    <cellStyle name="Nota 2 2 3" xfId="1630" xr:uid="{00000000-0005-0000-0000-0000BD050000}"/>
    <cellStyle name="Nota 2 2 3 2" xfId="2770" xr:uid="{BA41365D-EF23-4341-9B33-B9560F64D97E}"/>
    <cellStyle name="Nota 2 2 3 2 2" xfId="4820" xr:uid="{F385D72B-8D87-4B18-B81F-A8977A381A76}"/>
    <cellStyle name="Nota 2 2 3 2 2 2" xfId="8780" xr:uid="{9E2E7869-DBED-42A0-8CC3-05C78E73197B}"/>
    <cellStyle name="Nota 2 2 3 2 2 2 2" xfId="16700" xr:uid="{594DA310-82FE-4477-B21F-86566817B442}"/>
    <cellStyle name="Nota 2 2 3 2 2 3" xfId="12740" xr:uid="{1AFB7E15-7566-4528-B31E-E5B1F2CEB9D4}"/>
    <cellStyle name="Nota 2 2 3 2 3" xfId="6800" xr:uid="{654904ED-94D4-4E36-9408-405B50856A98}"/>
    <cellStyle name="Nota 2 2 3 2 3 2" xfId="14720" xr:uid="{CA6CC196-7639-4FF6-8713-6FA283F1F3B3}"/>
    <cellStyle name="Nota 2 2 3 2 4" xfId="10760" xr:uid="{00C2C620-9ADC-465D-9BF8-11DFF65494A7}"/>
    <cellStyle name="Nota 2 2 3 3" xfId="3953" xr:uid="{AA91E9CD-F060-4DC7-8A92-B64F07D324C3}"/>
    <cellStyle name="Nota 2 2 3 3 2" xfId="7915" xr:uid="{1D8E11B7-250D-4BBD-9527-6E7982B32DA5}"/>
    <cellStyle name="Nota 2 2 3 3 2 2" xfId="15835" xr:uid="{A2878F96-1A0F-45B0-BA73-3CC73CBDFB5E}"/>
    <cellStyle name="Nota 2 2 3 3 3" xfId="11875" xr:uid="{862F187D-0485-48C7-9971-F45EA5A09DC6}"/>
    <cellStyle name="Nota 2 2 3 4" xfId="5935" xr:uid="{B21B14A6-C27B-4CDA-908F-0872B5AACA38}"/>
    <cellStyle name="Nota 2 2 3 4 2" xfId="13855" xr:uid="{427C2926-7AFE-457D-B6B4-1AEE68E32CDA}"/>
    <cellStyle name="Nota 2 2 3 5" xfId="9895" xr:uid="{9EEDFF75-A3AA-47FA-9CCB-702080F3BE4E}"/>
    <cellStyle name="Nota 2 2 4" xfId="1628" xr:uid="{00000000-0005-0000-0000-0000BE050000}"/>
    <cellStyle name="Nota 2 2 4 2" xfId="2771" xr:uid="{B73F541C-D584-4A3F-8FE8-9ECAA41BDB77}"/>
    <cellStyle name="Nota 2 2 5" xfId="1944" xr:uid="{00000000-0005-0000-0000-0000BF050000}"/>
    <cellStyle name="Nota 2 3" xfId="272" xr:uid="{00000000-0005-0000-0000-0000C0050000}"/>
    <cellStyle name="Nota 2 3 10" xfId="9123" xr:uid="{334567A9-D732-4735-8576-53299BDC02BE}"/>
    <cellStyle name="Nota 2 3 2" xfId="408" xr:uid="{00000000-0005-0000-0000-0000C1050000}"/>
    <cellStyle name="Nota 2 3 2 2" xfId="798" xr:uid="{00000000-0005-0000-0000-0000C2050000}"/>
    <cellStyle name="Nota 2 3 2 2 2" xfId="2774" xr:uid="{36941299-780B-43C0-8A3B-8719072356CF}"/>
    <cellStyle name="Nota 2 3 2 2 2 2" xfId="4823" xr:uid="{170DAAEC-B38D-4196-88CC-61357C91DA83}"/>
    <cellStyle name="Nota 2 3 2 2 2 2 2" xfId="8783" xr:uid="{A1F10CB8-2109-4B30-AEDF-AD62DE18288C}"/>
    <cellStyle name="Nota 2 3 2 2 2 2 2 2" xfId="16703" xr:uid="{82135BEB-58F9-4AD9-AEE2-38BA46B910D1}"/>
    <cellStyle name="Nota 2 3 2 2 2 2 3" xfId="12743" xr:uid="{6EE02719-F176-4ECC-9901-D5C7E713DDFD}"/>
    <cellStyle name="Nota 2 3 2 2 2 3" xfId="6803" xr:uid="{ADA6B213-E069-46CD-B4C8-6365A1E63706}"/>
    <cellStyle name="Nota 2 3 2 2 2 3 2" xfId="14723" xr:uid="{DA26738A-5D82-4D62-9368-7F981C0466D2}"/>
    <cellStyle name="Nota 2 3 2 2 2 4" xfId="10763" xr:uid="{264C9CF3-D765-41B8-9BE7-3F4FB43BB87D}"/>
    <cellStyle name="Nota 2 3 2 2 3" xfId="3641" xr:uid="{8FCDD393-5F8A-4A56-8295-55FA5548DC81}"/>
    <cellStyle name="Nota 2 3 2 2 3 2" xfId="7603" xr:uid="{0EA199AF-B104-4969-9131-E3DB11088CBF}"/>
    <cellStyle name="Nota 2 3 2 2 3 2 2" xfId="15523" xr:uid="{0C7C3806-0F8F-4087-A744-90060D3435A8}"/>
    <cellStyle name="Nota 2 3 2 2 3 3" xfId="11563" xr:uid="{21D7A0F7-A3A2-4EE1-8135-4B572F040B22}"/>
    <cellStyle name="Nota 2 3 2 2 4" xfId="5623" xr:uid="{52833219-19C7-47A5-A57C-F3948EEF5BD3}"/>
    <cellStyle name="Nota 2 3 2 2 4 2" xfId="13543" xr:uid="{02BA4A70-15AA-4964-8992-882D91BAADE3}"/>
    <cellStyle name="Nota 2 3 2 2 5" xfId="9583" xr:uid="{4BA82043-99E1-4465-8EFC-E5C315BB870B}"/>
    <cellStyle name="Nota 2 3 2 3" xfId="2773" xr:uid="{EB31CCE8-592E-4EC1-BE7B-62D6BA6D14C3}"/>
    <cellStyle name="Nota 2 3 2 3 2" xfId="4822" xr:uid="{42A7578D-7110-4B3A-8799-46A2121D1FEE}"/>
    <cellStyle name="Nota 2 3 2 3 2 2" xfId="8782" xr:uid="{23EB9441-0D33-4755-A555-2E8C970BA307}"/>
    <cellStyle name="Nota 2 3 2 3 2 2 2" xfId="16702" xr:uid="{7946785A-E80B-427F-9B21-562635DD9157}"/>
    <cellStyle name="Nota 2 3 2 3 2 3" xfId="12742" xr:uid="{63048912-CED1-40FC-B363-53705E929688}"/>
    <cellStyle name="Nota 2 3 2 3 3" xfId="6802" xr:uid="{683347CD-6AC3-451C-B5D8-BB14DA15C7E5}"/>
    <cellStyle name="Nota 2 3 2 3 3 2" xfId="14722" xr:uid="{9ED2D7AF-70F0-423E-9B56-8932954285FD}"/>
    <cellStyle name="Nota 2 3 2 3 4" xfId="10762" xr:uid="{F86DDC12-3D55-48D6-B472-5E70D2778E1A}"/>
    <cellStyle name="Nota 2 3 2 4" xfId="3316" xr:uid="{2952FE53-EC34-4F7D-8A23-1B1B3E7FAF7B}"/>
    <cellStyle name="Nota 2 3 2 4 2" xfId="7278" xr:uid="{FB57F7FF-C7C5-4092-B7E5-A9B226829CC4}"/>
    <cellStyle name="Nota 2 3 2 4 2 2" xfId="15198" xr:uid="{8F1A64F3-84BD-462F-AB35-77FB8B4C2DBE}"/>
    <cellStyle name="Nota 2 3 2 4 3" xfId="11238" xr:uid="{99C973C8-8B55-4B70-8FC4-3E8E0ED3D4E5}"/>
    <cellStyle name="Nota 2 3 2 5" xfId="5298" xr:uid="{63DEB78D-20DC-495B-8CCF-E8E73DA576B1}"/>
    <cellStyle name="Nota 2 3 2 5 2" xfId="13218" xr:uid="{0CA33D32-1990-46A1-B1E0-C61053514540}"/>
    <cellStyle name="Nota 2 3 2 6" xfId="9258" xr:uid="{5DFE4E83-8059-4BD2-8FD8-ADE97B1ABC69}"/>
    <cellStyle name="Nota 2 3 3" xfId="560" xr:uid="{00000000-0005-0000-0000-0000C3050000}"/>
    <cellStyle name="Nota 2 3 3 2" xfId="2775" xr:uid="{5EC8C656-F0CB-497B-8B70-89C8CE0EB59C}"/>
    <cellStyle name="Nota 2 3 4" xfId="663" xr:uid="{00000000-0005-0000-0000-0000C4050000}"/>
    <cellStyle name="Nota 2 3 4 2" xfId="2776" xr:uid="{D9FA097D-9A1E-4700-A635-A05B7336E0DE}"/>
    <cellStyle name="Nota 2 3 4 2 2" xfId="4824" xr:uid="{B815FF05-2891-4FE0-AE28-4EA5C58E5B0F}"/>
    <cellStyle name="Nota 2 3 4 2 2 2" xfId="8784" xr:uid="{306D3AB6-A748-4761-8A49-1C1A01D43287}"/>
    <cellStyle name="Nota 2 3 4 2 2 2 2" xfId="16704" xr:uid="{EF2C7B71-5B37-4FBD-8378-F0AE68737419}"/>
    <cellStyle name="Nota 2 3 4 2 2 3" xfId="12744" xr:uid="{350785AA-F42A-4365-BF8F-F7D679A9F8FC}"/>
    <cellStyle name="Nota 2 3 4 2 3" xfId="6804" xr:uid="{B4E7F5F3-7738-4F9F-A481-A2A0F53DBF5C}"/>
    <cellStyle name="Nota 2 3 4 2 3 2" xfId="14724" xr:uid="{D19F8880-98AA-4E48-81DD-CBEB5D86F477}"/>
    <cellStyle name="Nota 2 3 4 2 4" xfId="10764" xr:uid="{A7242484-43E4-42B0-9D72-34DDDA8494E6}"/>
    <cellStyle name="Nota 2 3 4 3" xfId="3506" xr:uid="{A405DEEB-8C8A-44CC-9F82-498AED97134F}"/>
    <cellStyle name="Nota 2 3 4 3 2" xfId="7468" xr:uid="{AF4EF916-CD54-404E-8473-B16559FBEBD2}"/>
    <cellStyle name="Nota 2 3 4 3 2 2" xfId="15388" xr:uid="{EB3A1E93-C01A-4F83-B9C7-E24235166045}"/>
    <cellStyle name="Nota 2 3 4 3 3" xfId="11428" xr:uid="{EAEB184B-F31C-4601-A473-B13387C181C1}"/>
    <cellStyle name="Nota 2 3 4 4" xfId="5488" xr:uid="{D1D10FD8-EAAB-4FC8-BFCA-0C27D0EE9CEA}"/>
    <cellStyle name="Nota 2 3 4 4 2" xfId="13408" xr:uid="{D750861C-E4F8-447D-BB0C-FDCA09D402B3}"/>
    <cellStyle name="Nota 2 3 4 5" xfId="9448" xr:uid="{7B0AE158-84CB-41AD-9E21-1E8A517F2F5C}"/>
    <cellStyle name="Nota 2 3 5" xfId="1631" xr:uid="{00000000-0005-0000-0000-0000C5050000}"/>
    <cellStyle name="Nota 2 3 5 2" xfId="2777" xr:uid="{C2F58F7B-AB90-4511-AF63-F0061CF2DF7A}"/>
    <cellStyle name="Nota 2 3 5 2 2" xfId="4825" xr:uid="{C24D2EEA-A662-4195-8EBF-4B03DA8C6859}"/>
    <cellStyle name="Nota 2 3 5 2 2 2" xfId="8785" xr:uid="{4CDA5EA9-B779-4619-BAF1-67629652AF60}"/>
    <cellStyle name="Nota 2 3 5 2 2 2 2" xfId="16705" xr:uid="{5455E6D2-E2EC-4835-95B2-5B8E1440178C}"/>
    <cellStyle name="Nota 2 3 5 2 2 3" xfId="12745" xr:uid="{3630BC8B-28EE-4184-B921-A8BCD94A59D7}"/>
    <cellStyle name="Nota 2 3 5 2 3" xfId="6805" xr:uid="{7301A174-74A9-4DBB-84E3-02AAD714422B}"/>
    <cellStyle name="Nota 2 3 5 2 3 2" xfId="14725" xr:uid="{942086F4-E636-409B-9AC8-4BC6632038D8}"/>
    <cellStyle name="Nota 2 3 5 2 4" xfId="10765" xr:uid="{69F2BF59-4647-4555-A2F2-9F0D7F137802}"/>
    <cellStyle name="Nota 2 3 5 3" xfId="3954" xr:uid="{52A49E8F-60FF-42AA-858E-2729A0070CAA}"/>
    <cellStyle name="Nota 2 3 5 3 2" xfId="7916" xr:uid="{37BDD340-774F-4D23-9B80-D19AA26476AF}"/>
    <cellStyle name="Nota 2 3 5 3 2 2" xfId="15836" xr:uid="{65E6A764-BB8D-41A9-8E35-879E9F04AC23}"/>
    <cellStyle name="Nota 2 3 5 3 3" xfId="11876" xr:uid="{39C88979-C78B-4565-B57B-6628607D1780}"/>
    <cellStyle name="Nota 2 3 5 4" xfId="5936" xr:uid="{147E6ED2-308D-46D3-A1D5-A8F68B55D236}"/>
    <cellStyle name="Nota 2 3 5 4 2" xfId="13856" xr:uid="{7D0F3431-B215-4147-910E-CE8D75F64ACF}"/>
    <cellStyle name="Nota 2 3 5 5" xfId="9896" xr:uid="{EDA36C0F-6A62-43CB-BF01-8E555D3E05B9}"/>
    <cellStyle name="Nota 2 3 6" xfId="1940" xr:uid="{00000000-0005-0000-0000-0000C6050000}"/>
    <cellStyle name="Nota 2 3 7" xfId="2772" xr:uid="{DA9A3E9B-485C-4838-B213-F587EDC434F3}"/>
    <cellStyle name="Nota 2 3 7 2" xfId="4821" xr:uid="{976C0F04-9696-4856-A251-B6A2410EB646}"/>
    <cellStyle name="Nota 2 3 7 2 2" xfId="8781" xr:uid="{5FF5DA5E-F389-40A8-863C-572BEC803015}"/>
    <cellStyle name="Nota 2 3 7 2 2 2" xfId="16701" xr:uid="{DD311582-717B-4687-BF04-C99136C3BFFF}"/>
    <cellStyle name="Nota 2 3 7 2 3" xfId="12741" xr:uid="{4EFCD159-D0DA-4E90-BF2D-912F2111EAD2}"/>
    <cellStyle name="Nota 2 3 7 3" xfId="6801" xr:uid="{83D9C791-FD45-405B-A7C1-76C92594382D}"/>
    <cellStyle name="Nota 2 3 7 3 2" xfId="14721" xr:uid="{666719A9-F3BF-4F3B-8F09-84E333FCF09A}"/>
    <cellStyle name="Nota 2 3 7 4" xfId="10761" xr:uid="{9633BB77-E3A6-43C1-BCD1-F3941248AAEA}"/>
    <cellStyle name="Nota 2 3 8" xfId="3181" xr:uid="{A0725F44-672A-43DE-93FC-CBE86E3DF4B9}"/>
    <cellStyle name="Nota 2 3 8 2" xfId="7143" xr:uid="{7F5E479D-A577-4358-8597-CAC2E2A9345F}"/>
    <cellStyle name="Nota 2 3 8 2 2" xfId="15063" xr:uid="{FF212557-D31A-4454-8EA8-8FEA30B87343}"/>
    <cellStyle name="Nota 2 3 8 3" xfId="11103" xr:uid="{E6E951FD-974F-4DB8-BDE4-78EA6FA4D1A3}"/>
    <cellStyle name="Nota 2 3 9" xfId="5163" xr:uid="{192673FE-DB28-4793-BF3F-EB5810E4ACA8}"/>
    <cellStyle name="Nota 2 3 9 2" xfId="13083" xr:uid="{1206FFB2-92C4-44E6-8ACF-9978D40ED769}"/>
    <cellStyle name="Nota 2 4" xfId="1632" xr:uid="{00000000-0005-0000-0000-0000C7050000}"/>
    <cellStyle name="Nota 2 4 2" xfId="2778" xr:uid="{68D17D83-D5BE-4E8A-AE84-F916BD73433F}"/>
    <cellStyle name="Nota 2 4 2 2" xfId="4826" xr:uid="{21F9FD04-C890-4EB3-957E-A8C6E31EB8F9}"/>
    <cellStyle name="Nota 2 4 2 2 2" xfId="8786" xr:uid="{B22F58D4-3540-45E2-89AB-35200A345101}"/>
    <cellStyle name="Nota 2 4 2 2 2 2" xfId="16706" xr:uid="{072180D6-EF91-4F5E-8C41-E2FE1E2382EB}"/>
    <cellStyle name="Nota 2 4 2 2 3" xfId="12746" xr:uid="{7CE1FAD3-06CE-4048-93E9-F0595B1E82D4}"/>
    <cellStyle name="Nota 2 4 2 3" xfId="6806" xr:uid="{C6D29845-283F-4B32-9348-AAEBC09516B3}"/>
    <cellStyle name="Nota 2 4 2 3 2" xfId="14726" xr:uid="{DFE7ECE2-248B-4DB5-AD2E-A76C38077467}"/>
    <cellStyle name="Nota 2 4 2 4" xfId="10766" xr:uid="{5EC6C48B-F220-400A-AD9A-940B9B59E1CF}"/>
    <cellStyle name="Nota 2 4 3" xfId="3955" xr:uid="{AFB9891F-54E0-4176-BE4E-3B10399684F8}"/>
    <cellStyle name="Nota 2 4 3 2" xfId="7917" xr:uid="{3874B13F-8D6A-46E0-BD56-D8AACB64EAB0}"/>
    <cellStyle name="Nota 2 4 3 2 2" xfId="15837" xr:uid="{F6384372-6117-4346-BBE0-327C4E6DBFBE}"/>
    <cellStyle name="Nota 2 4 3 3" xfId="11877" xr:uid="{5797978E-FFC9-4C74-A112-D09025E807D3}"/>
    <cellStyle name="Nota 2 4 4" xfId="5937" xr:uid="{24F23904-F304-4EF6-99BF-30BF8D938C2F}"/>
    <cellStyle name="Nota 2 4 4 2" xfId="13857" xr:uid="{FBAD75DE-004C-4BDC-AFD8-5764E14432A8}"/>
    <cellStyle name="Nota 2 4 5" xfId="9897" xr:uid="{DF428781-4C17-45E0-9DD2-3B2CD7CBD032}"/>
    <cellStyle name="Nota 2 5" xfId="1633" xr:uid="{00000000-0005-0000-0000-0000C8050000}"/>
    <cellStyle name="Nota 2 5 2" xfId="2779" xr:uid="{E460B7EA-4E5C-4D26-A912-5419C3DE08DC}"/>
    <cellStyle name="Nota 2 5 2 2" xfId="4827" xr:uid="{F84BAEAC-3458-45E5-8BFE-F0EC2E7D8611}"/>
    <cellStyle name="Nota 2 5 2 2 2" xfId="8787" xr:uid="{EDC31C34-8639-43F6-BB92-FE7C5F5CC69B}"/>
    <cellStyle name="Nota 2 5 2 2 2 2" xfId="16707" xr:uid="{5C046B4C-062A-4D52-97EC-D850A55D489F}"/>
    <cellStyle name="Nota 2 5 2 2 3" xfId="12747" xr:uid="{CD6C97CB-CEC2-4FA1-B521-8FAA2675DC32}"/>
    <cellStyle name="Nota 2 5 2 3" xfId="6807" xr:uid="{0A267D12-64EE-436D-B5CF-1D35D1A813FB}"/>
    <cellStyle name="Nota 2 5 2 3 2" xfId="14727" xr:uid="{06CA47CE-CC5F-48E0-9632-1A0F82AE17DD}"/>
    <cellStyle name="Nota 2 5 2 4" xfId="10767" xr:uid="{DD1CD7E7-C4AB-40A3-91E7-D14B7C0CF051}"/>
    <cellStyle name="Nota 2 5 3" xfId="3956" xr:uid="{A65E11DA-DE2F-4539-8DE9-5707523B6899}"/>
    <cellStyle name="Nota 2 5 3 2" xfId="7918" xr:uid="{E71BF082-00FC-4C99-97D4-7697C19F6337}"/>
    <cellStyle name="Nota 2 5 3 2 2" xfId="15838" xr:uid="{F68BF7FF-A57D-4B02-8DE6-0021E65CF717}"/>
    <cellStyle name="Nota 2 5 3 3" xfId="11878" xr:uid="{1D17332A-5F90-4EED-89C4-9AAEB61B2625}"/>
    <cellStyle name="Nota 2 5 4" xfId="5938" xr:uid="{65AAC9F0-14F8-4409-B7DB-EDEA4ACFDAFA}"/>
    <cellStyle name="Nota 2 5 4 2" xfId="13858" xr:uid="{15A361B7-BEAA-411A-BD29-3251B5871ABC}"/>
    <cellStyle name="Nota 2 5 5" xfId="9898" xr:uid="{9E31D7EC-824E-4A1E-BD47-FAB39CC1E239}"/>
    <cellStyle name="Nota 2 6" xfId="1634" xr:uid="{00000000-0005-0000-0000-0000C9050000}"/>
    <cellStyle name="Nota 2 6 2" xfId="2780" xr:uid="{CB174102-3EFC-4AB0-8FA1-A0797ED9A544}"/>
    <cellStyle name="Nota 2 6 2 2" xfId="4828" xr:uid="{E9051AB4-96F7-443C-AC28-A99A2DB945FB}"/>
    <cellStyle name="Nota 2 6 2 2 2" xfId="8788" xr:uid="{A2E511BA-9339-4C8B-A761-72F8476809B9}"/>
    <cellStyle name="Nota 2 6 2 2 2 2" xfId="16708" xr:uid="{CF945766-6D46-44EF-B6EF-0B259F50991D}"/>
    <cellStyle name="Nota 2 6 2 2 3" xfId="12748" xr:uid="{EF3F7ECE-D70C-4A07-AD5F-9C1C7DE2A544}"/>
    <cellStyle name="Nota 2 6 2 3" xfId="6808" xr:uid="{3C2B154C-4FCE-40DD-B363-C4EA5EADAD84}"/>
    <cellStyle name="Nota 2 6 2 3 2" xfId="14728" xr:uid="{B66DEF62-9271-4829-963B-161FB478537D}"/>
    <cellStyle name="Nota 2 6 2 4" xfId="10768" xr:uid="{05AD8B5E-6B51-44A3-A537-38C1A3ECF72E}"/>
    <cellStyle name="Nota 2 6 3" xfId="3957" xr:uid="{20B0588A-A1FC-4C64-8626-963938C9FB87}"/>
    <cellStyle name="Nota 2 6 3 2" xfId="7919" xr:uid="{DFC0FDEC-F292-4132-AC6A-FB293C87EE21}"/>
    <cellStyle name="Nota 2 6 3 2 2" xfId="15839" xr:uid="{20519148-F8E5-4E99-BCCE-B534EB384562}"/>
    <cellStyle name="Nota 2 6 3 3" xfId="11879" xr:uid="{62B456D0-B471-4144-A6D9-2A65010E11C9}"/>
    <cellStyle name="Nota 2 6 4" xfId="5939" xr:uid="{BD49E5C6-55A2-4611-8E4A-977954A07724}"/>
    <cellStyle name="Nota 2 6 4 2" xfId="13859" xr:uid="{2E38C574-2796-4CFA-B160-FE0148EE3AF6}"/>
    <cellStyle name="Nota 2 6 5" xfId="9899" xr:uid="{CB76A4CF-1FAB-41E8-BCEC-D14F8392B1D6}"/>
    <cellStyle name="Nota 2 7" xfId="1635" xr:uid="{00000000-0005-0000-0000-0000CA050000}"/>
    <cellStyle name="Nota 2 7 2" xfId="2781" xr:uid="{02AC3C12-BA97-4134-ABBF-B3C0F3D3BA72}"/>
    <cellStyle name="Nota 2 7 2 2" xfId="4829" xr:uid="{857932FE-69BB-450E-AE73-E066E6400C19}"/>
    <cellStyle name="Nota 2 7 2 2 2" xfId="8789" xr:uid="{7C2EFE98-B253-409E-936C-33B2D79FA0DC}"/>
    <cellStyle name="Nota 2 7 2 2 2 2" xfId="16709" xr:uid="{47E2C9FA-76EC-43CE-B266-9ECB2D34F70C}"/>
    <cellStyle name="Nota 2 7 2 2 3" xfId="12749" xr:uid="{72C796B9-D43F-42B9-9750-4E04532ED4DF}"/>
    <cellStyle name="Nota 2 7 2 3" xfId="6809" xr:uid="{BEEEE6FF-3605-418D-A185-CAA5AD0C40CC}"/>
    <cellStyle name="Nota 2 7 2 3 2" xfId="14729" xr:uid="{78800144-E09D-478D-A2FC-759CD9EF83D1}"/>
    <cellStyle name="Nota 2 7 2 4" xfId="10769" xr:uid="{E1629AC0-E971-480D-8CD6-7927006F65BB}"/>
    <cellStyle name="Nota 2 7 3" xfId="3958" xr:uid="{0B0183D3-BCC4-4012-A2F0-110FF8ACE291}"/>
    <cellStyle name="Nota 2 7 3 2" xfId="7920" xr:uid="{BFC635F4-31C5-4D1F-BC8E-B249E64C9804}"/>
    <cellStyle name="Nota 2 7 3 2 2" xfId="15840" xr:uid="{CCDD33AE-932F-4DC9-B342-EA40649BF5C5}"/>
    <cellStyle name="Nota 2 7 3 3" xfId="11880" xr:uid="{74839463-552D-48B0-95C3-A2DC230A7238}"/>
    <cellStyle name="Nota 2 7 4" xfId="5940" xr:uid="{6655BACD-1154-4869-B845-591A205F03A9}"/>
    <cellStyle name="Nota 2 7 4 2" xfId="13860" xr:uid="{BA55BF12-CDD8-4125-A74B-CECB95DFD230}"/>
    <cellStyle name="Nota 2 7 5" xfId="9900" xr:uid="{2066CE97-D43B-49E6-8E6A-491CC2B864A0}"/>
    <cellStyle name="Nota 2 8" xfId="1636" xr:uid="{00000000-0005-0000-0000-0000CB050000}"/>
    <cellStyle name="Nota 2 8 2" xfId="2782" xr:uid="{8A694CCE-AF21-4E62-AC84-18C81395CFA3}"/>
    <cellStyle name="Nota 2 9" xfId="1627" xr:uid="{00000000-0005-0000-0000-0000CC050000}"/>
    <cellStyle name="Nota 2 9 2" xfId="2783" xr:uid="{5B40C558-30B4-4BDA-8EF8-8D2C939168ED}"/>
    <cellStyle name="Nota 2 9 2 2" xfId="4830" xr:uid="{2BDB3038-4249-4C1B-82D3-F7C39664B31A}"/>
    <cellStyle name="Nota 2 9 2 2 2" xfId="8790" xr:uid="{F35C41D2-CE42-4161-865D-C4C43D163440}"/>
    <cellStyle name="Nota 2 9 2 2 2 2" xfId="16710" xr:uid="{C2E60157-C5A0-45DD-B6D3-35A141A83125}"/>
    <cellStyle name="Nota 2 9 2 2 3" xfId="12750" xr:uid="{023BC03A-791A-4247-806A-C346EF7A857B}"/>
    <cellStyle name="Nota 2 9 2 3" xfId="6810" xr:uid="{988CF4FA-11ED-4879-8BF7-3BAE38F2DF61}"/>
    <cellStyle name="Nota 2 9 2 3 2" xfId="14730" xr:uid="{94FC4D5A-16F3-441F-94B5-A82C5886C1C2}"/>
    <cellStyle name="Nota 2 9 2 4" xfId="10770" xr:uid="{94D2BA2F-D1FD-400E-B085-5A1FF60B0535}"/>
    <cellStyle name="Nota 2 9 3" xfId="3951" xr:uid="{A82D6638-7C1A-4542-9BE1-39443C984098}"/>
    <cellStyle name="Nota 2 9 3 2" xfId="7913" xr:uid="{6B40B2CA-D8F7-4BFD-8D46-DB2C1ADDF419}"/>
    <cellStyle name="Nota 2 9 3 2 2" xfId="15833" xr:uid="{EEF7623D-4599-412A-8E38-0676E2088747}"/>
    <cellStyle name="Nota 2 9 3 3" xfId="11873" xr:uid="{F8220406-FE68-4929-A32F-2DCF0E49C54A}"/>
    <cellStyle name="Nota 2 9 4" xfId="5933" xr:uid="{010D3996-B240-4BC9-87A2-4B29799DCD72}"/>
    <cellStyle name="Nota 2 9 4 2" xfId="13853" xr:uid="{7D8C7C7C-DA5B-4645-A689-336FE7C9F34D}"/>
    <cellStyle name="Nota 2 9 5" xfId="9893" xr:uid="{9FF02A21-616F-41A6-9EAE-7A03190AF00F}"/>
    <cellStyle name="Nota 3" xfId="125" xr:uid="{00000000-0005-0000-0000-0000CD050000}"/>
    <cellStyle name="Nota 3 2" xfId="277" xr:uid="{00000000-0005-0000-0000-0000CE050000}"/>
    <cellStyle name="Nota 3 2 10" xfId="9128" xr:uid="{3755F8E5-4C01-4B51-8BFD-A35D4477E1E1}"/>
    <cellStyle name="Nota 3 2 2" xfId="413" xr:uid="{00000000-0005-0000-0000-0000CF050000}"/>
    <cellStyle name="Nota 3 2 2 2" xfId="803" xr:uid="{00000000-0005-0000-0000-0000D0050000}"/>
    <cellStyle name="Nota 3 2 2 2 2" xfId="2786" xr:uid="{B624293D-A6C4-4E29-B50A-35212F9AA6D6}"/>
    <cellStyle name="Nota 3 2 2 2 2 2" xfId="4833" xr:uid="{9DB8B0FA-AD28-477A-B5E5-810B5AD7C762}"/>
    <cellStyle name="Nota 3 2 2 2 2 2 2" xfId="8793" xr:uid="{712BDFBB-C821-43AC-B31A-8ACF66D24D2C}"/>
    <cellStyle name="Nota 3 2 2 2 2 2 2 2" xfId="16713" xr:uid="{DB798F2A-CDA7-4B64-BD20-0CEFB2051725}"/>
    <cellStyle name="Nota 3 2 2 2 2 2 3" xfId="12753" xr:uid="{D75AC3DE-7D33-4E2E-91EB-014B6CB3DBFD}"/>
    <cellStyle name="Nota 3 2 2 2 2 3" xfId="6813" xr:uid="{300EF5C9-BFCE-4AA6-BD25-E3F4233F4B4A}"/>
    <cellStyle name="Nota 3 2 2 2 2 3 2" xfId="14733" xr:uid="{5637D657-DD96-4701-942F-7D1D98B908E2}"/>
    <cellStyle name="Nota 3 2 2 2 2 4" xfId="10773" xr:uid="{D56CEEE1-8543-460A-A345-BFC086B14755}"/>
    <cellStyle name="Nota 3 2 2 2 3" xfId="3646" xr:uid="{21609753-9E43-4135-90F5-3ED081211DFE}"/>
    <cellStyle name="Nota 3 2 2 2 3 2" xfId="7608" xr:uid="{B1305E85-1BB2-41DE-BE2E-6F13802E8407}"/>
    <cellStyle name="Nota 3 2 2 2 3 2 2" xfId="15528" xr:uid="{EE8CE850-FBFA-4F9A-97CC-1324E160A362}"/>
    <cellStyle name="Nota 3 2 2 2 3 3" xfId="11568" xr:uid="{6285E512-FB1B-4BDA-8826-6C8BD525FA89}"/>
    <cellStyle name="Nota 3 2 2 2 4" xfId="5628" xr:uid="{7B8A7498-6F5E-4970-8487-0C85707D3E63}"/>
    <cellStyle name="Nota 3 2 2 2 4 2" xfId="13548" xr:uid="{E682009E-5267-4C33-A4D7-739059F3FF1F}"/>
    <cellStyle name="Nota 3 2 2 2 5" xfId="9588" xr:uid="{C3154A83-391E-4F77-AB5B-8AC0137CCB86}"/>
    <cellStyle name="Nota 3 2 2 3" xfId="2785" xr:uid="{63C22BBB-6837-4DBF-8832-F0F483BC0B48}"/>
    <cellStyle name="Nota 3 2 2 3 2" xfId="4832" xr:uid="{41BB1263-AE97-408D-BDB0-1FDB0021A00D}"/>
    <cellStyle name="Nota 3 2 2 3 2 2" xfId="8792" xr:uid="{C610E9D1-DCD2-4B7A-B395-069A62D50854}"/>
    <cellStyle name="Nota 3 2 2 3 2 2 2" xfId="16712" xr:uid="{D1315A44-40E4-484F-8DDA-1A7A8DE94571}"/>
    <cellStyle name="Nota 3 2 2 3 2 3" xfId="12752" xr:uid="{ADB2C2A0-7B5F-4956-9D86-E3EA87165117}"/>
    <cellStyle name="Nota 3 2 2 3 3" xfId="6812" xr:uid="{5B096B8A-220E-4EAB-84D7-A8FC6DAC9DA9}"/>
    <cellStyle name="Nota 3 2 2 3 3 2" xfId="14732" xr:uid="{35570FED-D62F-4785-9B5B-DFB8DB0DD0CE}"/>
    <cellStyle name="Nota 3 2 2 3 4" xfId="10772" xr:uid="{281F9357-231E-4C78-AE76-4F3297BDBF96}"/>
    <cellStyle name="Nota 3 2 2 4" xfId="3321" xr:uid="{8536E8D3-E973-4FF5-BC22-D0C6750A07D5}"/>
    <cellStyle name="Nota 3 2 2 4 2" xfId="7283" xr:uid="{236B10D0-826B-4972-809C-9D9B55A8298D}"/>
    <cellStyle name="Nota 3 2 2 4 2 2" xfId="15203" xr:uid="{22F2A2E9-E59B-4EF2-B8A6-57B27706B434}"/>
    <cellStyle name="Nota 3 2 2 4 3" xfId="11243" xr:uid="{B55931A1-EE84-444C-9F5F-A7B3C33E38A4}"/>
    <cellStyle name="Nota 3 2 2 5" xfId="5303" xr:uid="{FDC6C108-E8DD-4989-83DE-835F0E6CDE4F}"/>
    <cellStyle name="Nota 3 2 2 5 2" xfId="13223" xr:uid="{266B5C2A-BDC6-42F6-A560-6F41BDBC390D}"/>
    <cellStyle name="Nota 3 2 2 6" xfId="9263" xr:uid="{CBB89D62-DAE3-49C5-8719-8EC2C74209E9}"/>
    <cellStyle name="Nota 3 2 3" xfId="567" xr:uid="{00000000-0005-0000-0000-0000D1050000}"/>
    <cellStyle name="Nota 3 2 3 2" xfId="2787" xr:uid="{3061FFE0-A0C3-4487-BC1D-A2FA033805FE}"/>
    <cellStyle name="Nota 3 2 4" xfId="668" xr:uid="{00000000-0005-0000-0000-0000D2050000}"/>
    <cellStyle name="Nota 3 2 4 2" xfId="2788" xr:uid="{BEA9F5DF-8B96-4485-9733-5E2DF3B334BC}"/>
    <cellStyle name="Nota 3 2 4 2 2" xfId="4834" xr:uid="{287E2305-2240-47C4-885B-EEFDBF988C9C}"/>
    <cellStyle name="Nota 3 2 4 2 2 2" xfId="8794" xr:uid="{AE42E17D-6FED-4C69-835F-18D9E2724143}"/>
    <cellStyle name="Nota 3 2 4 2 2 2 2" xfId="16714" xr:uid="{BBD33E19-AE56-4546-9047-205F31BEA218}"/>
    <cellStyle name="Nota 3 2 4 2 2 3" xfId="12754" xr:uid="{453B455B-E009-4D0E-941B-40FF19045AC9}"/>
    <cellStyle name="Nota 3 2 4 2 3" xfId="6814" xr:uid="{99FB3554-C811-412C-9A67-A5E82402F95B}"/>
    <cellStyle name="Nota 3 2 4 2 3 2" xfId="14734" xr:uid="{4E62BFD2-D0EB-44B8-BF74-EFFFCA3E5302}"/>
    <cellStyle name="Nota 3 2 4 2 4" xfId="10774" xr:uid="{A13862F9-A1C9-46C8-BC43-191CFB0AACF7}"/>
    <cellStyle name="Nota 3 2 4 3" xfId="3511" xr:uid="{462B1458-9AF7-493D-9684-439B73165D40}"/>
    <cellStyle name="Nota 3 2 4 3 2" xfId="7473" xr:uid="{C1ED8F82-45D3-44DF-80C4-E2E19F4D5893}"/>
    <cellStyle name="Nota 3 2 4 3 2 2" xfId="15393" xr:uid="{0040EA5A-D5A1-4236-8F97-F43044A8C80B}"/>
    <cellStyle name="Nota 3 2 4 3 3" xfId="11433" xr:uid="{2113891E-DD15-4D47-B279-F8037E74622D}"/>
    <cellStyle name="Nota 3 2 4 4" xfId="5493" xr:uid="{96DA9CCB-D61C-46B9-AFEE-6C0CD3367819}"/>
    <cellStyle name="Nota 3 2 4 4 2" xfId="13413" xr:uid="{D6E36480-2D2E-44DC-92C0-B7243DFD3695}"/>
    <cellStyle name="Nota 3 2 4 5" xfId="9453" xr:uid="{09EEAD22-F432-41F6-9E72-5048541B2529}"/>
    <cellStyle name="Nota 3 2 5" xfId="1638" xr:uid="{00000000-0005-0000-0000-0000D3050000}"/>
    <cellStyle name="Nota 3 2 5 2" xfId="2789" xr:uid="{1F71D9E2-E5C9-4A85-88E6-67B2EA9A07C3}"/>
    <cellStyle name="Nota 3 2 5 2 2" xfId="4835" xr:uid="{94DA59BC-6720-485D-9B93-6F25ECFB2CE8}"/>
    <cellStyle name="Nota 3 2 5 2 2 2" xfId="8795" xr:uid="{0526FA0B-D1EA-4EB1-92A7-3BA064490F16}"/>
    <cellStyle name="Nota 3 2 5 2 2 2 2" xfId="16715" xr:uid="{96EF04CE-0757-46FF-9C09-10A4BA06B44A}"/>
    <cellStyle name="Nota 3 2 5 2 2 3" xfId="12755" xr:uid="{0671B71C-FA62-4362-AD5C-92DC10DD422B}"/>
    <cellStyle name="Nota 3 2 5 2 3" xfId="6815" xr:uid="{46FA5953-6C90-4DE5-8855-54F09B334E23}"/>
    <cellStyle name="Nota 3 2 5 2 3 2" xfId="14735" xr:uid="{89097B4B-E0CA-4FE8-BEC5-F0FCA82572BF}"/>
    <cellStyle name="Nota 3 2 5 2 4" xfId="10775" xr:uid="{9B60DE93-D38B-4CB2-B335-C3C33D413C99}"/>
    <cellStyle name="Nota 3 2 5 3" xfId="3960" xr:uid="{07AC2859-A5A2-4C62-BC44-0879C4FDCE48}"/>
    <cellStyle name="Nota 3 2 5 3 2" xfId="7922" xr:uid="{59F6DF71-675C-444A-B96E-0142C78D8D6E}"/>
    <cellStyle name="Nota 3 2 5 3 2 2" xfId="15842" xr:uid="{E0F05720-FACA-4756-B801-231E60AC5FDC}"/>
    <cellStyle name="Nota 3 2 5 3 3" xfId="11882" xr:uid="{B9B252F2-6199-4E9F-B48D-304DB9022EBC}"/>
    <cellStyle name="Nota 3 2 5 4" xfId="5942" xr:uid="{CC222655-E9F5-40D3-BEAF-B9FE238CF7D8}"/>
    <cellStyle name="Nota 3 2 5 4 2" xfId="13862" xr:uid="{A53F43FD-F378-47C5-9D89-BB942992BBB1}"/>
    <cellStyle name="Nota 3 2 5 5" xfId="9902" xr:uid="{E17228A1-B692-437F-A415-CEC3F1006EED}"/>
    <cellStyle name="Nota 3 2 6" xfId="1949" xr:uid="{00000000-0005-0000-0000-0000D4050000}"/>
    <cellStyle name="Nota 3 2 7" xfId="2784" xr:uid="{6D9CDDD2-73CD-4BEB-B3C9-9A34F367B3BF}"/>
    <cellStyle name="Nota 3 2 7 2" xfId="4831" xr:uid="{8F88AFB9-087D-48D4-BD36-FF8034730046}"/>
    <cellStyle name="Nota 3 2 7 2 2" xfId="8791" xr:uid="{46C1FA68-33BD-4820-BE4D-879229CD804F}"/>
    <cellStyle name="Nota 3 2 7 2 2 2" xfId="16711" xr:uid="{8C825BCE-0FB7-4559-89A3-DC088E333810}"/>
    <cellStyle name="Nota 3 2 7 2 3" xfId="12751" xr:uid="{E23A6F5B-EA92-4927-8D75-1F54E9FF8693}"/>
    <cellStyle name="Nota 3 2 7 3" xfId="6811" xr:uid="{7644D029-BA19-4346-9C3C-CAE2B45406E9}"/>
    <cellStyle name="Nota 3 2 7 3 2" xfId="14731" xr:uid="{149D774B-5857-4609-9A46-9194E00364F3}"/>
    <cellStyle name="Nota 3 2 7 4" xfId="10771" xr:uid="{B18399A7-F0F5-43DE-B1E6-8686470510BD}"/>
    <cellStyle name="Nota 3 2 8" xfId="3186" xr:uid="{CA78AE2A-235B-4922-8098-C39FBF110EB5}"/>
    <cellStyle name="Nota 3 2 8 2" xfId="7148" xr:uid="{BE567E92-24A0-410D-928C-C7A9CD651C05}"/>
    <cellStyle name="Nota 3 2 8 2 2" xfId="15068" xr:uid="{0B37AB59-CA8A-4922-9BB5-BDD751DC03BC}"/>
    <cellStyle name="Nota 3 2 8 3" xfId="11108" xr:uid="{C4A54B7B-9DF7-4546-B7DC-D9C15B6694DF}"/>
    <cellStyle name="Nota 3 2 9" xfId="5168" xr:uid="{F81AF5A5-991B-469D-8B81-8A09C29F9C07}"/>
    <cellStyle name="Nota 3 2 9 2" xfId="13088" xr:uid="{DE7BDC63-765A-44CA-B8C4-61AB0C079EA0}"/>
    <cellStyle name="Nota 3 3" xfId="572" xr:uid="{00000000-0005-0000-0000-0000D5050000}"/>
    <cellStyle name="Nota 3 3 2" xfId="1639" xr:uid="{00000000-0005-0000-0000-0000D6050000}"/>
    <cellStyle name="Nota 3 3 2 2" xfId="2790" xr:uid="{1FF5EED2-2AAD-4311-A892-CCB051D889FB}"/>
    <cellStyle name="Nota 3 3 2 2 2" xfId="4836" xr:uid="{1B5D09E8-8F79-4F54-B390-D2C114C78439}"/>
    <cellStyle name="Nota 3 3 2 2 2 2" xfId="8796" xr:uid="{128252AB-2F13-4BDB-BFED-B7CC06F2EE97}"/>
    <cellStyle name="Nota 3 3 2 2 2 2 2" xfId="16716" xr:uid="{5CBF5170-E0C8-421B-A7D7-882FB0A680CE}"/>
    <cellStyle name="Nota 3 3 2 2 2 3" xfId="12756" xr:uid="{BA1F371B-39B7-4003-9E71-644E6AB900C0}"/>
    <cellStyle name="Nota 3 3 2 2 3" xfId="6816" xr:uid="{16D0264E-3B12-403E-BC21-58885110C37E}"/>
    <cellStyle name="Nota 3 3 2 2 3 2" xfId="14736" xr:uid="{9F63B935-594B-42A0-B20C-6A667B4A50A9}"/>
    <cellStyle name="Nota 3 3 2 2 4" xfId="10776" xr:uid="{F0F928E3-B1CA-45D8-BB56-BFB8E6F88CA0}"/>
    <cellStyle name="Nota 3 3 2 3" xfId="3961" xr:uid="{18F39D6C-1BD4-4B65-A175-B2271FA7D1AE}"/>
    <cellStyle name="Nota 3 3 2 3 2" xfId="7923" xr:uid="{BC8E163C-9FC4-49D7-820B-0C0F4B423BEB}"/>
    <cellStyle name="Nota 3 3 2 3 2 2" xfId="15843" xr:uid="{31BEB8A3-576B-4D40-8DD2-61CF9F6F6E30}"/>
    <cellStyle name="Nota 3 3 2 3 3" xfId="11883" xr:uid="{C2E91525-CF13-4DD0-9CED-078F97245FD8}"/>
    <cellStyle name="Nota 3 3 2 4" xfId="5943" xr:uid="{F9BCA8F1-3DD1-4FDE-9F61-FA574189938E}"/>
    <cellStyle name="Nota 3 3 2 4 2" xfId="13863" xr:uid="{B9F86E51-5AA2-42C9-AAB2-ABC73F83970E}"/>
    <cellStyle name="Nota 3 3 2 5" xfId="9903" xr:uid="{C74D2D73-0926-4099-B25C-A2CC2EF23C82}"/>
    <cellStyle name="Nota 3 3 3" xfId="1954" xr:uid="{00000000-0005-0000-0000-0000D7050000}"/>
    <cellStyle name="Nota 3 4" xfId="555" xr:uid="{00000000-0005-0000-0000-0000D8050000}"/>
    <cellStyle name="Nota 3 4 2" xfId="2791" xr:uid="{60A736C4-EBCE-4486-AECC-6ADB70D644C2}"/>
    <cellStyle name="Nota 3 5" xfId="1637" xr:uid="{00000000-0005-0000-0000-0000D9050000}"/>
    <cellStyle name="Nota 3 5 2" xfId="2792" xr:uid="{9CBEA95C-14A7-4F9C-9561-78AE7C01CCE1}"/>
    <cellStyle name="Nota 3 5 2 2" xfId="4837" xr:uid="{96FEAE07-7D41-4863-925A-83C5B847A5CF}"/>
    <cellStyle name="Nota 3 5 2 2 2" xfId="8797" xr:uid="{19559CF5-74F1-40A9-828A-23EA3CDC0014}"/>
    <cellStyle name="Nota 3 5 2 2 2 2" xfId="16717" xr:uid="{9476FB58-0EC2-477B-87CF-88E0A6D215F1}"/>
    <cellStyle name="Nota 3 5 2 2 3" xfId="12757" xr:uid="{A15D6940-CF3F-48FB-B26D-B9DF6828372E}"/>
    <cellStyle name="Nota 3 5 2 3" xfId="6817" xr:uid="{69DEA64E-ACB6-4FF1-BDF7-7D562360F844}"/>
    <cellStyle name="Nota 3 5 2 3 2" xfId="14737" xr:uid="{ABADF1B4-A946-440D-A554-FF1EE1EF5641}"/>
    <cellStyle name="Nota 3 5 2 4" xfId="10777" xr:uid="{B1316A65-23E9-43A9-922E-090D75FE0171}"/>
    <cellStyle name="Nota 3 5 3" xfId="3959" xr:uid="{EA6F9F2D-A256-41BE-AD20-85B5B89272A4}"/>
    <cellStyle name="Nota 3 5 3 2" xfId="7921" xr:uid="{D091EB1A-4D28-465A-8979-633FFBD61C3B}"/>
    <cellStyle name="Nota 3 5 3 2 2" xfId="15841" xr:uid="{B98252BE-46D9-4558-90BA-6CDC4046935B}"/>
    <cellStyle name="Nota 3 5 3 3" xfId="11881" xr:uid="{197898CD-8F04-4F80-8561-AF45FAFF557C}"/>
    <cellStyle name="Nota 3 5 4" xfId="5941" xr:uid="{5A78573B-C20B-4D18-A99C-BF29DC44D795}"/>
    <cellStyle name="Nota 3 5 4 2" xfId="13861" xr:uid="{108BF501-C50F-4AB4-B10F-F94CC49CEA31}"/>
    <cellStyle name="Nota 3 5 5" xfId="9901" xr:uid="{65B8E732-78EE-4345-B4F6-1261FEF5B683}"/>
    <cellStyle name="Nota 4" xfId="291" xr:uid="{00000000-0005-0000-0000-0000DA050000}"/>
    <cellStyle name="Nota 4 10" xfId="9142" xr:uid="{4BC4A1A9-8ECE-414C-9DB6-DAA88EB3092C}"/>
    <cellStyle name="Nota 4 2" xfId="427" xr:uid="{00000000-0005-0000-0000-0000DB050000}"/>
    <cellStyle name="Nota 4 2 2" xfId="817" xr:uid="{00000000-0005-0000-0000-0000DC050000}"/>
    <cellStyle name="Nota 4 2 2 2" xfId="2795" xr:uid="{7ED11ECA-02EE-403F-9F69-21A6E2565522}"/>
    <cellStyle name="Nota 4 2 2 2 2" xfId="4840" xr:uid="{A2887F55-283E-4341-8FBE-28FF4881FA65}"/>
    <cellStyle name="Nota 4 2 2 2 2 2" xfId="8800" xr:uid="{9E233A67-6E32-4CA6-AECD-858DEFEB50B5}"/>
    <cellStyle name="Nota 4 2 2 2 2 2 2" xfId="16720" xr:uid="{086F14FF-8AC2-4FBB-B2AF-3875F7FFA6A5}"/>
    <cellStyle name="Nota 4 2 2 2 2 3" xfId="12760" xr:uid="{C838C776-CB1B-4BC6-B84A-669162BF2C72}"/>
    <cellStyle name="Nota 4 2 2 2 3" xfId="6820" xr:uid="{1307B089-7BC1-404D-A51A-9D9736F5BFCD}"/>
    <cellStyle name="Nota 4 2 2 2 3 2" xfId="14740" xr:uid="{9064090D-B868-4D92-9EDB-B36DF0E6849A}"/>
    <cellStyle name="Nota 4 2 2 2 4" xfId="10780" xr:uid="{691FC5AB-1C11-4084-A23E-ED1EA956AFFA}"/>
    <cellStyle name="Nota 4 2 2 3" xfId="3660" xr:uid="{747D44DE-2CB8-404E-8422-60C51AA65BFB}"/>
    <cellStyle name="Nota 4 2 2 3 2" xfId="7622" xr:uid="{7D94A447-B842-4F57-AB03-4B37280B2F4A}"/>
    <cellStyle name="Nota 4 2 2 3 2 2" xfId="15542" xr:uid="{27805770-B803-4C5D-A454-896B2D6FCDEA}"/>
    <cellStyle name="Nota 4 2 2 3 3" xfId="11582" xr:uid="{6A588385-E019-4BFD-BA56-E8DB9E48D414}"/>
    <cellStyle name="Nota 4 2 2 4" xfId="5642" xr:uid="{2E417557-BE5A-44B9-A46D-057AAD0E8A8F}"/>
    <cellStyle name="Nota 4 2 2 4 2" xfId="13562" xr:uid="{D8C28E2C-8A8A-4CE5-8BA4-25296B5C6C9A}"/>
    <cellStyle name="Nota 4 2 2 5" xfId="9602" xr:uid="{52A49322-B1B9-4361-BE47-A9C4A3A4C3AC}"/>
    <cellStyle name="Nota 4 2 3" xfId="1641" xr:uid="{00000000-0005-0000-0000-0000DD050000}"/>
    <cellStyle name="Nota 4 2 3 2" xfId="2796" xr:uid="{4CAC39F7-AF2F-4FB1-ABD7-86FF8F14D4A8}"/>
    <cellStyle name="Nota 4 2 4" xfId="2794" xr:uid="{C3A8481C-0D10-4AE4-8C25-6C5605217FD5}"/>
    <cellStyle name="Nota 4 2 4 2" xfId="4839" xr:uid="{2559A243-9F17-4269-B05A-C81CB7111872}"/>
    <cellStyle name="Nota 4 2 4 2 2" xfId="8799" xr:uid="{FDD9DD7C-3359-4EB3-BE28-CA16EBD73708}"/>
    <cellStyle name="Nota 4 2 4 2 2 2" xfId="16719" xr:uid="{F5FC5905-E461-48D5-8FD1-159960DBD3B9}"/>
    <cellStyle name="Nota 4 2 4 2 3" xfId="12759" xr:uid="{F9D570B8-F7FD-4269-9A9E-224B41E21FC4}"/>
    <cellStyle name="Nota 4 2 4 3" xfId="6819" xr:uid="{ABE98A46-2BCC-4AD9-BC61-A7FD4CA2C6DF}"/>
    <cellStyle name="Nota 4 2 4 3 2" xfId="14739" xr:uid="{02C3BF7E-5256-4C26-8081-F4F3108E512B}"/>
    <cellStyle name="Nota 4 2 4 4" xfId="10779" xr:uid="{212F154F-0A29-424D-88DE-14F11AC702A3}"/>
    <cellStyle name="Nota 4 2 5" xfId="3335" xr:uid="{84BB3E44-6744-429D-8C7F-D243E9079365}"/>
    <cellStyle name="Nota 4 2 5 2" xfId="7297" xr:uid="{A90B4678-88E6-4D0D-8106-B2069139239E}"/>
    <cellStyle name="Nota 4 2 5 2 2" xfId="15217" xr:uid="{9389E340-B5C0-4262-B6B5-5256C44F527B}"/>
    <cellStyle name="Nota 4 2 5 3" xfId="11257" xr:uid="{10DD0C3B-8B06-4949-B0EC-EA65FF33A3D1}"/>
    <cellStyle name="Nota 4 2 6" xfId="5317" xr:uid="{F59F2AD0-8432-48A5-9132-DD4494948167}"/>
    <cellStyle name="Nota 4 2 6 2" xfId="13237" xr:uid="{3AA795D9-998E-4558-B811-0A212AB6788A}"/>
    <cellStyle name="Nota 4 2 7" xfId="9277" xr:uid="{63B73A9C-CA11-40FE-8860-2EC2BF63005E}"/>
    <cellStyle name="Nota 4 3" xfId="520" xr:uid="{00000000-0005-0000-0000-0000DE050000}"/>
    <cellStyle name="Nota 4 3 2" xfId="878" xr:uid="{00000000-0005-0000-0000-0000DF050000}"/>
    <cellStyle name="Nota 4 3 2 2" xfId="2798" xr:uid="{FE363F96-6C1B-45AF-9D0F-F2AE3AB598F4}"/>
    <cellStyle name="Nota 4 3 2 2 2" xfId="4842" xr:uid="{E297E954-8145-4B0B-B0D8-AB6247506156}"/>
    <cellStyle name="Nota 4 3 2 2 2 2" xfId="8802" xr:uid="{6530968E-4E31-42AC-8B00-F88E06BF4CEE}"/>
    <cellStyle name="Nota 4 3 2 2 2 2 2" xfId="16722" xr:uid="{2618B9E7-DD43-43A2-AE87-474CC3F2E5CB}"/>
    <cellStyle name="Nota 4 3 2 2 2 3" xfId="12762" xr:uid="{0ECBD4B1-9850-43CC-B051-88BA4BA630DA}"/>
    <cellStyle name="Nota 4 3 2 2 3" xfId="6822" xr:uid="{A2E8D1FC-E939-4690-9911-55783CBA1F23}"/>
    <cellStyle name="Nota 4 3 2 2 3 2" xfId="14742" xr:uid="{FC34A922-E3EE-4FC5-AC3C-B9305FECEBDA}"/>
    <cellStyle name="Nota 4 3 2 2 4" xfId="10782" xr:uid="{98208AC0-48D0-44CF-8565-B2ACED432C9D}"/>
    <cellStyle name="Nota 4 3 2 3" xfId="3721" xr:uid="{21BFCC9F-8D2A-42A5-88CB-467219177959}"/>
    <cellStyle name="Nota 4 3 2 3 2" xfId="7683" xr:uid="{129EB8FD-4841-41FA-80A2-031E554842F7}"/>
    <cellStyle name="Nota 4 3 2 3 2 2" xfId="15603" xr:uid="{DC839753-009C-4307-97B2-8AA07B7C7FE6}"/>
    <cellStyle name="Nota 4 3 2 3 3" xfId="11643" xr:uid="{D69B8929-DBDB-4738-92C2-C1A9B39FC140}"/>
    <cellStyle name="Nota 4 3 2 4" xfId="5703" xr:uid="{DED2AF55-BF46-4114-8A84-58218AF258D7}"/>
    <cellStyle name="Nota 4 3 2 4 2" xfId="13623" xr:uid="{904D5C7A-CA33-470B-A792-7AD71AE11CD7}"/>
    <cellStyle name="Nota 4 3 2 5" xfId="9663" xr:uid="{88267BA0-D981-4126-AE0D-FF6B30050C42}"/>
    <cellStyle name="Nota 4 3 3" xfId="1642" xr:uid="{00000000-0005-0000-0000-0000E0050000}"/>
    <cellStyle name="Nota 4 3 3 2" xfId="2799" xr:uid="{8E994253-6FD6-4B0D-BB43-7767205401A3}"/>
    <cellStyle name="Nota 4 3 4" xfId="2797" xr:uid="{530EE14A-E9A2-4C87-8231-0055661F3748}"/>
    <cellStyle name="Nota 4 3 4 2" xfId="4841" xr:uid="{3E282834-AD34-48BC-85C4-7723EF2C6F3C}"/>
    <cellStyle name="Nota 4 3 4 2 2" xfId="8801" xr:uid="{21DAB6B1-CDD9-4DA5-9C48-0D7AAA7CBB91}"/>
    <cellStyle name="Nota 4 3 4 2 2 2" xfId="16721" xr:uid="{B2527121-9925-485F-8E01-E632A9D93E8D}"/>
    <cellStyle name="Nota 4 3 4 2 3" xfId="12761" xr:uid="{1B72C0AE-46BE-415A-B6B2-4CA1DA6A0FC0}"/>
    <cellStyle name="Nota 4 3 4 3" xfId="6821" xr:uid="{15756772-C3E1-411A-B586-F31D3B47A6A3}"/>
    <cellStyle name="Nota 4 3 4 3 2" xfId="14741" xr:uid="{1C800C88-332E-4F21-88DB-42304BAD29AE}"/>
    <cellStyle name="Nota 4 3 4 4" xfId="10781" xr:uid="{5FE50A6B-B76F-49E6-BDFB-56BCD030D97A}"/>
    <cellStyle name="Nota 4 3 5" xfId="3396" xr:uid="{81D26298-FFE2-4F29-BFC2-BC35A8C1E433}"/>
    <cellStyle name="Nota 4 3 5 2" xfId="7358" xr:uid="{46AACF7C-261D-491C-9996-048C86439A34}"/>
    <cellStyle name="Nota 4 3 5 2 2" xfId="15278" xr:uid="{7861CBDA-C038-48F4-A4C9-01F8DC6915F5}"/>
    <cellStyle name="Nota 4 3 5 3" xfId="11318" xr:uid="{43940C75-976A-4E1F-B27E-69131D90BB1B}"/>
    <cellStyle name="Nota 4 3 6" xfId="5378" xr:uid="{AE00F3AD-532B-4AB7-B84D-9DCCD7440BA3}"/>
    <cellStyle name="Nota 4 3 6 2" xfId="13298" xr:uid="{EAAF7161-F8D6-48F7-B970-4552DAD53030}"/>
    <cellStyle name="Nota 4 3 7" xfId="9338" xr:uid="{137471E7-BB60-45E2-BBE3-8D202558DC72}"/>
    <cellStyle name="Nota 4 4" xfId="682" xr:uid="{00000000-0005-0000-0000-0000E1050000}"/>
    <cellStyle name="Nota 4 4 2" xfId="2800" xr:uid="{1FBB5510-475A-4C70-A0BD-43424D9305CA}"/>
    <cellStyle name="Nota 4 4 2 2" xfId="4843" xr:uid="{B3F007D9-CB62-4D3A-BE48-B5078BAE81D1}"/>
    <cellStyle name="Nota 4 4 2 2 2" xfId="8803" xr:uid="{2D13EB94-D9F9-4D0D-A508-C8A7577E13FB}"/>
    <cellStyle name="Nota 4 4 2 2 2 2" xfId="16723" xr:uid="{C41AB63A-7288-4D93-9F88-0911B344E467}"/>
    <cellStyle name="Nota 4 4 2 2 3" xfId="12763" xr:uid="{9991A7E1-934B-4E7C-86C0-0B69E5664993}"/>
    <cellStyle name="Nota 4 4 2 3" xfId="6823" xr:uid="{1B251806-B7DB-4D16-91E4-AE2BEF8EF0F7}"/>
    <cellStyle name="Nota 4 4 2 3 2" xfId="14743" xr:uid="{648D015E-7275-4618-91D0-68EDD4284983}"/>
    <cellStyle name="Nota 4 4 2 4" xfId="10783" xr:uid="{43E09706-364E-4931-B031-9ECA7E31A6D8}"/>
    <cellStyle name="Nota 4 4 3" xfId="3525" xr:uid="{F3546047-986E-4573-A2EE-AF173DF9A581}"/>
    <cellStyle name="Nota 4 4 3 2" xfId="7487" xr:uid="{E28746A8-5468-46B9-B9A1-CE18AE01A291}"/>
    <cellStyle name="Nota 4 4 3 2 2" xfId="15407" xr:uid="{F57B666E-8F18-4386-91AB-31BDFC9E17EB}"/>
    <cellStyle name="Nota 4 4 3 3" xfId="11447" xr:uid="{91BA958D-D490-4888-9B10-B6C60E4E2F77}"/>
    <cellStyle name="Nota 4 4 4" xfId="5507" xr:uid="{1E39956B-EC13-4FAF-941B-F73BC181E100}"/>
    <cellStyle name="Nota 4 4 4 2" xfId="13427" xr:uid="{4411AD92-AC46-4452-91E0-1702B32E84DF}"/>
    <cellStyle name="Nota 4 4 5" xfId="9467" xr:uid="{4C1AA6D3-0E46-4E80-B49C-0A8E8C2EE0C8}"/>
    <cellStyle name="Nota 4 5" xfId="1640" xr:uid="{00000000-0005-0000-0000-0000E2050000}"/>
    <cellStyle name="Nota 4 5 2" xfId="2801" xr:uid="{B2DF3925-5592-47D4-841D-37E0D16AC788}"/>
    <cellStyle name="Nota 4 5 2 2" xfId="4844" xr:uid="{2684D4D3-A461-4F92-9B89-BCD9674F4AB7}"/>
    <cellStyle name="Nota 4 5 2 2 2" xfId="8804" xr:uid="{8B608629-48DB-477B-B31D-34394E2FB69A}"/>
    <cellStyle name="Nota 4 5 2 2 2 2" xfId="16724" xr:uid="{0D04FC8E-1C2A-42DC-8D67-F05E5C14BBD3}"/>
    <cellStyle name="Nota 4 5 2 2 3" xfId="12764" xr:uid="{25384B7F-A1C0-4C04-90A5-A2A0DBBCA850}"/>
    <cellStyle name="Nota 4 5 2 3" xfId="6824" xr:uid="{3EC44BE1-546C-45A6-B9EE-4030A6D526B6}"/>
    <cellStyle name="Nota 4 5 2 3 2" xfId="14744" xr:uid="{39C603A9-AB69-42CE-BE26-6567B37E675D}"/>
    <cellStyle name="Nota 4 5 2 4" xfId="10784" xr:uid="{BEFB11CC-0699-44F2-8BA6-906E472C71AF}"/>
    <cellStyle name="Nota 4 5 3" xfId="3962" xr:uid="{85DEDCAA-6EED-4E27-BB35-9E6CEBDA11B0}"/>
    <cellStyle name="Nota 4 5 3 2" xfId="7924" xr:uid="{12A48849-A244-44C7-9873-B92A037EFB28}"/>
    <cellStyle name="Nota 4 5 3 2 2" xfId="15844" xr:uid="{291BB9AE-9AA0-4828-9AE8-B370E0872F80}"/>
    <cellStyle name="Nota 4 5 3 3" xfId="11884" xr:uid="{6F1487EE-8418-4984-8087-0FE3A7A95B9C}"/>
    <cellStyle name="Nota 4 5 4" xfId="5944" xr:uid="{9FC2457B-5863-4CCA-BD68-F2C2261A8CCB}"/>
    <cellStyle name="Nota 4 5 4 2" xfId="13864" xr:uid="{CF83EED5-F912-4682-A790-3A4D9BC99756}"/>
    <cellStyle name="Nota 4 5 5" xfId="9904" xr:uid="{F104D9EA-8C49-48DB-B903-D395DDC629F7}"/>
    <cellStyle name="Nota 4 6" xfId="1907" xr:uid="{00000000-0005-0000-0000-0000E3050000}"/>
    <cellStyle name="Nota 4 6 2" xfId="4011" xr:uid="{01CB69E7-7D25-4750-BE0C-47C983FD88F8}"/>
    <cellStyle name="Nota 4 6 2 2" xfId="7973" xr:uid="{0BBDC1EE-BE83-4F32-A05C-DCC6100B07F6}"/>
    <cellStyle name="Nota 4 6 2 2 2" xfId="15893" xr:uid="{A5265217-0F97-4C8C-B981-BFCED1C3A3EB}"/>
    <cellStyle name="Nota 4 6 2 3" xfId="11933" xr:uid="{09A8CD67-C778-4B11-8BA4-FC36618CD5C9}"/>
    <cellStyle name="Nota 4 6 3" xfId="5993" xr:uid="{371DAFC5-0697-4BF6-8F09-050471D0C920}"/>
    <cellStyle name="Nota 4 6 3 2" xfId="13913" xr:uid="{3F16B921-8319-445D-BA2D-2F1D8B046072}"/>
    <cellStyle name="Nota 4 6 4" xfId="9953" xr:uid="{B56FBDCD-0768-4CB0-8821-81A84B99232A}"/>
    <cellStyle name="Nota 4 7" xfId="2793" xr:uid="{32B08B93-B40B-44F5-AC9B-A058A83D576A}"/>
    <cellStyle name="Nota 4 7 2" xfId="4838" xr:uid="{304862CA-9E1C-4DCB-B576-008B4246B42A}"/>
    <cellStyle name="Nota 4 7 2 2" xfId="8798" xr:uid="{B87EB24E-5506-4BD1-A024-20E92F7E6B19}"/>
    <cellStyle name="Nota 4 7 2 2 2" xfId="16718" xr:uid="{BE27D521-86DC-4D04-8D80-EF62F6EB08AE}"/>
    <cellStyle name="Nota 4 7 2 3" xfId="12758" xr:uid="{E9628432-5F09-4AB3-AFDB-4B724A7BE7E1}"/>
    <cellStyle name="Nota 4 7 3" xfId="6818" xr:uid="{468B0DAD-3CF7-4216-91A5-AE47378C6F62}"/>
    <cellStyle name="Nota 4 7 3 2" xfId="14738" xr:uid="{3F1282E4-1067-4F7F-9E50-24F5DB6CE5E2}"/>
    <cellStyle name="Nota 4 7 4" xfId="10778" xr:uid="{79EE8A2E-E6F3-439F-BD3A-0AD34DA43318}"/>
    <cellStyle name="Nota 4 8" xfId="3200" xr:uid="{D894F40F-8852-4F7E-8162-15AA790B0E99}"/>
    <cellStyle name="Nota 4 8 2" xfId="7162" xr:uid="{464682AE-FEC0-4205-86F8-2CDB03F16191}"/>
    <cellStyle name="Nota 4 8 2 2" xfId="15082" xr:uid="{FC5DA5DC-5EA7-463E-8D66-15DE95FC3A03}"/>
    <cellStyle name="Nota 4 8 3" xfId="11122" xr:uid="{53725407-419B-4802-BCED-70C16D6741A7}"/>
    <cellStyle name="Nota 4 9" xfId="5182" xr:uid="{E037B7DE-D805-477F-A426-77616BD706FA}"/>
    <cellStyle name="Nota 4 9 2" xfId="13102" xr:uid="{287C9B24-40A3-4E27-8C8A-F6DD5FB2BB5F}"/>
    <cellStyle name="Nota 5" xfId="1643" xr:uid="{00000000-0005-0000-0000-0000E4050000}"/>
    <cellStyle name="Nota 5 2" xfId="2802" xr:uid="{AA8DC68A-7E76-499D-B2A9-1F88EF2953B5}"/>
    <cellStyle name="Nota 6" xfId="1644" xr:uid="{00000000-0005-0000-0000-0000E5050000}"/>
    <cellStyle name="Nota 6 2" xfId="2803" xr:uid="{F35A8A14-FB14-4259-B23A-EF4B7EBCC737}"/>
    <cellStyle name="Nota 7" xfId="1645" xr:uid="{00000000-0005-0000-0000-0000E6050000}"/>
    <cellStyle name="Nota 7 2" xfId="2804" xr:uid="{B2110289-943D-4291-89BA-2461A238CEDE}"/>
    <cellStyle name="Nota 8" xfId="1646" xr:uid="{00000000-0005-0000-0000-0000E7050000}"/>
    <cellStyle name="Nota 8 2" xfId="2805" xr:uid="{65E24603-1F90-4EA5-AA38-C6BEE0D18F99}"/>
    <cellStyle name="Nota 9" xfId="1647" xr:uid="{00000000-0005-0000-0000-0000E8050000}"/>
    <cellStyle name="Nota 9 2" xfId="2806" xr:uid="{8FF840B5-4FDC-4196-9CB9-5760A7A1D9BA}"/>
    <cellStyle name="Nota 9 2 2" xfId="4845" xr:uid="{7AE60E00-9B15-4DCF-B37C-4717B8E8F832}"/>
    <cellStyle name="Nota 9 2 2 2" xfId="8805" xr:uid="{EFCA7F26-597C-4188-B1AC-A396FC2D69DE}"/>
    <cellStyle name="Nota 9 2 2 2 2" xfId="16725" xr:uid="{A52A4B74-4AA5-4A5C-AC81-AC5768C53748}"/>
    <cellStyle name="Nota 9 2 2 3" xfId="12765" xr:uid="{D1C55DBD-E057-4013-B122-5C8EBC44FFB7}"/>
    <cellStyle name="Nota 9 2 3" xfId="6825" xr:uid="{CBDA403B-371A-46A9-AD73-6FCD679A0F88}"/>
    <cellStyle name="Nota 9 2 3 2" xfId="14745" xr:uid="{C60D4567-6E91-49E0-96C8-2AA2ADA865A7}"/>
    <cellStyle name="Nota 9 2 4" xfId="10785" xr:uid="{7AE0A656-B39D-4AFD-86E4-AE2E3CA124D0}"/>
    <cellStyle name="Nota 9 3" xfId="3963" xr:uid="{46EB213C-F935-42F3-8EAD-9A29DB7A09CF}"/>
    <cellStyle name="Nota 9 3 2" xfId="7925" xr:uid="{DD8C2D2A-2900-4698-8032-842AE633930E}"/>
    <cellStyle name="Nota 9 3 2 2" xfId="15845" xr:uid="{6F430477-90E8-47BD-B7A9-9D2896597F50}"/>
    <cellStyle name="Nota 9 3 3" xfId="11885" xr:uid="{E055179E-9D7B-4626-AD8C-416472795B17}"/>
    <cellStyle name="Nota 9 4" xfId="5945" xr:uid="{0294D15A-0A0E-467F-9B76-3367A10C31FA}"/>
    <cellStyle name="Nota 9 4 2" xfId="13865" xr:uid="{12F124B6-08E4-405E-B3CE-D3EE037DD055}"/>
    <cellStyle name="Nota 9 5" xfId="9905" xr:uid="{72AC1119-8DC3-40C1-95F7-EEB0CBB246BB}"/>
    <cellStyle name="Œ…‹æØ‚è [0.00]_laroux" xfId="1649" xr:uid="{00000000-0005-0000-0000-0000EA050000}"/>
    <cellStyle name="Œ…‹æØ‚è_laroux" xfId="1650" xr:uid="{00000000-0005-0000-0000-0000EB050000}"/>
    <cellStyle name="Output" xfId="3063" xr:uid="{00000000-0005-0000-0000-0000EC050000}"/>
    <cellStyle name="Output 2" xfId="2807" xr:uid="{04ACC5D4-C9FC-415D-B1A9-BAAAE0983FC5}"/>
    <cellStyle name="Percent (0)" xfId="1651" xr:uid="{00000000-0005-0000-0000-0000ED050000}"/>
    <cellStyle name="Percent [2]" xfId="1652" xr:uid="{00000000-0005-0000-0000-0000EE050000}"/>
    <cellStyle name="Percent 2" xfId="1653" xr:uid="{00000000-0005-0000-0000-0000EF050000}"/>
    <cellStyle name="PERCENTAGE" xfId="1654" xr:uid="{00000000-0005-0000-0000-0000F0050000}"/>
    <cellStyle name="Percentual" xfId="1655" xr:uid="{00000000-0005-0000-0000-0000F1050000}"/>
    <cellStyle name="Ponto" xfId="1656" xr:uid="{00000000-0005-0000-0000-0000F2050000}"/>
    <cellStyle name="Porcentagem" xfId="58" builtinId="5"/>
    <cellStyle name="Porcentagem 10" xfId="906" xr:uid="{00000000-0005-0000-0000-0000F4050000}"/>
    <cellStyle name="Porcentagem 10 2" xfId="2808" xr:uid="{0C679B8E-C02E-475E-92B7-02E75C0C2554}"/>
    <cellStyle name="Porcentagem 10 2 2" xfId="4846" xr:uid="{9326349E-C15D-4A29-960A-BAE41A61B789}"/>
    <cellStyle name="Porcentagem 10 2 2 2" xfId="8806" xr:uid="{3FE2ABE3-82E9-4A17-A227-10163E530976}"/>
    <cellStyle name="Porcentagem 10 2 2 2 2" xfId="16726" xr:uid="{578D1DD1-555F-46E7-BBDB-8FF1CF8BC877}"/>
    <cellStyle name="Porcentagem 10 2 2 3" xfId="12766" xr:uid="{68689F35-5158-401F-B97D-982A4FC256CE}"/>
    <cellStyle name="Porcentagem 10 2 3" xfId="6826" xr:uid="{4B30A6F2-E524-44DE-A350-0D76ABE404C7}"/>
    <cellStyle name="Porcentagem 10 2 3 2" xfId="14746" xr:uid="{E1300308-59DF-4748-B48F-4733D7CFF283}"/>
    <cellStyle name="Porcentagem 10 2 4" xfId="10786" xr:uid="{F650277A-A868-4582-B886-FA62D289DD1F}"/>
    <cellStyle name="Porcentagem 10 3" xfId="3748" xr:uid="{7D60AFAF-7B43-4ADE-8EB3-4C87B2ADEFBF}"/>
    <cellStyle name="Porcentagem 10 3 2" xfId="7710" xr:uid="{CE301856-BA6F-498B-B7F8-32DC53E96153}"/>
    <cellStyle name="Porcentagem 10 3 2 2" xfId="15630" xr:uid="{41382624-B7D4-426C-A438-B2C9958678C7}"/>
    <cellStyle name="Porcentagem 10 3 3" xfId="11670" xr:uid="{759C1B3E-0678-4FC9-AA37-FE9594B8AA11}"/>
    <cellStyle name="Porcentagem 10 4" xfId="5730" xr:uid="{4E5022BA-A0B0-4F22-AA87-2CB5EDF480A4}"/>
    <cellStyle name="Porcentagem 10 4 2" xfId="13650" xr:uid="{FF432738-0352-4E67-BB98-072475D47DF3}"/>
    <cellStyle name="Porcentagem 10 5" xfId="9690" xr:uid="{62CC0081-EEC4-4083-8C9A-54B66F0F84F8}"/>
    <cellStyle name="Porcentagem 11" xfId="1959" xr:uid="{D1231D51-4033-4EBC-BA3B-6D5E6555132F}"/>
    <cellStyle name="Porcentagem 11 2" xfId="3037" xr:uid="{AF8BE003-A97B-4B05-9A00-EDA866B379A3}"/>
    <cellStyle name="Porcentagem 11 2 2" xfId="5049" xr:uid="{A05E5FF9-78C6-4848-A210-93F616D4E81C}"/>
    <cellStyle name="Porcentagem 11 2 2 2" xfId="9009" xr:uid="{1FB6EA3E-EB01-490C-A889-8D71D4EA732C}"/>
    <cellStyle name="Porcentagem 11 2 2 2 2" xfId="16929" xr:uid="{755C6BA7-3998-4E47-BD7A-26C8EFEEE91D}"/>
    <cellStyle name="Porcentagem 11 2 2 3" xfId="12969" xr:uid="{C2EF1443-6663-48C0-A75E-9B9F60347203}"/>
    <cellStyle name="Porcentagem 11 2 3" xfId="7029" xr:uid="{92CF6E31-A656-4F33-8B6B-0F90562B1AD3}"/>
    <cellStyle name="Porcentagem 11 2 3 2" xfId="14949" xr:uid="{3E1066EA-4869-4354-9A35-0C1BA3003C83}"/>
    <cellStyle name="Porcentagem 11 2 4" xfId="10989" xr:uid="{9C2A9914-5780-43F8-8C4A-6AEB3E940B6E}"/>
    <cellStyle name="Porcentagem 11 3" xfId="4037" xr:uid="{AC5B53AB-ACB4-43E4-B6B5-7818C04441B8}"/>
    <cellStyle name="Porcentagem 11 3 2" xfId="7999" xr:uid="{824273FA-3E89-4C9B-B172-592E6B040AA6}"/>
    <cellStyle name="Porcentagem 11 3 2 2" xfId="15919" xr:uid="{98C17E36-41BF-49C5-8AA2-8EDFAA53E2DB}"/>
    <cellStyle name="Porcentagem 11 3 3" xfId="11959" xr:uid="{34538FC7-062F-405B-9193-3BD94FA5FFF2}"/>
    <cellStyle name="Porcentagem 11 4" xfId="6019" xr:uid="{44015B72-9823-45D5-8B24-2724BE929401}"/>
    <cellStyle name="Porcentagem 11 4 2" xfId="13939" xr:uid="{A3EE5F78-048F-4EC0-85E9-CDF53194DC3D}"/>
    <cellStyle name="Porcentagem 11 5" xfId="9979" xr:uid="{06274404-B535-40D8-80F0-B47BB3C6D276}"/>
    <cellStyle name="Porcentagem 12" xfId="1984" xr:uid="{A4595113-88F4-48BC-B6F6-DB22A0BCAA6F}"/>
    <cellStyle name="Porcentagem 12 2" xfId="4062" xr:uid="{C4940F46-066A-42CC-8EFC-493B789C6B0C}"/>
    <cellStyle name="Porcentagem 12 2 2" xfId="8022" xr:uid="{61AFFEC7-8FC1-4AA7-87E9-4226CE32B8EB}"/>
    <cellStyle name="Porcentagem 12 2 2 2" xfId="15942" xr:uid="{E35D438E-6508-4488-8CBB-C9FD99B92A36}"/>
    <cellStyle name="Porcentagem 12 2 3" xfId="11982" xr:uid="{68834EDB-57EC-4D7B-A41A-CB0602E92E96}"/>
    <cellStyle name="Porcentagem 12 3" xfId="6042" xr:uid="{34A64E8A-0D48-4B5F-A7AC-8540249BD0BF}"/>
    <cellStyle name="Porcentagem 12 3 2" xfId="13962" xr:uid="{13D7C451-4338-4148-976A-52128A96CE44}"/>
    <cellStyle name="Porcentagem 12 4" xfId="10002" xr:uid="{E8D35068-B31D-41DB-9C33-02960C912FAB}"/>
    <cellStyle name="Porcentagem 13" xfId="2026" xr:uid="{778B95F9-705F-4AFB-9AD8-727977C5BA76}"/>
    <cellStyle name="Porcentagem 13 2" xfId="4104" xr:uid="{3E69DF1F-CF62-49AA-86C6-C50AF24F3B6B}"/>
    <cellStyle name="Porcentagem 13 2 2" xfId="8064" xr:uid="{3B4A9050-43E4-406F-99AE-4F33EEC179A9}"/>
    <cellStyle name="Porcentagem 13 2 2 2" xfId="15984" xr:uid="{9B7146C3-2736-4353-8E29-D09FC63F366F}"/>
    <cellStyle name="Porcentagem 13 2 3" xfId="12024" xr:uid="{9ADE2775-278C-4647-A846-4BC6019B78DA}"/>
    <cellStyle name="Porcentagem 13 3" xfId="6084" xr:uid="{B5EC1DAA-7CB9-451C-9BB2-E341623274C7}"/>
    <cellStyle name="Porcentagem 13 3 2" xfId="14004" xr:uid="{5687F102-C0D5-4C21-BF22-CD022DA14172}"/>
    <cellStyle name="Porcentagem 13 4" xfId="10044" xr:uid="{7756D7C5-BA08-407A-AE95-81C8DF8474E6}"/>
    <cellStyle name="Porcentagem 14" xfId="3055" xr:uid="{6BB67F80-699B-4919-8177-97D58C0B08C1}"/>
    <cellStyle name="Porcentagem 2" xfId="59" xr:uid="{00000000-0005-0000-0000-0000F5050000}"/>
    <cellStyle name="Porcentagem 2 2" xfId="60" xr:uid="{00000000-0005-0000-0000-0000F6050000}"/>
    <cellStyle name="Porcentagem 2 2 2" xfId="552" xr:uid="{00000000-0005-0000-0000-0000F7050000}"/>
    <cellStyle name="Porcentagem 2 2 2 2" xfId="897" xr:uid="{00000000-0005-0000-0000-0000F8050000}"/>
    <cellStyle name="Porcentagem 2 2 2 2 2" xfId="2810" xr:uid="{CCC0893C-FB6C-44B6-A35F-DDF3BF308CEF}"/>
    <cellStyle name="Porcentagem 2 2 2 2 2 2" xfId="4848" xr:uid="{E3022630-614E-478F-9403-03D50B90B230}"/>
    <cellStyle name="Porcentagem 2 2 2 2 2 2 2" xfId="8808" xr:uid="{B5F44A9C-67DA-44CB-BEC7-A612250D99D6}"/>
    <cellStyle name="Porcentagem 2 2 2 2 2 2 2 2" xfId="16728" xr:uid="{E2F6EDFD-1A20-4389-833D-B159E9DC0208}"/>
    <cellStyle name="Porcentagem 2 2 2 2 2 2 3" xfId="12768" xr:uid="{4FCE7EE6-1302-4213-AA52-F37EACEAB284}"/>
    <cellStyle name="Porcentagem 2 2 2 2 2 3" xfId="6828" xr:uid="{F41FA972-7D20-45FA-9AF2-412FA32930AF}"/>
    <cellStyle name="Porcentagem 2 2 2 2 2 3 2" xfId="14748" xr:uid="{3171A129-25A7-4966-A4ED-80FCA4F97974}"/>
    <cellStyle name="Porcentagem 2 2 2 2 2 4" xfId="10788" xr:uid="{3EF9A3A9-2C62-410E-AF3B-A8A8E51BAA12}"/>
    <cellStyle name="Porcentagem 2 2 2 2 3" xfId="3740" xr:uid="{C03964E0-36BB-4C21-9A23-B1A933DD66FE}"/>
    <cellStyle name="Porcentagem 2 2 2 2 3 2" xfId="7702" xr:uid="{C4A1BE02-5CE4-417F-A633-7ECBF44FA49D}"/>
    <cellStyle name="Porcentagem 2 2 2 2 3 2 2" xfId="15622" xr:uid="{A568F7FC-EED7-456C-9060-BBBB61B21098}"/>
    <cellStyle name="Porcentagem 2 2 2 2 3 3" xfId="11662" xr:uid="{75A1BEA6-2BDB-4CD0-9BE7-711667DBF190}"/>
    <cellStyle name="Porcentagem 2 2 2 2 4" xfId="5722" xr:uid="{0C639989-8631-40C1-976C-5E63056AC8BE}"/>
    <cellStyle name="Porcentagem 2 2 2 2 4 2" xfId="13642" xr:uid="{D25278DE-C0C6-4755-AE41-A3F9E6DC7AD1}"/>
    <cellStyle name="Porcentagem 2 2 2 2 5" xfId="9682" xr:uid="{BB65D2A3-7485-474E-8299-FCFFCA257533}"/>
    <cellStyle name="Porcentagem 2 2 2 3" xfId="1657" xr:uid="{00000000-0005-0000-0000-0000F9050000}"/>
    <cellStyle name="Porcentagem 2 2 2 4" xfId="2809" xr:uid="{616F5724-9C36-4DA6-AF8A-A5FE3D6145E2}"/>
    <cellStyle name="Porcentagem 2 2 2 4 2" xfId="4847" xr:uid="{8F6FA6CD-AB26-473B-A430-704F9B819529}"/>
    <cellStyle name="Porcentagem 2 2 2 4 2 2" xfId="8807" xr:uid="{9F794F17-B9B4-41DA-AFF9-993E1663C387}"/>
    <cellStyle name="Porcentagem 2 2 2 4 2 2 2" xfId="16727" xr:uid="{77857772-AE5F-4237-BDB4-CE5646EFD7A5}"/>
    <cellStyle name="Porcentagem 2 2 2 4 2 3" xfId="12767" xr:uid="{C1FEAF7F-245F-4563-9182-157B69FC82C2}"/>
    <cellStyle name="Porcentagem 2 2 2 4 3" xfId="6827" xr:uid="{9EB083CA-2F5A-4985-90BE-5CC6A2091007}"/>
    <cellStyle name="Porcentagem 2 2 2 4 3 2" xfId="14747" xr:uid="{7B7F271F-1DAD-44C9-80FB-C587846F1F9B}"/>
    <cellStyle name="Porcentagem 2 2 2 4 4" xfId="10787" xr:uid="{6DD3221B-2C36-4A89-AAA2-55DED5B6892F}"/>
    <cellStyle name="Porcentagem 2 2 2 5" xfId="3415" xr:uid="{7448831F-57A3-47F8-9F29-3FC810EFF8FA}"/>
    <cellStyle name="Porcentagem 2 2 2 5 2" xfId="7377" xr:uid="{C2467C9D-600D-4C99-BF88-A15F5D01C922}"/>
    <cellStyle name="Porcentagem 2 2 2 5 2 2" xfId="15297" xr:uid="{6B798D88-C372-4C82-B6F3-FA8BD91FE749}"/>
    <cellStyle name="Porcentagem 2 2 2 5 3" xfId="11337" xr:uid="{11A96ED3-1CD2-469A-B1BA-E6C1EF9A9B74}"/>
    <cellStyle name="Porcentagem 2 2 2 6" xfId="5397" xr:uid="{58701F12-888D-4FC0-B071-D4B3502FEFB1}"/>
    <cellStyle name="Porcentagem 2 2 2 6 2" xfId="13317" xr:uid="{7E15F363-8085-4689-B4A8-87D517BA26ED}"/>
    <cellStyle name="Porcentagem 2 2 2 7" xfId="9357" xr:uid="{ACA43637-C19A-407D-9593-A1D980794050}"/>
    <cellStyle name="Porcentagem 2 2 3" xfId="1927" xr:uid="{00000000-0005-0000-0000-0000FA050000}"/>
    <cellStyle name="Porcentagem 2 2 3 2" xfId="4030" xr:uid="{5EE84D3B-85AD-4B35-A0C4-1E7B9A172EBF}"/>
    <cellStyle name="Porcentagem 2 2 3 2 2" xfId="7992" xr:uid="{1D7FC5F7-3EB2-4A6C-8AD7-30A5FB76AA2B}"/>
    <cellStyle name="Porcentagem 2 2 3 2 2 2" xfId="15912" xr:uid="{C45BEE5A-25D7-46FE-8AD0-DECA6170067D}"/>
    <cellStyle name="Porcentagem 2 2 3 2 3" xfId="11952" xr:uid="{3C422705-C36E-40A8-9ED3-770A5B1C9A3C}"/>
    <cellStyle name="Porcentagem 2 2 3 3" xfId="6012" xr:uid="{D7229B6F-8B9D-490B-8BFD-A29886A1D7BA}"/>
    <cellStyle name="Porcentagem 2 2 3 3 2" xfId="13932" xr:uid="{8C6B4CD7-CB1A-49AE-AB71-51097DD8924A}"/>
    <cellStyle name="Porcentagem 2 2 3 4" xfId="9972" xr:uid="{40E5F47C-8D42-4D96-A7AE-DF35BD4A5B1E}"/>
    <cellStyle name="Porcentagem 2 3" xfId="275" xr:uid="{00000000-0005-0000-0000-0000FB050000}"/>
    <cellStyle name="Porcentagem 2 3 2" xfId="411" xr:uid="{00000000-0005-0000-0000-0000FC050000}"/>
    <cellStyle name="Porcentagem 2 3 2 2" xfId="801" xr:uid="{00000000-0005-0000-0000-0000FD050000}"/>
    <cellStyle name="Porcentagem 2 3 2 2 2" xfId="2813" xr:uid="{654FFD87-54FE-4E29-ABC7-09A8ECD80B79}"/>
    <cellStyle name="Porcentagem 2 3 2 2 2 2" xfId="4851" xr:uid="{2ACD1F38-AC6E-4024-8EEE-94B31E66E892}"/>
    <cellStyle name="Porcentagem 2 3 2 2 2 2 2" xfId="8811" xr:uid="{B0F1296C-BE07-41C0-98BA-1B855BB429A5}"/>
    <cellStyle name="Porcentagem 2 3 2 2 2 2 2 2" xfId="16731" xr:uid="{AB6799C8-4048-43DB-8D55-69006DF24823}"/>
    <cellStyle name="Porcentagem 2 3 2 2 2 2 3" xfId="12771" xr:uid="{C86614A2-8815-44F1-94B5-0F142E3D31CC}"/>
    <cellStyle name="Porcentagem 2 3 2 2 2 3" xfId="6831" xr:uid="{95D4EAF2-C843-4A20-B3E0-45904CC573AF}"/>
    <cellStyle name="Porcentagem 2 3 2 2 2 3 2" xfId="14751" xr:uid="{A2A975C3-8228-4DFD-8CCF-8B216B5E78D6}"/>
    <cellStyle name="Porcentagem 2 3 2 2 2 4" xfId="10791" xr:uid="{44BE81D3-336F-40AF-888C-5AE548B09766}"/>
    <cellStyle name="Porcentagem 2 3 2 2 3" xfId="3644" xr:uid="{9D0293C5-D444-4313-8212-36E3A0411C1D}"/>
    <cellStyle name="Porcentagem 2 3 2 2 3 2" xfId="7606" xr:uid="{3CA21026-51BC-4E6E-9DB2-17B60CC0B741}"/>
    <cellStyle name="Porcentagem 2 3 2 2 3 2 2" xfId="15526" xr:uid="{6F47A7E1-8A01-4EF4-972E-EFA41BC3733B}"/>
    <cellStyle name="Porcentagem 2 3 2 2 3 3" xfId="11566" xr:uid="{8054CFFE-27E8-4B6F-AE4D-5CF191A488C1}"/>
    <cellStyle name="Porcentagem 2 3 2 2 4" xfId="5626" xr:uid="{7E8FAEDC-4ACA-4C11-80B8-EE2F4D26615A}"/>
    <cellStyle name="Porcentagem 2 3 2 2 4 2" xfId="13546" xr:uid="{7F3A68D9-070A-42E4-B944-CC6D3E0D907E}"/>
    <cellStyle name="Porcentagem 2 3 2 2 5" xfId="9586" xr:uid="{C45458EE-0B6A-488E-A501-ECEAF0F0157E}"/>
    <cellStyle name="Porcentagem 2 3 2 3" xfId="2812" xr:uid="{C3E900C8-2878-49BC-B4E4-5A3CFFDFE0E7}"/>
    <cellStyle name="Porcentagem 2 3 2 3 2" xfId="4850" xr:uid="{CA9EAC2D-51C9-4DF7-8B4B-447C691B785A}"/>
    <cellStyle name="Porcentagem 2 3 2 3 2 2" xfId="8810" xr:uid="{0934A2AD-F268-4F6A-8DA5-6B690D234CCE}"/>
    <cellStyle name="Porcentagem 2 3 2 3 2 2 2" xfId="16730" xr:uid="{FE9FEDAF-03C5-45B1-A216-BB2E187AB7D8}"/>
    <cellStyle name="Porcentagem 2 3 2 3 2 3" xfId="12770" xr:uid="{67BA9F90-2B4E-4D23-81ED-5236F1D0BD51}"/>
    <cellStyle name="Porcentagem 2 3 2 3 3" xfId="6830" xr:uid="{9CB517C1-BD05-4966-9A59-259334114925}"/>
    <cellStyle name="Porcentagem 2 3 2 3 3 2" xfId="14750" xr:uid="{6E0C1251-9044-4B76-8517-6963468DACCE}"/>
    <cellStyle name="Porcentagem 2 3 2 3 4" xfId="10790" xr:uid="{34A447F9-630F-4676-9A7E-CCC844CCB0A5}"/>
    <cellStyle name="Porcentagem 2 3 2 4" xfId="3319" xr:uid="{C00805EE-068F-463B-9BE1-C149EA252048}"/>
    <cellStyle name="Porcentagem 2 3 2 4 2" xfId="7281" xr:uid="{F1891D55-0D30-4950-B53C-6A2F7368D33C}"/>
    <cellStyle name="Porcentagem 2 3 2 4 2 2" xfId="15201" xr:uid="{D5EF82D3-96D3-4226-B0A8-3216065A10A8}"/>
    <cellStyle name="Porcentagem 2 3 2 4 3" xfId="11241" xr:uid="{0406793A-841A-4787-8DE8-B505149BBCFD}"/>
    <cellStyle name="Porcentagem 2 3 2 5" xfId="5301" xr:uid="{A6652E94-5D25-43D8-85E5-5DD003206347}"/>
    <cellStyle name="Porcentagem 2 3 2 5 2" xfId="13221" xr:uid="{499C558C-B895-4B20-9CDA-08F22394A3FD}"/>
    <cellStyle name="Porcentagem 2 3 2 6" xfId="9261" xr:uid="{5BB86B16-CE0D-468E-95F1-2627AB6AA685}"/>
    <cellStyle name="Porcentagem 2 3 3" xfId="666" xr:uid="{00000000-0005-0000-0000-0000FE050000}"/>
    <cellStyle name="Porcentagem 2 3 3 2" xfId="2814" xr:uid="{6E44AB8D-1ADA-49EE-BE1C-0D88394D706D}"/>
    <cellStyle name="Porcentagem 2 3 3 2 2" xfId="4852" xr:uid="{AEAFF170-53C3-4FD3-B865-01C9F3F7883F}"/>
    <cellStyle name="Porcentagem 2 3 3 2 2 2" xfId="8812" xr:uid="{D2ED48A6-87E9-45D7-8365-4E2CC9F80662}"/>
    <cellStyle name="Porcentagem 2 3 3 2 2 2 2" xfId="16732" xr:uid="{DF1041E8-7068-4D6B-82C1-8C0CD4F2A873}"/>
    <cellStyle name="Porcentagem 2 3 3 2 2 3" xfId="12772" xr:uid="{BE91A231-DAF8-4C7E-80DB-18B13D690AD4}"/>
    <cellStyle name="Porcentagem 2 3 3 2 3" xfId="6832" xr:uid="{3DEC89CB-05EA-4C01-B598-AE38A6173C5D}"/>
    <cellStyle name="Porcentagem 2 3 3 2 3 2" xfId="14752" xr:uid="{A3DCF630-0054-4264-9C09-D4BF089290E8}"/>
    <cellStyle name="Porcentagem 2 3 3 2 4" xfId="10792" xr:uid="{D7166A46-628A-4BCF-90CD-BFC6FDF4F5F4}"/>
    <cellStyle name="Porcentagem 2 3 3 3" xfId="3509" xr:uid="{9491837F-2A1E-44F3-9354-CC3F2BA01F51}"/>
    <cellStyle name="Porcentagem 2 3 3 3 2" xfId="7471" xr:uid="{5E062403-4510-43A5-9AE3-8B01348E76FB}"/>
    <cellStyle name="Porcentagem 2 3 3 3 2 2" xfId="15391" xr:uid="{C772C732-7767-4705-A042-F0D14DDEB621}"/>
    <cellStyle name="Porcentagem 2 3 3 3 3" xfId="11431" xr:uid="{E48FE2AA-DB17-4B9C-ADB6-71002F87B9FC}"/>
    <cellStyle name="Porcentagem 2 3 3 4" xfId="5491" xr:uid="{C70ED2A2-4D1B-41A1-B9E3-979F71A47AE7}"/>
    <cellStyle name="Porcentagem 2 3 3 4 2" xfId="13411" xr:uid="{6BF4B6FF-A346-43E0-AA2C-5A60E1547052}"/>
    <cellStyle name="Porcentagem 2 3 3 5" xfId="9451" xr:uid="{F2EBD5C2-ECA2-4EBD-A57C-B481D94748DF}"/>
    <cellStyle name="Porcentagem 2 3 4" xfId="1658" xr:uid="{00000000-0005-0000-0000-0000FF050000}"/>
    <cellStyle name="Porcentagem 2 3 5" xfId="2811" xr:uid="{A8948560-A9B7-49E3-8ECE-B4F5CE64F03D}"/>
    <cellStyle name="Porcentagem 2 3 5 2" xfId="4849" xr:uid="{155437CE-091F-46E4-AAF6-4AD775003033}"/>
    <cellStyle name="Porcentagem 2 3 5 2 2" xfId="8809" xr:uid="{F5B3BE65-25E3-4729-B2A3-0904CAB26AA1}"/>
    <cellStyle name="Porcentagem 2 3 5 2 2 2" xfId="16729" xr:uid="{0DD93E0F-448B-4BE1-9EB2-D9A48C29C168}"/>
    <cellStyle name="Porcentagem 2 3 5 2 3" xfId="12769" xr:uid="{818AB7DA-E01F-415A-9464-9C117A675B12}"/>
    <cellStyle name="Porcentagem 2 3 5 3" xfId="6829" xr:uid="{A3D4B566-1B68-43DF-9E36-FCDE82584EFB}"/>
    <cellStyle name="Porcentagem 2 3 5 3 2" xfId="14749" xr:uid="{E31E427D-89CF-42D5-9C0D-6A1BB4810220}"/>
    <cellStyle name="Porcentagem 2 3 5 4" xfId="10789" xr:uid="{EAF7C783-D396-42FD-A582-4116375A1704}"/>
    <cellStyle name="Porcentagem 2 3 6" xfId="3184" xr:uid="{3A5C3D3A-FD2D-48EE-933A-4C0A57A8467B}"/>
    <cellStyle name="Porcentagem 2 3 6 2" xfId="7146" xr:uid="{1B199184-C711-4A98-9102-A510E0252A49}"/>
    <cellStyle name="Porcentagem 2 3 6 2 2" xfId="15066" xr:uid="{2C0D208D-1B3C-406D-B24A-397E718039B2}"/>
    <cellStyle name="Porcentagem 2 3 6 3" xfId="11106" xr:uid="{013AD02D-4CDD-4DB7-AF54-93A6BCF3ED99}"/>
    <cellStyle name="Porcentagem 2 3 7" xfId="5166" xr:uid="{9F5FCDE5-1520-40FD-B2FA-558364C4B234}"/>
    <cellStyle name="Porcentagem 2 3 7 2" xfId="13086" xr:uid="{E359A561-D7FB-4AE2-9BD1-186685470400}"/>
    <cellStyle name="Porcentagem 2 3 8" xfId="9126" xr:uid="{871E795B-DAC6-4FDF-8658-1E73154C1182}"/>
    <cellStyle name="Porcentagem 2 4" xfId="456" xr:uid="{00000000-0005-0000-0000-000000060000}"/>
    <cellStyle name="Porcentagem 2 4 2" xfId="1659" xr:uid="{00000000-0005-0000-0000-000001060000}"/>
    <cellStyle name="Porcentagem 2 5" xfId="504" xr:uid="{00000000-0005-0000-0000-000002060000}"/>
    <cellStyle name="Porcentagem 2 5 2" xfId="873" xr:uid="{00000000-0005-0000-0000-000003060000}"/>
    <cellStyle name="Porcentagem 2 5 2 2" xfId="2816" xr:uid="{34AE82F0-06F5-43DA-80EC-A89D8E6EFD0D}"/>
    <cellStyle name="Porcentagem 2 5 2 2 2" xfId="4854" xr:uid="{BEB7A01B-320A-4182-AD29-FF79CF4B5E40}"/>
    <cellStyle name="Porcentagem 2 5 2 2 2 2" xfId="8814" xr:uid="{DCAF5144-D31B-48CE-B38D-37BEC2B454B6}"/>
    <cellStyle name="Porcentagem 2 5 2 2 2 2 2" xfId="16734" xr:uid="{7EF8D96E-3514-490F-847B-5D0A8F2DE2BD}"/>
    <cellStyle name="Porcentagem 2 5 2 2 2 3" xfId="12774" xr:uid="{B20292FA-335F-4529-8F1B-580E222D1177}"/>
    <cellStyle name="Porcentagem 2 5 2 2 3" xfId="6834" xr:uid="{99E88777-7C4D-4816-9224-A8745BCACBD4}"/>
    <cellStyle name="Porcentagem 2 5 2 2 3 2" xfId="14754" xr:uid="{7742F880-B993-4224-A15E-E00D1566C748}"/>
    <cellStyle name="Porcentagem 2 5 2 2 4" xfId="10794" xr:uid="{601AE9D9-3C6E-4DE1-B3C2-F5BE877EA8B4}"/>
    <cellStyle name="Porcentagem 2 5 2 3" xfId="3716" xr:uid="{76770762-3028-4C02-BDD4-AD9E1E01CDC7}"/>
    <cellStyle name="Porcentagem 2 5 2 3 2" xfId="7678" xr:uid="{7F91DD71-43BF-47F3-AB66-8B62A10A6D26}"/>
    <cellStyle name="Porcentagem 2 5 2 3 2 2" xfId="15598" xr:uid="{EF6B7701-C25A-45E7-B2EB-2C2D210CD86B}"/>
    <cellStyle name="Porcentagem 2 5 2 3 3" xfId="11638" xr:uid="{C6FD096E-7288-4BB0-B580-A631E223E834}"/>
    <cellStyle name="Porcentagem 2 5 2 4" xfId="5698" xr:uid="{84064406-0A48-4139-BCE9-6A3DB8246F9D}"/>
    <cellStyle name="Porcentagem 2 5 2 4 2" xfId="13618" xr:uid="{F39114A8-DCB4-4758-91E2-03BA1F28E33C}"/>
    <cellStyle name="Porcentagem 2 5 2 5" xfId="9658" xr:uid="{6264FEDD-33AD-4626-83AA-5DCE25190A9C}"/>
    <cellStyle name="Porcentagem 2 5 3" xfId="2815" xr:uid="{9D8B672F-CF16-4F2E-9449-F928FA04041F}"/>
    <cellStyle name="Porcentagem 2 5 3 2" xfId="4853" xr:uid="{46C096A9-44EA-45AF-8B27-D03F0EEAC6D9}"/>
    <cellStyle name="Porcentagem 2 5 3 2 2" xfId="8813" xr:uid="{96B57188-F380-4BD2-BEF3-1CE9CFC50CB1}"/>
    <cellStyle name="Porcentagem 2 5 3 2 2 2" xfId="16733" xr:uid="{8E44D93B-C13A-4362-91BC-16C799450984}"/>
    <cellStyle name="Porcentagem 2 5 3 2 3" xfId="12773" xr:uid="{76FF0456-3E9A-4FDC-A743-D0B3250DDADC}"/>
    <cellStyle name="Porcentagem 2 5 3 3" xfId="6833" xr:uid="{6190150D-F29F-4395-B8AB-A18126D652A9}"/>
    <cellStyle name="Porcentagem 2 5 3 3 2" xfId="14753" xr:uid="{6C5F956C-5682-4919-BE30-1F52FA99A6F4}"/>
    <cellStyle name="Porcentagem 2 5 3 4" xfId="10793" xr:uid="{A2F511FC-F410-472A-B5E1-E351BE85B13B}"/>
    <cellStyle name="Porcentagem 2 5 4" xfId="3391" xr:uid="{745E2EC5-594B-4C6F-8223-BCFDFB6CC480}"/>
    <cellStyle name="Porcentagem 2 5 4 2" xfId="7353" xr:uid="{2ED8C5D0-A15F-4CF2-B006-0ED8E74596A4}"/>
    <cellStyle name="Porcentagem 2 5 4 2 2" xfId="15273" xr:uid="{F19ACD97-9F78-45EC-A57F-9BBE69242AC5}"/>
    <cellStyle name="Porcentagem 2 5 4 3" xfId="11313" xr:uid="{8A5021A0-6C27-457F-8FC1-291DA8DDD7EC}"/>
    <cellStyle name="Porcentagem 2 5 5" xfId="5373" xr:uid="{6AB9EED2-CB2C-4D02-83C9-23F1B1E90D98}"/>
    <cellStyle name="Porcentagem 2 5 5 2" xfId="13293" xr:uid="{96A6EE8B-B724-4638-B6A4-EA0AD0473D6D}"/>
    <cellStyle name="Porcentagem 2 5 6" xfId="9333" xr:uid="{297FD1B3-1D9E-49A0-BAD0-78F66E6BA5DE}"/>
    <cellStyle name="Porcentagem 2 6" xfId="1902" xr:uid="{00000000-0005-0000-0000-000004060000}"/>
    <cellStyle name="Porcentagem 2 6 2" xfId="4006" xr:uid="{4C68B046-CC4C-4DD9-A0BA-8C76D9FC7E17}"/>
    <cellStyle name="Porcentagem 2 6 2 2" xfId="7968" xr:uid="{8714FA88-CE02-4C7F-AF17-3ADACF2E0602}"/>
    <cellStyle name="Porcentagem 2 6 2 2 2" xfId="15888" xr:uid="{4B9F76C9-BEE3-4D4B-ADE1-4C74353DAD2C}"/>
    <cellStyle name="Porcentagem 2 6 2 3" xfId="11928" xr:uid="{969406F2-FB0C-4E2B-A7A3-84E3F00E5A1D}"/>
    <cellStyle name="Porcentagem 2 6 3" xfId="5988" xr:uid="{B5071F33-549D-4E7F-956E-534B99C1A731}"/>
    <cellStyle name="Porcentagem 2 6 3 2" xfId="13908" xr:uid="{69C19EE9-2F6A-4D17-93DF-6F78C3D79929}"/>
    <cellStyle name="Porcentagem 2 6 4" xfId="9948" xr:uid="{CCCE4BBA-F7B2-4B8A-8B40-69B48ED9DC8B}"/>
    <cellStyle name="Porcentagem 2 7" xfId="1962" xr:uid="{3528C5BE-5CB5-45F1-B09D-FF3264BB0331}"/>
    <cellStyle name="Porcentagem 2 7 2" xfId="4040" xr:uid="{78ACA62A-109B-4B05-A069-E161BEEA4404}"/>
    <cellStyle name="Porcentagem 3" xfId="61" xr:uid="{00000000-0005-0000-0000-000005060000}"/>
    <cellStyle name="Porcentagem 3 10" xfId="3095" xr:uid="{093548DA-A412-4AD8-B055-DAF6A7E89774}"/>
    <cellStyle name="Porcentagem 3 10 2" xfId="7057" xr:uid="{981F61C2-1811-4648-8AB1-977918CF2FE7}"/>
    <cellStyle name="Porcentagem 3 10 2 2" xfId="14977" xr:uid="{D304431D-CADD-47F5-ADF8-CA9F9C867E69}"/>
    <cellStyle name="Porcentagem 3 10 3" xfId="11017" xr:uid="{A02B894B-75B5-44D0-8EB1-9585587F2AE9}"/>
    <cellStyle name="Porcentagem 3 11" xfId="5077" xr:uid="{5964779C-EB91-4394-80AF-6FE2DC45F305}"/>
    <cellStyle name="Porcentagem 3 11 2" xfId="12997" xr:uid="{36022080-D2CF-43E1-BE41-0DB5EE2F18EB}"/>
    <cellStyle name="Porcentagem 3 12" xfId="9037" xr:uid="{7CD05929-B7BB-471A-AE3D-D8CD8F53DCF5}"/>
    <cellStyle name="Porcentagem 3 2" xfId="127" xr:uid="{00000000-0005-0000-0000-000006060000}"/>
    <cellStyle name="Porcentagem 3 2 10" xfId="3100" xr:uid="{D7EFC17E-5CF9-41C9-A12D-3DE855191FD2}"/>
    <cellStyle name="Porcentagem 3 2 10 2" xfId="7062" xr:uid="{7064FA35-BABC-4895-8C8E-DA0828200F40}"/>
    <cellStyle name="Porcentagem 3 2 10 2 2" xfId="14982" xr:uid="{6B08DC96-F5F0-4B00-9058-321E4F8EC6FA}"/>
    <cellStyle name="Porcentagem 3 2 10 3" xfId="11022" xr:uid="{753F8C1F-6155-409A-B67A-C570BA79E3E6}"/>
    <cellStyle name="Porcentagem 3 2 11" xfId="5082" xr:uid="{6179BC63-26F7-45F5-8273-4F33F25BA001}"/>
    <cellStyle name="Porcentagem 3 2 11 2" xfId="13002" xr:uid="{42E27717-22BE-4886-92C7-DA2FD1887A01}"/>
    <cellStyle name="Porcentagem 3 2 12" xfId="9042" xr:uid="{A50D02DD-0A54-4B34-8B98-6A91D180E14A}"/>
    <cellStyle name="Porcentagem 3 2 2" xfId="176" xr:uid="{00000000-0005-0000-0000-000007060000}"/>
    <cellStyle name="Porcentagem 3 2 2 2" xfId="351" xr:uid="{00000000-0005-0000-0000-000008060000}"/>
    <cellStyle name="Porcentagem 3 2 2 2 2" xfId="741" xr:uid="{00000000-0005-0000-0000-000009060000}"/>
    <cellStyle name="Porcentagem 3 2 2 2 2 2" xfId="2821" xr:uid="{78218E11-714F-4306-A045-4E074FEE977F}"/>
    <cellStyle name="Porcentagem 3 2 2 2 2 2 2" xfId="4859" xr:uid="{1C9C0A52-9C27-403C-9B4D-36B2E5ED0B8D}"/>
    <cellStyle name="Porcentagem 3 2 2 2 2 2 2 2" xfId="8819" xr:uid="{0D0B810E-2533-4F78-9661-82DECC8C4EB4}"/>
    <cellStyle name="Porcentagem 3 2 2 2 2 2 2 2 2" xfId="16739" xr:uid="{6D17FB86-9C7B-4BE8-8B89-1898C58E5927}"/>
    <cellStyle name="Porcentagem 3 2 2 2 2 2 2 3" xfId="12779" xr:uid="{BE428666-064B-4B50-AD5E-085308F0CEC7}"/>
    <cellStyle name="Porcentagem 3 2 2 2 2 2 3" xfId="6839" xr:uid="{C8C46977-A296-42B9-9412-BAC63D6F84A1}"/>
    <cellStyle name="Porcentagem 3 2 2 2 2 2 3 2" xfId="14759" xr:uid="{E3897184-237B-41AC-B1E6-27E717A833C7}"/>
    <cellStyle name="Porcentagem 3 2 2 2 2 2 4" xfId="10799" xr:uid="{4E1B95F9-E3AF-484D-B31B-5F5FFE59446F}"/>
    <cellStyle name="Porcentagem 3 2 2 2 2 3" xfId="3584" xr:uid="{6D0622F1-C680-4FF6-BF19-AC0EBFB2DED7}"/>
    <cellStyle name="Porcentagem 3 2 2 2 2 3 2" xfId="7546" xr:uid="{7DC0FBB8-B057-47E9-864C-1137AD34CDE7}"/>
    <cellStyle name="Porcentagem 3 2 2 2 2 3 2 2" xfId="15466" xr:uid="{AB77757D-A017-47C6-8F6F-ECA1AB6DA140}"/>
    <cellStyle name="Porcentagem 3 2 2 2 2 3 3" xfId="11506" xr:uid="{A855EE24-042A-49FA-96F7-D070B24BE607}"/>
    <cellStyle name="Porcentagem 3 2 2 2 2 4" xfId="5566" xr:uid="{F61CE976-2E8C-4057-94C8-40277EBB02CC}"/>
    <cellStyle name="Porcentagem 3 2 2 2 2 4 2" xfId="13486" xr:uid="{8DE848B4-A5DE-4920-871B-046FB0393EDC}"/>
    <cellStyle name="Porcentagem 3 2 2 2 2 5" xfId="9526" xr:uid="{D0DA4878-8E24-4BC3-82BD-07FC8EE987FF}"/>
    <cellStyle name="Porcentagem 3 2 2 2 3" xfId="2820" xr:uid="{6FEA7008-6130-486E-BDA6-2C48159A14CD}"/>
    <cellStyle name="Porcentagem 3 2 2 2 3 2" xfId="4858" xr:uid="{7B453703-A12E-40BA-B6DA-6BF47383C17A}"/>
    <cellStyle name="Porcentagem 3 2 2 2 3 2 2" xfId="8818" xr:uid="{E51AA46F-BDC9-4EFC-89D5-F69C472FDEC9}"/>
    <cellStyle name="Porcentagem 3 2 2 2 3 2 2 2" xfId="16738" xr:uid="{DDB096B1-E361-4AC1-9800-D43D2A184882}"/>
    <cellStyle name="Porcentagem 3 2 2 2 3 2 3" xfId="12778" xr:uid="{F123CD60-19C7-42D3-BCAD-99E7517DFD3D}"/>
    <cellStyle name="Porcentagem 3 2 2 2 3 3" xfId="6838" xr:uid="{49A64DCC-116E-41B5-9EF1-A4FAF54DCAAD}"/>
    <cellStyle name="Porcentagem 3 2 2 2 3 3 2" xfId="14758" xr:uid="{A010AD46-7663-4C71-9DE1-2FDB480E973B}"/>
    <cellStyle name="Porcentagem 3 2 2 2 3 4" xfId="10798" xr:uid="{77A36424-903B-4881-9F57-62C50F53C65E}"/>
    <cellStyle name="Porcentagem 3 2 2 2 4" xfId="3259" xr:uid="{B7C4CEF0-8DDA-46B8-A15B-B0C46D64CD4C}"/>
    <cellStyle name="Porcentagem 3 2 2 2 4 2" xfId="7221" xr:uid="{7CE37CF9-118E-4C9C-9C47-4A6A06F02AA8}"/>
    <cellStyle name="Porcentagem 3 2 2 2 4 2 2" xfId="15141" xr:uid="{956B53CB-6B08-4A7D-B9ED-D2C458810520}"/>
    <cellStyle name="Porcentagem 3 2 2 2 4 3" xfId="11181" xr:uid="{CB2C0FBE-3DFD-4DE6-A2EE-34C59C3B55E4}"/>
    <cellStyle name="Porcentagem 3 2 2 2 5" xfId="5241" xr:uid="{CE1B93C6-5F85-450E-B0D6-AD5F7141C0AA}"/>
    <cellStyle name="Porcentagem 3 2 2 2 5 2" xfId="13161" xr:uid="{F5EAF4AA-43BB-428C-AF23-704872C86AEB}"/>
    <cellStyle name="Porcentagem 3 2 2 2 6" xfId="9201" xr:uid="{D5E37F3F-322C-47A1-91B5-C83CC1398EE8}"/>
    <cellStyle name="Porcentagem 3 2 2 3" xfId="611" xr:uid="{00000000-0005-0000-0000-00000A060000}"/>
    <cellStyle name="Porcentagem 3 2 2 3 2" xfId="2822" xr:uid="{E751009B-A99F-457D-98AA-D68E98D3837E}"/>
    <cellStyle name="Porcentagem 3 2 2 3 2 2" xfId="4860" xr:uid="{ABC4BBE8-1932-43EE-ABD5-246D25AF6033}"/>
    <cellStyle name="Porcentagem 3 2 2 3 2 2 2" xfId="8820" xr:uid="{2925698B-2F05-48B3-A319-7B0CEDC1F7E9}"/>
    <cellStyle name="Porcentagem 3 2 2 3 2 2 2 2" xfId="16740" xr:uid="{25DBCBFA-3B3C-4EE3-8AD7-F0A998D8647C}"/>
    <cellStyle name="Porcentagem 3 2 2 3 2 2 3" xfId="12780" xr:uid="{31251FF1-1A4D-47EE-B63B-35221FC91546}"/>
    <cellStyle name="Porcentagem 3 2 2 3 2 3" xfId="6840" xr:uid="{A06B0D98-C3E9-47A8-931D-D1EB9827B3D6}"/>
    <cellStyle name="Porcentagem 3 2 2 3 2 3 2" xfId="14760" xr:uid="{39E106B1-5ABB-4B77-9041-A375208951A6}"/>
    <cellStyle name="Porcentagem 3 2 2 3 2 4" xfId="10800" xr:uid="{58719286-9378-4785-9243-915EA595B535}"/>
    <cellStyle name="Porcentagem 3 2 2 3 3" xfId="3454" xr:uid="{07448232-4E9C-46EA-BD55-2F4B7B142FD2}"/>
    <cellStyle name="Porcentagem 3 2 2 3 3 2" xfId="7416" xr:uid="{6C8D82BB-AFAA-48E7-BDF6-1F7C2A18A1A9}"/>
    <cellStyle name="Porcentagem 3 2 2 3 3 2 2" xfId="15336" xr:uid="{F29154D6-181E-4A7C-9EF2-94E0144A64C5}"/>
    <cellStyle name="Porcentagem 3 2 2 3 3 3" xfId="11376" xr:uid="{5855E3C3-EB78-4D9A-B157-1CDE7C07FB76}"/>
    <cellStyle name="Porcentagem 3 2 2 3 4" xfId="5436" xr:uid="{F333CD92-1B6B-47DC-AF8F-6D8DE5677024}"/>
    <cellStyle name="Porcentagem 3 2 2 3 4 2" xfId="13356" xr:uid="{329A5E70-C6E4-4D96-9E32-6F427D9C1441}"/>
    <cellStyle name="Porcentagem 3 2 2 3 5" xfId="9396" xr:uid="{B2B3B342-20C9-4249-8FA1-20401B3E50A6}"/>
    <cellStyle name="Porcentagem 3 2 2 4" xfId="1660" xr:uid="{00000000-0005-0000-0000-00000B060000}"/>
    <cellStyle name="Porcentagem 3 2 2 5" xfId="2819" xr:uid="{1831C5AE-121F-4CD0-86C4-14D8C69D4C3D}"/>
    <cellStyle name="Porcentagem 3 2 2 5 2" xfId="4857" xr:uid="{FE6C780F-33A7-4684-9F4F-C31271CFC546}"/>
    <cellStyle name="Porcentagem 3 2 2 5 2 2" xfId="8817" xr:uid="{B752B463-C5F0-4B92-8ED0-81489FB6D111}"/>
    <cellStyle name="Porcentagem 3 2 2 5 2 2 2" xfId="16737" xr:uid="{B9039AC0-5A26-4F54-8FA4-BEA2DF0A3BBE}"/>
    <cellStyle name="Porcentagem 3 2 2 5 2 3" xfId="12777" xr:uid="{81D93784-F3C6-4879-925B-AFDE3947F163}"/>
    <cellStyle name="Porcentagem 3 2 2 5 3" xfId="6837" xr:uid="{E96BEB4E-641D-4550-B51C-72029F5591B3}"/>
    <cellStyle name="Porcentagem 3 2 2 5 3 2" xfId="14757" xr:uid="{427E10FA-0AB8-4513-8DC6-B10054D353BC}"/>
    <cellStyle name="Porcentagem 3 2 2 5 4" xfId="10797" xr:uid="{3899B3B4-6CD0-4263-B6DA-3BC5A41AB101}"/>
    <cellStyle name="Porcentagem 3 2 2 6" xfId="3129" xr:uid="{9A0583BC-F118-474E-B0E4-D19EC3E6601B}"/>
    <cellStyle name="Porcentagem 3 2 2 6 2" xfId="7091" xr:uid="{C8424277-DF37-49A0-ACF3-FECF6CA80D4F}"/>
    <cellStyle name="Porcentagem 3 2 2 6 2 2" xfId="15011" xr:uid="{D6FD83DF-8DBF-451C-ABDF-DE9B4ED1A992}"/>
    <cellStyle name="Porcentagem 3 2 2 6 3" xfId="11051" xr:uid="{549563CD-E0CC-4D5E-8F65-5307C514EB43}"/>
    <cellStyle name="Porcentagem 3 2 2 7" xfId="5111" xr:uid="{610C91D8-35EC-42AA-97A9-B41ABA4E78C2}"/>
    <cellStyle name="Porcentagem 3 2 2 7 2" xfId="13031" xr:uid="{120807C5-9AF2-42C0-B651-CB7796FBDA6E}"/>
    <cellStyle name="Porcentagem 3 2 2 8" xfId="9071" xr:uid="{4BCD868A-AEED-4A0F-89AF-D7679F737979}"/>
    <cellStyle name="Porcentagem 3 2 3" xfId="175" xr:uid="{00000000-0005-0000-0000-00000C060000}"/>
    <cellStyle name="Porcentagem 3 2 3 2" xfId="350" xr:uid="{00000000-0005-0000-0000-00000D060000}"/>
    <cellStyle name="Porcentagem 3 2 3 2 2" xfId="740" xr:uid="{00000000-0005-0000-0000-00000E060000}"/>
    <cellStyle name="Porcentagem 3 2 3 2 2 2" xfId="2825" xr:uid="{6E873B16-DF61-4B94-B523-FA8473F25786}"/>
    <cellStyle name="Porcentagem 3 2 3 2 2 2 2" xfId="4863" xr:uid="{04DC8939-CE34-4F89-9381-DF7591A1C350}"/>
    <cellStyle name="Porcentagem 3 2 3 2 2 2 2 2" xfId="8823" xr:uid="{D165698A-48DB-4967-AC6D-DF2BDBF8F5C7}"/>
    <cellStyle name="Porcentagem 3 2 3 2 2 2 2 2 2" xfId="16743" xr:uid="{67EFBAC5-6C89-4C4A-A553-B42FF75EB07F}"/>
    <cellStyle name="Porcentagem 3 2 3 2 2 2 2 3" xfId="12783" xr:uid="{809A5E49-287D-49EC-B9F5-24F0463CB685}"/>
    <cellStyle name="Porcentagem 3 2 3 2 2 2 3" xfId="6843" xr:uid="{4840305A-68F0-4563-8EAE-042C662B1204}"/>
    <cellStyle name="Porcentagem 3 2 3 2 2 2 3 2" xfId="14763" xr:uid="{09740C1F-8AE9-48BD-B00A-D52093204E74}"/>
    <cellStyle name="Porcentagem 3 2 3 2 2 2 4" xfId="10803" xr:uid="{DA234120-129A-4C48-95FC-7D3F950546FA}"/>
    <cellStyle name="Porcentagem 3 2 3 2 2 3" xfId="3583" xr:uid="{09EEC91A-FFFE-4305-920B-782038BCFDE5}"/>
    <cellStyle name="Porcentagem 3 2 3 2 2 3 2" xfId="7545" xr:uid="{525CCA91-F917-4572-9A51-FEF48B615535}"/>
    <cellStyle name="Porcentagem 3 2 3 2 2 3 2 2" xfId="15465" xr:uid="{9F719924-802E-4A81-8AE5-69FC7E5249D7}"/>
    <cellStyle name="Porcentagem 3 2 3 2 2 3 3" xfId="11505" xr:uid="{167F99CA-BFCB-48E6-832A-943CE7C91C89}"/>
    <cellStyle name="Porcentagem 3 2 3 2 2 4" xfId="5565" xr:uid="{D79F5A42-075C-4D8C-BF5D-4F73F199D6E1}"/>
    <cellStyle name="Porcentagem 3 2 3 2 2 4 2" xfId="13485" xr:uid="{5A502CD4-9790-43A9-B337-1F50D308166E}"/>
    <cellStyle name="Porcentagem 3 2 3 2 2 5" xfId="9525" xr:uid="{192E3758-AD79-49E0-90D7-01D7A2C46A7C}"/>
    <cellStyle name="Porcentagem 3 2 3 2 3" xfId="2824" xr:uid="{64D6A339-4A3F-4D7C-9CD3-277490F7DCE7}"/>
    <cellStyle name="Porcentagem 3 2 3 2 3 2" xfId="4862" xr:uid="{0D96F8B9-CD19-43B3-85A2-2B252E264B0A}"/>
    <cellStyle name="Porcentagem 3 2 3 2 3 2 2" xfId="8822" xr:uid="{D3BBBE23-19A7-4A4A-B3DF-FF6811A2F6E0}"/>
    <cellStyle name="Porcentagem 3 2 3 2 3 2 2 2" xfId="16742" xr:uid="{A53AF949-1CDF-4F1E-B861-7B3FC828CC13}"/>
    <cellStyle name="Porcentagem 3 2 3 2 3 2 3" xfId="12782" xr:uid="{BF56FB9B-8F27-4BCD-A799-6B23230BEFF9}"/>
    <cellStyle name="Porcentagem 3 2 3 2 3 3" xfId="6842" xr:uid="{332EC2AF-D390-4458-87ED-D1836AA48D6C}"/>
    <cellStyle name="Porcentagem 3 2 3 2 3 3 2" xfId="14762" xr:uid="{A5B66773-05CD-4323-B075-263939B88662}"/>
    <cellStyle name="Porcentagem 3 2 3 2 3 4" xfId="10802" xr:uid="{52268E53-9B93-4250-B769-E575F258E69C}"/>
    <cellStyle name="Porcentagem 3 2 3 2 4" xfId="3258" xr:uid="{7BAA542B-0F26-45CC-96F2-5C0DC532B10F}"/>
    <cellStyle name="Porcentagem 3 2 3 2 4 2" xfId="7220" xr:uid="{EEA39D02-5B4E-4521-91F1-BC5A410B4E3D}"/>
    <cellStyle name="Porcentagem 3 2 3 2 4 2 2" xfId="15140" xr:uid="{F0510EA9-C233-419B-A80E-B5E5DA409895}"/>
    <cellStyle name="Porcentagem 3 2 3 2 4 3" xfId="11180" xr:uid="{5AD60667-D056-4559-A87C-E7CE91B64084}"/>
    <cellStyle name="Porcentagem 3 2 3 2 5" xfId="5240" xr:uid="{ED605E2A-FEDA-4759-8DF4-62BF35465128}"/>
    <cellStyle name="Porcentagem 3 2 3 2 5 2" xfId="13160" xr:uid="{79EDCE71-78F1-4877-9954-7981BFA3D544}"/>
    <cellStyle name="Porcentagem 3 2 3 2 6" xfId="9200" xr:uid="{D9E994B1-813B-42A6-84B0-EA140FE2C85B}"/>
    <cellStyle name="Porcentagem 3 2 3 3" xfId="610" xr:uid="{00000000-0005-0000-0000-00000F060000}"/>
    <cellStyle name="Porcentagem 3 2 3 3 2" xfId="2826" xr:uid="{38DC2A48-AD5D-4102-AC1E-F28ED201791F}"/>
    <cellStyle name="Porcentagem 3 2 3 3 2 2" xfId="4864" xr:uid="{CDB40BB6-CE19-4969-8C07-F7A9C90E6FC9}"/>
    <cellStyle name="Porcentagem 3 2 3 3 2 2 2" xfId="8824" xr:uid="{6CEAD764-8B6F-4995-8D4E-81E782BBCB91}"/>
    <cellStyle name="Porcentagem 3 2 3 3 2 2 2 2" xfId="16744" xr:uid="{8822E038-19D5-4FBA-B536-157DC9280B7F}"/>
    <cellStyle name="Porcentagem 3 2 3 3 2 2 3" xfId="12784" xr:uid="{529907C2-62BC-4A97-8F5F-560ACD165926}"/>
    <cellStyle name="Porcentagem 3 2 3 3 2 3" xfId="6844" xr:uid="{AD22151C-311D-4762-B443-C2E605226E7E}"/>
    <cellStyle name="Porcentagem 3 2 3 3 2 3 2" xfId="14764" xr:uid="{98016887-64E4-4DB0-B55F-A5E50E8C4BCD}"/>
    <cellStyle name="Porcentagem 3 2 3 3 2 4" xfId="10804" xr:uid="{7C751290-0CA4-4036-8EF6-D4941B06F880}"/>
    <cellStyle name="Porcentagem 3 2 3 3 3" xfId="3453" xr:uid="{DA3ADC4E-1E5E-4F61-AB88-3DD4507CD8C8}"/>
    <cellStyle name="Porcentagem 3 2 3 3 3 2" xfId="7415" xr:uid="{5D63A5A4-5B96-4CF7-9B00-C6DC51AF6A3B}"/>
    <cellStyle name="Porcentagem 3 2 3 3 3 2 2" xfId="15335" xr:uid="{D2AD5948-9516-4CE6-977B-DBCC568825B2}"/>
    <cellStyle name="Porcentagem 3 2 3 3 3 3" xfId="11375" xr:uid="{CA091CD1-1431-4147-AB10-D6E24B5F0DAA}"/>
    <cellStyle name="Porcentagem 3 2 3 3 4" xfId="5435" xr:uid="{32788B4E-8BFC-4931-A73B-EF9ADD8CD853}"/>
    <cellStyle name="Porcentagem 3 2 3 3 4 2" xfId="13355" xr:uid="{9FFFC7F2-F17B-4DA0-A64E-B38B06369E1C}"/>
    <cellStyle name="Porcentagem 3 2 3 3 5" xfId="9395" xr:uid="{10A65CE6-61BA-4674-AF93-2500C736BFA0}"/>
    <cellStyle name="Porcentagem 3 2 3 4" xfId="2823" xr:uid="{4DF87210-F66E-42F2-8D0E-CE9303E8F9E2}"/>
    <cellStyle name="Porcentagem 3 2 3 4 2" xfId="4861" xr:uid="{8364DD24-3BF0-4490-9529-75ACB890FE09}"/>
    <cellStyle name="Porcentagem 3 2 3 4 2 2" xfId="8821" xr:uid="{5D7D7C79-7320-4FCA-9927-4C871E986439}"/>
    <cellStyle name="Porcentagem 3 2 3 4 2 2 2" xfId="16741" xr:uid="{39DA32C3-2B53-4997-8DC1-E6E8DD665399}"/>
    <cellStyle name="Porcentagem 3 2 3 4 2 3" xfId="12781" xr:uid="{07316920-1E6A-4367-BADE-BF48FF1EDBAF}"/>
    <cellStyle name="Porcentagem 3 2 3 4 3" xfId="6841" xr:uid="{2BFA39DC-D896-4968-BE5A-D5EF7523DFA0}"/>
    <cellStyle name="Porcentagem 3 2 3 4 3 2" xfId="14761" xr:uid="{0A387A01-9D35-4CFE-8816-B36AF9FF4BF5}"/>
    <cellStyle name="Porcentagem 3 2 3 4 4" xfId="10801" xr:uid="{276AB9FF-E321-4E57-9C8F-4B108CC6F3A5}"/>
    <cellStyle name="Porcentagem 3 2 3 5" xfId="3128" xr:uid="{7D60B29F-4690-4E16-8079-B1D7ECF13F0C}"/>
    <cellStyle name="Porcentagem 3 2 3 5 2" xfId="7090" xr:uid="{73457362-1C3A-4E09-8CEA-FBD6CB9E14AD}"/>
    <cellStyle name="Porcentagem 3 2 3 5 2 2" xfId="15010" xr:uid="{32651256-C60C-4519-9A43-FB22D0536511}"/>
    <cellStyle name="Porcentagem 3 2 3 5 3" xfId="11050" xr:uid="{7AC4236E-C900-4B7D-B9B1-9EC91925942D}"/>
    <cellStyle name="Porcentagem 3 2 3 6" xfId="5110" xr:uid="{77D06A41-BE25-452C-B921-AC28BEF8DF97}"/>
    <cellStyle name="Porcentagem 3 2 3 6 2" xfId="13030" xr:uid="{8E526C23-6F49-4233-89BA-E2464C5A5B35}"/>
    <cellStyle name="Porcentagem 3 2 3 7" xfId="9070" xr:uid="{5D3190D9-B3D9-4D74-9EA8-0E7198234850}"/>
    <cellStyle name="Porcentagem 3 2 4" xfId="219" xr:uid="{00000000-0005-0000-0000-000010060000}"/>
    <cellStyle name="Porcentagem 3 2 5" xfId="321" xr:uid="{00000000-0005-0000-0000-000011060000}"/>
    <cellStyle name="Porcentagem 3 2 5 2" xfId="711" xr:uid="{00000000-0005-0000-0000-000012060000}"/>
    <cellStyle name="Porcentagem 3 2 5 2 2" xfId="2828" xr:uid="{84756981-92E0-46A3-8031-AC77A44DBF90}"/>
    <cellStyle name="Porcentagem 3 2 5 2 2 2" xfId="4866" xr:uid="{174B8E57-0800-4BF0-8431-4F99C5D00164}"/>
    <cellStyle name="Porcentagem 3 2 5 2 2 2 2" xfId="8826" xr:uid="{67261B85-4CB9-450D-AF40-EF9768A06FAF}"/>
    <cellStyle name="Porcentagem 3 2 5 2 2 2 2 2" xfId="16746" xr:uid="{9AAA3D8F-27EE-4A4E-85A5-0BFC0984CD92}"/>
    <cellStyle name="Porcentagem 3 2 5 2 2 2 3" xfId="12786" xr:uid="{3B4F6CFF-6283-4E24-844E-9376F1B34C2B}"/>
    <cellStyle name="Porcentagem 3 2 5 2 2 3" xfId="6846" xr:uid="{D973C8A7-0CAF-431E-B48E-98C3A6E074D0}"/>
    <cellStyle name="Porcentagem 3 2 5 2 2 3 2" xfId="14766" xr:uid="{5F645E66-D3A0-4181-A252-E3C094ABEB9D}"/>
    <cellStyle name="Porcentagem 3 2 5 2 2 4" xfId="10806" xr:uid="{574AE24B-9356-491E-8ACC-73882DF87639}"/>
    <cellStyle name="Porcentagem 3 2 5 2 3" xfId="3554" xr:uid="{7A4E1096-3046-4225-9664-D5C571AADA6E}"/>
    <cellStyle name="Porcentagem 3 2 5 2 3 2" xfId="7516" xr:uid="{BFF8C9EE-CAA4-42D9-8589-3344375D33BA}"/>
    <cellStyle name="Porcentagem 3 2 5 2 3 2 2" xfId="15436" xr:uid="{063A8EFA-CCD3-4919-A05B-1E5A37566235}"/>
    <cellStyle name="Porcentagem 3 2 5 2 3 3" xfId="11476" xr:uid="{5F7C2214-1CDD-4D36-A472-3C4AC122AA06}"/>
    <cellStyle name="Porcentagem 3 2 5 2 4" xfId="5536" xr:uid="{F42957DD-65BE-4165-8C79-48A58DF518B9}"/>
    <cellStyle name="Porcentagem 3 2 5 2 4 2" xfId="13456" xr:uid="{B59BC00A-9697-4D7F-A69B-AFD09E123670}"/>
    <cellStyle name="Porcentagem 3 2 5 2 5" xfId="9496" xr:uid="{C0C9A1EF-B163-4328-AE9D-7BBBFB57CDCC}"/>
    <cellStyle name="Porcentagem 3 2 5 3" xfId="2827" xr:uid="{8CF0DC78-FE3D-48F9-9363-9A8D9A66D59E}"/>
    <cellStyle name="Porcentagem 3 2 5 3 2" xfId="4865" xr:uid="{DDEAAAE1-65F4-4F70-9986-A35C2E2DC769}"/>
    <cellStyle name="Porcentagem 3 2 5 3 2 2" xfId="8825" xr:uid="{CA95E585-D33D-4480-89AB-5C2A179CEAF5}"/>
    <cellStyle name="Porcentagem 3 2 5 3 2 2 2" xfId="16745" xr:uid="{73187956-5B9A-4C03-9872-7E086929668B}"/>
    <cellStyle name="Porcentagem 3 2 5 3 2 3" xfId="12785" xr:uid="{3167D358-C7F9-4EA7-BBA2-396867DB757C}"/>
    <cellStyle name="Porcentagem 3 2 5 3 3" xfId="6845" xr:uid="{E3B03B2F-C4F4-4511-832E-079F54E6104B}"/>
    <cellStyle name="Porcentagem 3 2 5 3 3 2" xfId="14765" xr:uid="{6AAE49DF-2DEA-49C6-968B-D75247A0C0C9}"/>
    <cellStyle name="Porcentagem 3 2 5 3 4" xfId="10805" xr:uid="{19DBCF1D-1BBB-43C9-A8D5-1A24E02EA2ED}"/>
    <cellStyle name="Porcentagem 3 2 5 4" xfId="3229" xr:uid="{3F5F2A6E-37B3-44CF-B4A6-AAEB67FC0E18}"/>
    <cellStyle name="Porcentagem 3 2 5 4 2" xfId="7191" xr:uid="{AE2F1946-0FA9-4877-88AB-53C0864CF9DB}"/>
    <cellStyle name="Porcentagem 3 2 5 4 2 2" xfId="15111" xr:uid="{D053B5AA-3B9F-4239-8B5F-C4314419BF0B}"/>
    <cellStyle name="Porcentagem 3 2 5 4 3" xfId="11151" xr:uid="{FC253C0D-88CB-4345-810B-6AFE38A3C783}"/>
    <cellStyle name="Porcentagem 3 2 5 5" xfId="5211" xr:uid="{1170F654-BE99-430C-9BCA-443641B3E78F}"/>
    <cellStyle name="Porcentagem 3 2 5 5 2" xfId="13131" xr:uid="{6B232708-8951-4674-B221-E80742EB9399}"/>
    <cellStyle name="Porcentagem 3 2 5 6" xfId="9171" xr:uid="{6572E6BE-258A-4627-8630-7A77AC4654AD}"/>
    <cellStyle name="Porcentagem 3 2 6" xfId="549" xr:uid="{00000000-0005-0000-0000-000013060000}"/>
    <cellStyle name="Porcentagem 3 2 6 2" xfId="894" xr:uid="{00000000-0005-0000-0000-000014060000}"/>
    <cellStyle name="Porcentagem 3 2 6 2 2" xfId="2830" xr:uid="{A910C1CC-596D-491B-B4BB-87F34277DEE8}"/>
    <cellStyle name="Porcentagem 3 2 6 2 2 2" xfId="4868" xr:uid="{30CA8F4B-B066-411A-9372-48EF59DB29F3}"/>
    <cellStyle name="Porcentagem 3 2 6 2 2 2 2" xfId="8828" xr:uid="{07271F61-13AA-455E-B7A4-5F633651F0A4}"/>
    <cellStyle name="Porcentagem 3 2 6 2 2 2 2 2" xfId="16748" xr:uid="{F5621238-5841-4C09-9FF9-AF3C3DF90D35}"/>
    <cellStyle name="Porcentagem 3 2 6 2 2 2 3" xfId="12788" xr:uid="{8EEF746C-B6C5-45E1-884D-37D708025ABC}"/>
    <cellStyle name="Porcentagem 3 2 6 2 2 3" xfId="6848" xr:uid="{B20BB517-6232-41E9-821C-389E976E18E6}"/>
    <cellStyle name="Porcentagem 3 2 6 2 2 3 2" xfId="14768" xr:uid="{93C006DF-0651-4ACC-9052-FB4245933D7E}"/>
    <cellStyle name="Porcentagem 3 2 6 2 2 4" xfId="10808" xr:uid="{CA6F8FBE-21EB-4249-BF57-6DBEED4E3F07}"/>
    <cellStyle name="Porcentagem 3 2 6 2 3" xfId="3737" xr:uid="{69B2FB2F-AF6D-44E8-A320-B105F0CAC109}"/>
    <cellStyle name="Porcentagem 3 2 6 2 3 2" xfId="7699" xr:uid="{CE78A074-71F3-43D0-AAAA-0EAF400ACF54}"/>
    <cellStyle name="Porcentagem 3 2 6 2 3 2 2" xfId="15619" xr:uid="{18CC58BA-A990-43B0-AC87-0CDD67E2C278}"/>
    <cellStyle name="Porcentagem 3 2 6 2 3 3" xfId="11659" xr:uid="{FBB7810D-2E99-4BCC-8B52-AA1EDFC1A434}"/>
    <cellStyle name="Porcentagem 3 2 6 2 4" xfId="5719" xr:uid="{B2D9877D-52FC-4623-8B47-17B24287D1C0}"/>
    <cellStyle name="Porcentagem 3 2 6 2 4 2" xfId="13639" xr:uid="{4F01CC3B-222B-4747-B266-627A4B2B4F0B}"/>
    <cellStyle name="Porcentagem 3 2 6 2 5" xfId="9679" xr:uid="{D8B5F10B-DF23-4D57-B9EB-96FFB90E51C2}"/>
    <cellStyle name="Porcentagem 3 2 6 3" xfId="2829" xr:uid="{B1DBAC62-21B1-4CBA-A3C1-0FDAB08412C2}"/>
    <cellStyle name="Porcentagem 3 2 6 3 2" xfId="4867" xr:uid="{611E3206-6EED-435E-8F1C-FDD4F215CBC7}"/>
    <cellStyle name="Porcentagem 3 2 6 3 2 2" xfId="8827" xr:uid="{0FB76B35-ACBB-4919-9ADE-D7A67D7A4DCF}"/>
    <cellStyle name="Porcentagem 3 2 6 3 2 2 2" xfId="16747" xr:uid="{1CB09003-3695-4B21-98A4-520B78BE9627}"/>
    <cellStyle name="Porcentagem 3 2 6 3 2 3" xfId="12787" xr:uid="{DA2EA8DD-0FED-412C-B39C-6B93CFF706DF}"/>
    <cellStyle name="Porcentagem 3 2 6 3 3" xfId="6847" xr:uid="{7E61B2A8-4B43-48C1-8BBE-123EF45AFD61}"/>
    <cellStyle name="Porcentagem 3 2 6 3 3 2" xfId="14767" xr:uid="{275AC806-BCE6-49FC-A6ED-59B80BAAC66C}"/>
    <cellStyle name="Porcentagem 3 2 6 3 4" xfId="10807" xr:uid="{363CCDB1-3205-4119-ABEA-6CBFBEDCDE30}"/>
    <cellStyle name="Porcentagem 3 2 6 4" xfId="3412" xr:uid="{2DEFCE53-98DD-4D37-A12C-738D60704D25}"/>
    <cellStyle name="Porcentagem 3 2 6 4 2" xfId="7374" xr:uid="{8BF38FF9-B5FD-450F-812F-A6EA3A821793}"/>
    <cellStyle name="Porcentagem 3 2 6 4 2 2" xfId="15294" xr:uid="{EA464A19-F82D-48E4-AEA0-263C28E19287}"/>
    <cellStyle name="Porcentagem 3 2 6 4 3" xfId="11334" xr:uid="{17CC539E-EF46-4F4E-AE3D-D79752C57334}"/>
    <cellStyle name="Porcentagem 3 2 6 5" xfId="5394" xr:uid="{3CE8D38D-78E2-4B14-96F2-2C836EA3D590}"/>
    <cellStyle name="Porcentagem 3 2 6 5 2" xfId="13314" xr:uid="{5ABA6043-3FA2-4977-8F20-6DB1F0219F0C}"/>
    <cellStyle name="Porcentagem 3 2 6 6" xfId="9354" xr:uid="{D6178026-AC0E-4463-AAC8-7A0DDB1FD087}"/>
    <cellStyle name="Porcentagem 3 2 7" xfId="582" xr:uid="{00000000-0005-0000-0000-000015060000}"/>
    <cellStyle name="Porcentagem 3 2 7 2" xfId="2831" xr:uid="{26C6F341-DB66-4039-9580-E6022B2F8453}"/>
    <cellStyle name="Porcentagem 3 2 7 2 2" xfId="4869" xr:uid="{3B364E3F-8A22-4406-A4F5-39EA522B5987}"/>
    <cellStyle name="Porcentagem 3 2 7 2 2 2" xfId="8829" xr:uid="{7F626C9E-00E4-451D-A103-7260D99DE76C}"/>
    <cellStyle name="Porcentagem 3 2 7 2 2 2 2" xfId="16749" xr:uid="{5A9128A8-287E-45C1-B7C0-4D649D2F8A7D}"/>
    <cellStyle name="Porcentagem 3 2 7 2 2 3" xfId="12789" xr:uid="{C0308205-0903-4DF7-B275-ADB58BF7173C}"/>
    <cellStyle name="Porcentagem 3 2 7 2 3" xfId="6849" xr:uid="{7BDF4425-7D50-460C-9E4B-B565BC04D194}"/>
    <cellStyle name="Porcentagem 3 2 7 2 3 2" xfId="14769" xr:uid="{DCF1CB51-5D66-4B22-A6F7-B89F2E0F2742}"/>
    <cellStyle name="Porcentagem 3 2 7 2 4" xfId="10809" xr:uid="{FA9B3007-A1F2-4C81-9574-B5AC1BD764D4}"/>
    <cellStyle name="Porcentagem 3 2 7 3" xfId="3425" xr:uid="{C625A2BD-7290-4C3D-8E22-AF10BF90DD34}"/>
    <cellStyle name="Porcentagem 3 2 7 3 2" xfId="7387" xr:uid="{FAE452C1-212D-4385-9F06-D28DB8B03A67}"/>
    <cellStyle name="Porcentagem 3 2 7 3 2 2" xfId="15307" xr:uid="{19C96E75-B56A-4071-A7A9-FFA091713C93}"/>
    <cellStyle name="Porcentagem 3 2 7 3 3" xfId="11347" xr:uid="{5EA6F8BB-8D6C-45F8-96FC-9BDB9F04FA5E}"/>
    <cellStyle name="Porcentagem 3 2 7 4" xfId="5407" xr:uid="{D30BEF09-1008-459F-8A0D-7B34418BBBBC}"/>
    <cellStyle name="Porcentagem 3 2 7 4 2" xfId="13327" xr:uid="{F2E1A8E2-372B-49C8-928A-C799CDD4B4D7}"/>
    <cellStyle name="Porcentagem 3 2 7 5" xfId="9367" xr:uid="{C202C6E3-452B-413F-900C-43A0DF05092F}"/>
    <cellStyle name="Porcentagem 3 2 8" xfId="1924" xr:uid="{00000000-0005-0000-0000-000016060000}"/>
    <cellStyle name="Porcentagem 3 2 8 2" xfId="4027" xr:uid="{08F3B50E-5A68-4823-9F06-91548C4B0711}"/>
    <cellStyle name="Porcentagem 3 2 8 2 2" xfId="7989" xr:uid="{4E100AB1-5D21-4D6A-B6AF-5F706AE5435F}"/>
    <cellStyle name="Porcentagem 3 2 8 2 2 2" xfId="15909" xr:uid="{215E708A-6C59-4296-9D35-443F4C1C764B}"/>
    <cellStyle name="Porcentagem 3 2 8 2 3" xfId="11949" xr:uid="{815DE30F-CA7D-4864-B51A-422D32562E2E}"/>
    <cellStyle name="Porcentagem 3 2 8 3" xfId="6009" xr:uid="{F6EC6564-E7F8-42CA-9258-267C428343E3}"/>
    <cellStyle name="Porcentagem 3 2 8 3 2" xfId="13929" xr:uid="{A6D5BEA9-081B-4C7A-B339-F06D994128F5}"/>
    <cellStyle name="Porcentagem 3 2 8 4" xfId="9969" xr:uid="{95ED08FE-1F69-4A20-82A6-D3713662D2DA}"/>
    <cellStyle name="Porcentagem 3 2 9" xfId="2818" xr:uid="{0CD089CD-8C1E-40DC-B826-73F57552C122}"/>
    <cellStyle name="Porcentagem 3 2 9 2" xfId="4856" xr:uid="{B8A12C7C-8644-4E25-AEAD-BB4EF3675494}"/>
    <cellStyle name="Porcentagem 3 2 9 2 2" xfId="8816" xr:uid="{07079C90-CE45-417A-8379-DC14E6354D66}"/>
    <cellStyle name="Porcentagem 3 2 9 2 2 2" xfId="16736" xr:uid="{67B883AE-8007-46A4-A335-83646DED090E}"/>
    <cellStyle name="Porcentagem 3 2 9 2 3" xfId="12776" xr:uid="{5C060A6B-1350-46F5-A6AC-191066AC8EBA}"/>
    <cellStyle name="Porcentagem 3 2 9 3" xfId="6836" xr:uid="{7CC30EA5-777E-431A-B0E6-942EE92D564A}"/>
    <cellStyle name="Porcentagem 3 2 9 3 2" xfId="14756" xr:uid="{D0F6DF6A-1142-43A9-88DB-9D5501AEDAF0}"/>
    <cellStyle name="Porcentagem 3 2 9 4" xfId="10796" xr:uid="{24AAF02E-8458-46F3-A91F-528DF6D6CFAA}"/>
    <cellStyle name="Porcentagem 3 3" xfId="174" xr:uid="{00000000-0005-0000-0000-000017060000}"/>
    <cellStyle name="Porcentagem 3 4" xfId="310" xr:uid="{00000000-0005-0000-0000-000018060000}"/>
    <cellStyle name="Porcentagem 3 4 2" xfId="701" xr:uid="{00000000-0005-0000-0000-000019060000}"/>
    <cellStyle name="Porcentagem 3 4 2 2" xfId="2833" xr:uid="{C55A9AE2-37B3-43B7-85EA-5A7D97D66CC6}"/>
    <cellStyle name="Porcentagem 3 4 2 2 2" xfId="4871" xr:uid="{456D96CB-FA45-4A50-8E94-CCFCB5314BBF}"/>
    <cellStyle name="Porcentagem 3 4 2 2 2 2" xfId="8831" xr:uid="{F27E9C7B-2FA6-4BC0-905A-29469DAF7071}"/>
    <cellStyle name="Porcentagem 3 4 2 2 2 2 2" xfId="16751" xr:uid="{57959616-5F8A-4E2C-8864-71FC38BE0E7E}"/>
    <cellStyle name="Porcentagem 3 4 2 2 2 3" xfId="12791" xr:uid="{10A0291A-E424-44E9-9A59-B6E0E2FC3463}"/>
    <cellStyle name="Porcentagem 3 4 2 2 3" xfId="6851" xr:uid="{7DCF9E4B-5559-43E8-8D42-AC3C952B1298}"/>
    <cellStyle name="Porcentagem 3 4 2 2 3 2" xfId="14771" xr:uid="{9612341D-8EF2-48C2-8FF8-DEA6680792A5}"/>
    <cellStyle name="Porcentagem 3 4 2 2 4" xfId="10811" xr:uid="{F2181539-DFCE-4F14-AE8E-7A8CAF468755}"/>
    <cellStyle name="Porcentagem 3 4 2 3" xfId="3544" xr:uid="{5842DB24-732A-4A42-B82F-FC0775A4B7B7}"/>
    <cellStyle name="Porcentagem 3 4 2 3 2" xfId="7506" xr:uid="{8256E3C4-CC1B-496B-A358-745DCDE66D6D}"/>
    <cellStyle name="Porcentagem 3 4 2 3 2 2" xfId="15426" xr:uid="{16AD240A-D550-472D-B2AD-4D6B106A432F}"/>
    <cellStyle name="Porcentagem 3 4 2 3 3" xfId="11466" xr:uid="{B163586D-BA75-471C-8A53-638D76D38BB8}"/>
    <cellStyle name="Porcentagem 3 4 2 4" xfId="5526" xr:uid="{EB360015-ED63-4827-B4EB-16C7D896DD66}"/>
    <cellStyle name="Porcentagem 3 4 2 4 2" xfId="13446" xr:uid="{CDA1FE46-4BDB-443C-A9D9-E366B7CF5059}"/>
    <cellStyle name="Porcentagem 3 4 2 5" xfId="9486" xr:uid="{A447B4E8-4CB9-4EA0-AFDA-6D833DB2381C}"/>
    <cellStyle name="Porcentagem 3 4 3" xfId="2832" xr:uid="{CC8C1D97-CA18-4109-BBFB-70ACBC27CF20}"/>
    <cellStyle name="Porcentagem 3 4 3 2" xfId="4870" xr:uid="{60389671-3E23-4F92-80CB-FBDC6787E63C}"/>
    <cellStyle name="Porcentagem 3 4 3 2 2" xfId="8830" xr:uid="{C0E43ECF-5A36-44A3-934D-B794C2F81CAC}"/>
    <cellStyle name="Porcentagem 3 4 3 2 2 2" xfId="16750" xr:uid="{009D3D61-303E-49AC-8CAC-768978B9A53F}"/>
    <cellStyle name="Porcentagem 3 4 3 2 3" xfId="12790" xr:uid="{DE96E496-CBC7-46D7-895F-F745D7357DD0}"/>
    <cellStyle name="Porcentagem 3 4 3 3" xfId="6850" xr:uid="{15884830-8794-477E-998B-B09587A7BA3E}"/>
    <cellStyle name="Porcentagem 3 4 3 3 2" xfId="14770" xr:uid="{B7E5CCEE-EDB5-4E51-B3C2-8F2E0C3787F0}"/>
    <cellStyle name="Porcentagem 3 4 3 4" xfId="10810" xr:uid="{5BFA46CB-E5E3-4BD3-AD2A-FE2C2059D2C4}"/>
    <cellStyle name="Porcentagem 3 4 4" xfId="3219" xr:uid="{96200F21-1C24-4EF8-B274-780B5692AACF}"/>
    <cellStyle name="Porcentagem 3 4 4 2" xfId="7181" xr:uid="{7BAA2C3C-AEF5-4F05-9EF2-6BCAE3F8A89B}"/>
    <cellStyle name="Porcentagem 3 4 4 2 2" xfId="15101" xr:uid="{3A0D48D9-2719-4CA7-8825-EC738C9A54BC}"/>
    <cellStyle name="Porcentagem 3 4 4 3" xfId="11141" xr:uid="{D8266302-4833-46A8-8BB9-7AFA9DC7E483}"/>
    <cellStyle name="Porcentagem 3 4 5" xfId="5201" xr:uid="{5D3D04C6-5BF8-41CC-AC77-017940E55BFE}"/>
    <cellStyle name="Porcentagem 3 4 5 2" xfId="13121" xr:uid="{5B8A9DF7-B58E-4052-91AC-51A6A29B27F9}"/>
    <cellStyle name="Porcentagem 3 4 6" xfId="9161" xr:uid="{68569357-3F5C-4A4D-BBB6-825EFA52EE83}"/>
    <cellStyle name="Porcentagem 3 5" xfId="457" xr:uid="{00000000-0005-0000-0000-00001A060000}"/>
    <cellStyle name="Porcentagem 3 6" xfId="501" xr:uid="{00000000-0005-0000-0000-00001B060000}"/>
    <cellStyle name="Porcentagem 3 6 2" xfId="870" xr:uid="{00000000-0005-0000-0000-00001C060000}"/>
    <cellStyle name="Porcentagem 3 6 2 2" xfId="2835" xr:uid="{D397A9D0-46A8-48CF-A3B7-9463DFE02169}"/>
    <cellStyle name="Porcentagem 3 6 2 2 2" xfId="4873" xr:uid="{DF88DCA8-F770-4075-A52D-822681167605}"/>
    <cellStyle name="Porcentagem 3 6 2 2 2 2" xfId="8833" xr:uid="{48030CDC-55BC-4771-88AF-3454CE15BAA2}"/>
    <cellStyle name="Porcentagem 3 6 2 2 2 2 2" xfId="16753" xr:uid="{D35CBED2-10A9-4A36-86F2-3EF9A5563BE5}"/>
    <cellStyle name="Porcentagem 3 6 2 2 2 3" xfId="12793" xr:uid="{F5AD5356-7209-4859-A1A1-6157A6D365A4}"/>
    <cellStyle name="Porcentagem 3 6 2 2 3" xfId="6853" xr:uid="{6614B710-6569-4219-8E86-A11D8D7CDA89}"/>
    <cellStyle name="Porcentagem 3 6 2 2 3 2" xfId="14773" xr:uid="{6BCFD30D-B936-42EF-8304-90E7E192C0C3}"/>
    <cellStyle name="Porcentagem 3 6 2 2 4" xfId="10813" xr:uid="{957C5752-3130-46F4-B2CA-B006DA526840}"/>
    <cellStyle name="Porcentagem 3 6 2 3" xfId="3713" xr:uid="{36C614B7-7492-4203-AE93-872DD0AF323A}"/>
    <cellStyle name="Porcentagem 3 6 2 3 2" xfId="7675" xr:uid="{45EE2CA2-E87D-4CCA-BBB5-DD630EE7F45E}"/>
    <cellStyle name="Porcentagem 3 6 2 3 2 2" xfId="15595" xr:uid="{8980F5E4-B566-41CC-8A9C-C6C82D63F2F1}"/>
    <cellStyle name="Porcentagem 3 6 2 3 3" xfId="11635" xr:uid="{93C9A567-5E9D-4F24-835E-50BBFAAE5C05}"/>
    <cellStyle name="Porcentagem 3 6 2 4" xfId="5695" xr:uid="{11DB3FAD-A31E-4F1F-90E2-6086717B4E27}"/>
    <cellStyle name="Porcentagem 3 6 2 4 2" xfId="13615" xr:uid="{E47CA1F1-8439-4F4F-81B4-90FC3FDF13FD}"/>
    <cellStyle name="Porcentagem 3 6 2 5" xfId="9655" xr:uid="{7D52E2BF-F42E-4A3D-9D3E-8868DF861687}"/>
    <cellStyle name="Porcentagem 3 6 3" xfId="2834" xr:uid="{50DC3CDF-43A6-4774-8422-965C0418C2FC}"/>
    <cellStyle name="Porcentagem 3 6 3 2" xfId="4872" xr:uid="{83BD6876-F2AC-4FB2-8A77-627D8A350DAE}"/>
    <cellStyle name="Porcentagem 3 6 3 2 2" xfId="8832" xr:uid="{21D66A3E-1E04-4CE2-878C-C6B447F61932}"/>
    <cellStyle name="Porcentagem 3 6 3 2 2 2" xfId="16752" xr:uid="{FB93E51E-31EF-4A5A-8D7C-E1601FDB59FD}"/>
    <cellStyle name="Porcentagem 3 6 3 2 3" xfId="12792" xr:uid="{FC9A0232-29B6-4859-BA56-4220861F85F5}"/>
    <cellStyle name="Porcentagem 3 6 3 3" xfId="6852" xr:uid="{8FE84A74-DB70-4EA2-A81A-9C222D27B7ED}"/>
    <cellStyle name="Porcentagem 3 6 3 3 2" xfId="14772" xr:uid="{D0DA3C2F-38AE-42C5-85E1-22E233300874}"/>
    <cellStyle name="Porcentagem 3 6 3 4" xfId="10812" xr:uid="{412BF616-91A3-4FE4-90CD-3218C262ED95}"/>
    <cellStyle name="Porcentagem 3 6 4" xfId="3388" xr:uid="{F3169703-151E-4C9D-BA2B-72EC05B0DBF3}"/>
    <cellStyle name="Porcentagem 3 6 4 2" xfId="7350" xr:uid="{930E417B-CC9D-498A-8427-B03F230DCA17}"/>
    <cellStyle name="Porcentagem 3 6 4 2 2" xfId="15270" xr:uid="{E4B0DB07-F2C1-43E3-898E-8950B1F24AC0}"/>
    <cellStyle name="Porcentagem 3 6 4 3" xfId="11310" xr:uid="{43280F1B-10FB-4195-A6A3-C73AED1BDAFD}"/>
    <cellStyle name="Porcentagem 3 6 5" xfId="5370" xr:uid="{ECA130B9-3D19-4E8B-B2C4-E893026BF82A}"/>
    <cellStyle name="Porcentagem 3 6 5 2" xfId="13290" xr:uid="{CEF0B368-4705-4C38-A34F-F3AAF3A2FFB3}"/>
    <cellStyle name="Porcentagem 3 6 6" xfId="9330" xr:uid="{F84BE454-8BC6-4054-87F4-6135F5FB9ABD}"/>
    <cellStyle name="Porcentagem 3 7" xfId="577" xr:uid="{00000000-0005-0000-0000-00001D060000}"/>
    <cellStyle name="Porcentagem 3 7 2" xfId="2836" xr:uid="{2A2EA192-6718-4DEB-B897-552D63D25FA3}"/>
    <cellStyle name="Porcentagem 3 7 2 2" xfId="4874" xr:uid="{FB2E1412-30CA-44D2-9B69-0829AF30DB02}"/>
    <cellStyle name="Porcentagem 3 7 2 2 2" xfId="8834" xr:uid="{F0940675-C09E-4EF1-9C80-D55FDA690A2F}"/>
    <cellStyle name="Porcentagem 3 7 2 2 2 2" xfId="16754" xr:uid="{C079BC74-2A09-45BF-9AF9-E4A29B398FFB}"/>
    <cellStyle name="Porcentagem 3 7 2 2 3" xfId="12794" xr:uid="{72FEA23C-BBEE-4CAD-8E19-E5BBC587E04D}"/>
    <cellStyle name="Porcentagem 3 7 2 3" xfId="6854" xr:uid="{3DEC2A6C-D016-4E3F-9B63-6733BD5F21B0}"/>
    <cellStyle name="Porcentagem 3 7 2 3 2" xfId="14774" xr:uid="{DCF7590D-6DA9-4835-92AB-52FB85B7C6D8}"/>
    <cellStyle name="Porcentagem 3 7 2 4" xfId="10814" xr:uid="{27B81288-3D8A-4F2F-A358-2C50D21C2258}"/>
    <cellStyle name="Porcentagem 3 7 3" xfId="3420" xr:uid="{19E85D0A-9F37-4F31-9A23-60D5824B3A16}"/>
    <cellStyle name="Porcentagem 3 7 3 2" xfId="7382" xr:uid="{21C9908D-0FA2-448D-B64B-2E78C0E26A9B}"/>
    <cellStyle name="Porcentagem 3 7 3 2 2" xfId="15302" xr:uid="{1B992873-88C5-47F2-867E-CFF9FD08A749}"/>
    <cellStyle name="Porcentagem 3 7 3 3" xfId="11342" xr:uid="{CF58BC74-70EA-4394-A103-B2C601D32871}"/>
    <cellStyle name="Porcentagem 3 7 4" xfId="5402" xr:uid="{7AD89AC2-3D6C-499F-8B83-EF2CF2BC002B}"/>
    <cellStyle name="Porcentagem 3 7 4 2" xfId="13322" xr:uid="{010A1E66-3C54-4A80-93B5-93E4D1C83000}"/>
    <cellStyle name="Porcentagem 3 7 5" xfId="9362" xr:uid="{899711C4-92BC-4879-908F-7B7278F99CB4}"/>
    <cellStyle name="Porcentagem 3 8" xfId="1899" xr:uid="{00000000-0005-0000-0000-00001E060000}"/>
    <cellStyle name="Porcentagem 3 8 2" xfId="4003" xr:uid="{E8FCC131-FC54-4D4E-B495-53F78BA61E73}"/>
    <cellStyle name="Porcentagem 3 8 2 2" xfId="7965" xr:uid="{4169E322-9622-41EA-87C2-8C7C738DBAF6}"/>
    <cellStyle name="Porcentagem 3 8 2 2 2" xfId="15885" xr:uid="{21BC0FB4-4D7E-4B92-89DF-59A41B94D4E5}"/>
    <cellStyle name="Porcentagem 3 8 2 3" xfId="11925" xr:uid="{36A785CF-89BF-46BD-8A87-1EC59CB9D955}"/>
    <cellStyle name="Porcentagem 3 8 3" xfId="5985" xr:uid="{42C92096-93DF-415C-AAE0-D5F473B29C84}"/>
    <cellStyle name="Porcentagem 3 8 3 2" xfId="13905" xr:uid="{79430727-F258-48ED-A1A3-AD677ED79A30}"/>
    <cellStyle name="Porcentagem 3 8 4" xfId="9945" xr:uid="{E8FEC812-0827-4381-B2F0-24BDF7A43EBF}"/>
    <cellStyle name="Porcentagem 3 9" xfId="2817" xr:uid="{F381D217-FA35-40BD-AB70-625F06651E76}"/>
    <cellStyle name="Porcentagem 3 9 2" xfId="4855" xr:uid="{846C98A6-8F8B-4B48-9D93-73D3A4E94920}"/>
    <cellStyle name="Porcentagem 3 9 2 2" xfId="8815" xr:uid="{D0E11281-1DD6-4B42-BEA0-11739E25F9B6}"/>
    <cellStyle name="Porcentagem 3 9 2 2 2" xfId="16735" xr:uid="{421A9DA0-D868-458E-9E4D-5E945D18C22B}"/>
    <cellStyle name="Porcentagem 3 9 2 3" xfId="12775" xr:uid="{D44FAA40-0669-41BD-805E-EB3E2D9FDD33}"/>
    <cellStyle name="Porcentagem 3 9 3" xfId="6835" xr:uid="{BE0120D7-086D-4A53-B22A-868F742C9943}"/>
    <cellStyle name="Porcentagem 3 9 3 2" xfId="14755" xr:uid="{127D317C-3454-458B-B334-221CF16E3D20}"/>
    <cellStyle name="Porcentagem 3 9 4" xfId="10795" xr:uid="{BF83760E-3D27-41B1-8E9D-09F8512722E9}"/>
    <cellStyle name="Porcentagem 4" xfId="62" xr:uid="{00000000-0005-0000-0000-00001F060000}"/>
    <cellStyle name="Porcentagem 4 2" xfId="220" xr:uid="{00000000-0005-0000-0000-000020060000}"/>
    <cellStyle name="Porcentagem 4 3" xfId="465" xr:uid="{00000000-0005-0000-0000-000021060000}"/>
    <cellStyle name="Porcentagem 4 4" xfId="1661" xr:uid="{00000000-0005-0000-0000-000022060000}"/>
    <cellStyle name="Porcentagem 4 4 2" xfId="2837" xr:uid="{9D3CA0C2-E353-4F83-99A2-4798BE0EB61D}"/>
    <cellStyle name="Porcentagem 4 4 2 2" xfId="4875" xr:uid="{EE798365-3C81-474C-A529-F5C1DC59A7D0}"/>
    <cellStyle name="Porcentagem 4 4 2 2 2" xfId="8835" xr:uid="{54213EE7-1C29-47C1-9B9F-33B5E52DC843}"/>
    <cellStyle name="Porcentagem 4 4 2 2 2 2" xfId="16755" xr:uid="{880E7364-AF1E-4582-89CB-04AA0CC09EEB}"/>
    <cellStyle name="Porcentagem 4 4 2 2 3" xfId="12795" xr:uid="{CC6FDEDC-9761-4FB1-A300-CEA64D75B25D}"/>
    <cellStyle name="Porcentagem 4 4 2 3" xfId="6855" xr:uid="{3F93E062-464D-4867-A749-6FBF5BDC9DC5}"/>
    <cellStyle name="Porcentagem 4 4 2 3 2" xfId="14775" xr:uid="{0A63ECA8-2A8B-489A-8DFD-F8E23807B181}"/>
    <cellStyle name="Porcentagem 4 4 2 4" xfId="10815" xr:uid="{AA2EC2E4-FCD9-4128-9909-4CC77C3FE760}"/>
    <cellStyle name="Porcentagem 4 4 3" xfId="3964" xr:uid="{02B12695-1293-4298-A7F6-9841F8C4DE3F}"/>
    <cellStyle name="Porcentagem 4 4 3 2" xfId="7926" xr:uid="{FE045397-BA1B-42A7-9960-6E3C34BADD81}"/>
    <cellStyle name="Porcentagem 4 4 3 2 2" xfId="15846" xr:uid="{AD0F100E-2AAD-4575-8C76-18036498FDFF}"/>
    <cellStyle name="Porcentagem 4 4 3 3" xfId="11886" xr:uid="{B1E0C152-1898-478A-805A-A48D278DD1D9}"/>
    <cellStyle name="Porcentagem 4 4 4" xfId="5946" xr:uid="{92730F27-9037-4C23-B065-126AF4FC36B5}"/>
    <cellStyle name="Porcentagem 4 4 4 2" xfId="13866" xr:uid="{5EF555F9-38C3-4EFD-BA9E-7A8D4DCDBF91}"/>
    <cellStyle name="Porcentagem 4 4 5" xfId="9906" xr:uid="{3D2BE781-F92E-473E-B08C-6260A398A5F1}"/>
    <cellStyle name="Porcentagem 5" xfId="126" xr:uid="{00000000-0005-0000-0000-000023060000}"/>
    <cellStyle name="Porcentagem 5 2" xfId="474" xr:uid="{00000000-0005-0000-0000-000024060000}"/>
    <cellStyle name="Porcentagem 5 3" xfId="1662" xr:uid="{00000000-0005-0000-0000-000025060000}"/>
    <cellStyle name="Porcentagem 6" xfId="177" xr:uid="{00000000-0005-0000-0000-000026060000}"/>
    <cellStyle name="Porcentagem 6 2" xfId="1663" xr:uid="{00000000-0005-0000-0000-000027060000}"/>
    <cellStyle name="Porcentagem 6 2 2" xfId="2838" xr:uid="{D52F3EEB-A241-40FF-BEF2-374A6E56EC90}"/>
    <cellStyle name="Porcentagem 6 2 2 2" xfId="4876" xr:uid="{80DF8E3E-F197-4912-A3B7-3EF00F507A76}"/>
    <cellStyle name="Porcentagem 6 2 2 2 2" xfId="8836" xr:uid="{F4DA92E5-1885-471D-9F2C-BF035070A840}"/>
    <cellStyle name="Porcentagem 6 2 2 2 2 2" xfId="16756" xr:uid="{F0707C0D-4B2F-42D2-8B1A-273E796AFDD7}"/>
    <cellStyle name="Porcentagem 6 2 2 2 3" xfId="12796" xr:uid="{4F55C0D6-7A9C-421E-8DB4-CD726F86DA58}"/>
    <cellStyle name="Porcentagem 6 2 2 3" xfId="6856" xr:uid="{36A05F4B-1E51-4867-ABA5-F940AE2DD314}"/>
    <cellStyle name="Porcentagem 6 2 2 3 2" xfId="14776" xr:uid="{0EEFE3DE-EAC4-4AC4-A759-179ECE68E570}"/>
    <cellStyle name="Porcentagem 6 2 2 4" xfId="10816" xr:uid="{6104AEA2-75A0-4D68-B4BD-810A7F79F885}"/>
    <cellStyle name="Porcentagem 6 2 3" xfId="3965" xr:uid="{6772864B-3F3D-4A5C-851D-90DB408318F1}"/>
    <cellStyle name="Porcentagem 6 2 3 2" xfId="7927" xr:uid="{BA0E5FEA-C6E3-4415-8929-A5EBD2FC1F17}"/>
    <cellStyle name="Porcentagem 6 2 3 2 2" xfId="15847" xr:uid="{2D11FCDB-FB21-4E92-8B81-D730B226076E}"/>
    <cellStyle name="Porcentagem 6 2 3 3" xfId="11887" xr:uid="{EA5AD989-CE18-421A-89D8-BBC69D63CFB4}"/>
    <cellStyle name="Porcentagem 6 2 4" xfId="5947" xr:uid="{FE9FB400-4380-4597-A844-0408BE613AC7}"/>
    <cellStyle name="Porcentagem 6 2 4 2" xfId="13867" xr:uid="{2EC82527-0620-4543-86FE-04AD9E945A10}"/>
    <cellStyle name="Porcentagem 6 2 5" xfId="9907" xr:uid="{8F360EDF-446A-4839-A7D3-BCEB42CFC49A}"/>
    <cellStyle name="Porcentagem 7" xfId="198" xr:uid="{00000000-0005-0000-0000-000028060000}"/>
    <cellStyle name="Porcentagem 7 2" xfId="370" xr:uid="{00000000-0005-0000-0000-000029060000}"/>
    <cellStyle name="Porcentagem 7 2 2" xfId="760" xr:uid="{00000000-0005-0000-0000-00002A060000}"/>
    <cellStyle name="Porcentagem 7 2 2 2" xfId="2841" xr:uid="{93E59DB6-4833-48FC-9650-DD7D08B17FA1}"/>
    <cellStyle name="Porcentagem 7 2 2 2 2" xfId="4879" xr:uid="{257BEE0B-AE7F-4FF3-99D2-9F026E8E9020}"/>
    <cellStyle name="Porcentagem 7 2 2 2 2 2" xfId="8839" xr:uid="{253F24AC-8B29-44AE-871E-DFA7B82683B9}"/>
    <cellStyle name="Porcentagem 7 2 2 2 2 2 2" xfId="16759" xr:uid="{8A7F9349-FA19-40B1-8925-8EF717036003}"/>
    <cellStyle name="Porcentagem 7 2 2 2 2 3" xfId="12799" xr:uid="{64B1C4A8-8B40-4976-834E-7866F9438DC6}"/>
    <cellStyle name="Porcentagem 7 2 2 2 3" xfId="6859" xr:uid="{E08931B5-9636-4233-8189-EBE65361000A}"/>
    <cellStyle name="Porcentagem 7 2 2 2 3 2" xfId="14779" xr:uid="{C7192B4C-5FB4-493E-9F8E-3542C5CB86F6}"/>
    <cellStyle name="Porcentagem 7 2 2 2 4" xfId="10819" xr:uid="{335E1418-2653-41D9-BCD3-5971C6841C3B}"/>
    <cellStyle name="Porcentagem 7 2 2 3" xfId="3603" xr:uid="{FC3A6235-79AF-4082-AE07-AF6CF506A80D}"/>
    <cellStyle name="Porcentagem 7 2 2 3 2" xfId="7565" xr:uid="{6437E29B-3A93-4180-B1EA-19CAAF8D2938}"/>
    <cellStyle name="Porcentagem 7 2 2 3 2 2" xfId="15485" xr:uid="{1421C871-03D3-45F2-B132-5801F0FE90B1}"/>
    <cellStyle name="Porcentagem 7 2 2 3 3" xfId="11525" xr:uid="{18C6E588-947B-4603-8711-B50D201ED3B9}"/>
    <cellStyle name="Porcentagem 7 2 2 4" xfId="5585" xr:uid="{763DF8EE-2DA3-4E3B-83E2-27105931798A}"/>
    <cellStyle name="Porcentagem 7 2 2 4 2" xfId="13505" xr:uid="{7772EC88-BE62-4A12-946A-2FEBD45CC753}"/>
    <cellStyle name="Porcentagem 7 2 2 5" xfId="9545" xr:uid="{1A3C6C4E-3B8C-43A3-9BFF-BC935E93BC9D}"/>
    <cellStyle name="Porcentagem 7 2 3" xfId="2840" xr:uid="{B16A33BF-BF70-41CD-A1BE-27E8B6D13096}"/>
    <cellStyle name="Porcentagem 7 2 3 2" xfId="4878" xr:uid="{8B00D96B-14DD-4E3F-B84A-68A78854A856}"/>
    <cellStyle name="Porcentagem 7 2 3 2 2" xfId="8838" xr:uid="{8E7CA827-7416-4139-A927-17D3DCD5F907}"/>
    <cellStyle name="Porcentagem 7 2 3 2 2 2" xfId="16758" xr:uid="{3A99931E-C1E3-4094-9C28-320DD20089E7}"/>
    <cellStyle name="Porcentagem 7 2 3 2 3" xfId="12798" xr:uid="{27588690-F86E-4B23-9847-90933503D6E5}"/>
    <cellStyle name="Porcentagem 7 2 3 3" xfId="6858" xr:uid="{B4A8FE1C-1FF3-4A05-B9E4-69C71CF3E7AB}"/>
    <cellStyle name="Porcentagem 7 2 3 3 2" xfId="14778" xr:uid="{5C126258-08E0-4CDB-8287-901B04A3F2B4}"/>
    <cellStyle name="Porcentagem 7 2 3 4" xfId="10818" xr:uid="{5C30283E-B0BB-4C37-842E-C13E3426176A}"/>
    <cellStyle name="Porcentagem 7 2 4" xfId="3278" xr:uid="{EEDF68B2-B11C-451B-8271-489C5CC22093}"/>
    <cellStyle name="Porcentagem 7 2 4 2" xfId="7240" xr:uid="{3BDF42AD-8936-46E7-A112-F7395B54C4E8}"/>
    <cellStyle name="Porcentagem 7 2 4 2 2" xfId="15160" xr:uid="{E64EEBC8-84A8-4EE9-86AF-75A5BD3B9DFA}"/>
    <cellStyle name="Porcentagem 7 2 4 3" xfId="11200" xr:uid="{C6C3491F-F70F-4EEC-837A-7F3EAA0396C0}"/>
    <cellStyle name="Porcentagem 7 2 5" xfId="5260" xr:uid="{ADCC28C0-AF02-44B7-B78A-9742B887B80A}"/>
    <cellStyle name="Porcentagem 7 2 5 2" xfId="13180" xr:uid="{EA63445F-097E-4BBD-8773-F756E4645E06}"/>
    <cellStyle name="Porcentagem 7 2 6" xfId="9220" xr:uid="{79C45898-2D1F-4D54-A549-BF97960EE842}"/>
    <cellStyle name="Porcentagem 7 3" xfId="626" xr:uid="{00000000-0005-0000-0000-00002B060000}"/>
    <cellStyle name="Porcentagem 7 3 2" xfId="2842" xr:uid="{342D793A-2E0B-4577-92D9-BFDE77E1806C}"/>
    <cellStyle name="Porcentagem 7 3 2 2" xfId="4880" xr:uid="{3152F8AA-D689-487A-90CA-B4A7EF91941A}"/>
    <cellStyle name="Porcentagem 7 3 2 2 2" xfId="8840" xr:uid="{3957A8DB-015A-4FE2-8D76-57B397420F48}"/>
    <cellStyle name="Porcentagem 7 3 2 2 2 2" xfId="16760" xr:uid="{00444576-2E5D-49FF-B30E-DD9808CD25EA}"/>
    <cellStyle name="Porcentagem 7 3 2 2 3" xfId="12800" xr:uid="{8736411D-445E-4BCF-A4B4-C65BC05F8430}"/>
    <cellStyle name="Porcentagem 7 3 2 3" xfId="6860" xr:uid="{7D46D597-5840-47CC-904E-A473617D61DD}"/>
    <cellStyle name="Porcentagem 7 3 2 3 2" xfId="14780" xr:uid="{61738EB0-14D1-4DA2-AC73-7A32E814E84A}"/>
    <cellStyle name="Porcentagem 7 3 2 4" xfId="10820" xr:uid="{D00A7FF7-0AAC-44CD-A39A-DEB75E91F250}"/>
    <cellStyle name="Porcentagem 7 3 3" xfId="3469" xr:uid="{AF5A6DE2-9B3D-448B-A7AA-68A3C0B59B61}"/>
    <cellStyle name="Porcentagem 7 3 3 2" xfId="7431" xr:uid="{7E304DA6-9048-449B-B5A8-17FFCCA6724C}"/>
    <cellStyle name="Porcentagem 7 3 3 2 2" xfId="15351" xr:uid="{E6DBDE7C-8496-4218-B749-D5CB19B09986}"/>
    <cellStyle name="Porcentagem 7 3 3 3" xfId="11391" xr:uid="{F0BB4796-98D9-464E-BB94-372A17A3B2C5}"/>
    <cellStyle name="Porcentagem 7 3 4" xfId="5451" xr:uid="{C5ED44B0-5B90-4CBA-B87A-BC6AE67F70DB}"/>
    <cellStyle name="Porcentagem 7 3 4 2" xfId="13371" xr:uid="{66817911-B899-4196-A900-FAA3A0930AE1}"/>
    <cellStyle name="Porcentagem 7 3 5" xfId="9411" xr:uid="{C7FA5C00-90A2-46B2-A485-570240CCB2EE}"/>
    <cellStyle name="Porcentagem 7 4" xfId="1664" xr:uid="{00000000-0005-0000-0000-00002C060000}"/>
    <cellStyle name="Porcentagem 7 5" xfId="2839" xr:uid="{C25DA6D5-9564-4FF8-9370-8C85A5D24EB9}"/>
    <cellStyle name="Porcentagem 7 5 2" xfId="4877" xr:uid="{D8085314-F5D7-4AC5-A352-B48660983B75}"/>
    <cellStyle name="Porcentagem 7 5 2 2" xfId="8837" xr:uid="{BDAA6CC1-FA59-4005-BB88-263D54E0CDF5}"/>
    <cellStyle name="Porcentagem 7 5 2 2 2" xfId="16757" xr:uid="{AA7C580B-6F5F-40E5-ACED-93C9DEB98715}"/>
    <cellStyle name="Porcentagem 7 5 2 3" xfId="12797" xr:uid="{5FE02857-F2AC-4D35-BFFB-170E2F936E40}"/>
    <cellStyle name="Porcentagem 7 5 3" xfId="6857" xr:uid="{A44A8CF0-3D2B-45AE-9A43-3C4E353D84CF}"/>
    <cellStyle name="Porcentagem 7 5 3 2" xfId="14777" xr:uid="{91CF1EB6-E51B-4A3F-B4E6-96B359C53AFE}"/>
    <cellStyle name="Porcentagem 7 5 4" xfId="10817" xr:uid="{4A88C501-EA09-49ED-B532-734BB9EB5EE9}"/>
    <cellStyle name="Porcentagem 7 6" xfId="3144" xr:uid="{A3181D3D-0103-42A9-946E-7BA392688466}"/>
    <cellStyle name="Porcentagem 7 6 2" xfId="7106" xr:uid="{F21FA844-587D-4320-B110-3A31E495CE14}"/>
    <cellStyle name="Porcentagem 7 6 2 2" xfId="15026" xr:uid="{D6CDE1DA-F48F-4D87-93CE-18721F2511C9}"/>
    <cellStyle name="Porcentagem 7 6 3" xfId="11066" xr:uid="{80041E10-94D7-4EC3-9084-80E7663AF44E}"/>
    <cellStyle name="Porcentagem 7 7" xfId="5126" xr:uid="{7680FCB3-CFBB-449C-A19D-DFC4F3ACB4E5}"/>
    <cellStyle name="Porcentagem 7 7 2" xfId="13046" xr:uid="{0FD3DCDB-2DF9-4251-9311-176A24E667C6}"/>
    <cellStyle name="Porcentagem 7 8" xfId="9086" xr:uid="{3A9C33E7-44EC-4CF4-A21B-328187E4979B}"/>
    <cellStyle name="Porcentagem 8" xfId="205" xr:uid="{00000000-0005-0000-0000-00002D060000}"/>
    <cellStyle name="Porcentagem 8 2" xfId="377" xr:uid="{00000000-0005-0000-0000-00002E060000}"/>
    <cellStyle name="Porcentagem 8 2 2" xfId="767" xr:uid="{00000000-0005-0000-0000-00002F060000}"/>
    <cellStyle name="Porcentagem 8 2 2 2" xfId="2845" xr:uid="{7A53F3C6-5C82-4BF8-A1C8-42009543B8CA}"/>
    <cellStyle name="Porcentagem 8 2 2 2 2" xfId="4883" xr:uid="{20C28B31-F8BE-4DDA-8594-60698155D3D8}"/>
    <cellStyle name="Porcentagem 8 2 2 2 2 2" xfId="8843" xr:uid="{D9B1D98D-F947-4D47-A36D-230622F8525D}"/>
    <cellStyle name="Porcentagem 8 2 2 2 2 2 2" xfId="16763" xr:uid="{757C2ADD-4736-49D0-A3B4-7571C2222F77}"/>
    <cellStyle name="Porcentagem 8 2 2 2 2 3" xfId="12803" xr:uid="{9ABEF431-189B-4DBC-BA63-C0ECFA52FE54}"/>
    <cellStyle name="Porcentagem 8 2 2 2 3" xfId="6863" xr:uid="{D8769CC2-C693-486C-A18A-C6B1369C3BE9}"/>
    <cellStyle name="Porcentagem 8 2 2 2 3 2" xfId="14783" xr:uid="{59400DD4-EEF6-4A97-8AAF-E4E16F008A5D}"/>
    <cellStyle name="Porcentagem 8 2 2 2 4" xfId="10823" xr:uid="{159F6AD3-8727-44A7-9354-67FD17A82363}"/>
    <cellStyle name="Porcentagem 8 2 2 3" xfId="3610" xr:uid="{72D2A72A-015B-47C3-AF18-E0E3D57809FF}"/>
    <cellStyle name="Porcentagem 8 2 2 3 2" xfId="7572" xr:uid="{355A4B7F-9FB8-4724-8635-ED5281FB26B9}"/>
    <cellStyle name="Porcentagem 8 2 2 3 2 2" xfId="15492" xr:uid="{B5EBE47A-46D5-410D-9981-5D17BBFCA919}"/>
    <cellStyle name="Porcentagem 8 2 2 3 3" xfId="11532" xr:uid="{3D5017F6-C180-49FF-AE8F-2A684BCE51B5}"/>
    <cellStyle name="Porcentagem 8 2 2 4" xfId="5592" xr:uid="{B66F1826-D15D-4A6B-AF8C-DF1A457F86C3}"/>
    <cellStyle name="Porcentagem 8 2 2 4 2" xfId="13512" xr:uid="{E48CF70D-7BEB-4EF9-9191-FF6A7ABAB028}"/>
    <cellStyle name="Porcentagem 8 2 2 5" xfId="9552" xr:uid="{8A6C26D3-273B-4684-9B4B-9652E01C8985}"/>
    <cellStyle name="Porcentagem 8 2 3" xfId="2844" xr:uid="{16F99C1B-7255-4D29-8E2A-47723D42DD62}"/>
    <cellStyle name="Porcentagem 8 2 3 2" xfId="4882" xr:uid="{C284E4D5-624B-48F6-BEA1-4E20E6026070}"/>
    <cellStyle name="Porcentagem 8 2 3 2 2" xfId="8842" xr:uid="{C3ED0111-ECFE-498D-86CE-81D273A30E6A}"/>
    <cellStyle name="Porcentagem 8 2 3 2 2 2" xfId="16762" xr:uid="{D70A3543-DE83-4083-B830-6B41E2F04CD9}"/>
    <cellStyle name="Porcentagem 8 2 3 2 3" xfId="12802" xr:uid="{271EE41A-63CE-44A0-981A-3AD58003D40F}"/>
    <cellStyle name="Porcentagem 8 2 3 3" xfId="6862" xr:uid="{045F31C1-3162-4F8B-9893-37FA0196BEEB}"/>
    <cellStyle name="Porcentagem 8 2 3 3 2" xfId="14782" xr:uid="{831E8752-6D43-49F4-AC89-8866852ACF29}"/>
    <cellStyle name="Porcentagem 8 2 3 4" xfId="10822" xr:uid="{78331C21-B866-46D3-9E6C-009362A2E4AC}"/>
    <cellStyle name="Porcentagem 8 2 4" xfId="3285" xr:uid="{445941E4-833D-42D9-BD6D-64E524677A49}"/>
    <cellStyle name="Porcentagem 8 2 4 2" xfId="7247" xr:uid="{D9BCD0DE-7976-4E44-9B43-B04A2A847331}"/>
    <cellStyle name="Porcentagem 8 2 4 2 2" xfId="15167" xr:uid="{F7954BC7-C180-4F63-90EC-08DECB7EBB66}"/>
    <cellStyle name="Porcentagem 8 2 4 3" xfId="11207" xr:uid="{7FEC97BA-BF9E-42C9-97B9-867AD9E34200}"/>
    <cellStyle name="Porcentagem 8 2 5" xfId="5267" xr:uid="{98CF6E22-A6B6-4D16-B966-720184114E8A}"/>
    <cellStyle name="Porcentagem 8 2 5 2" xfId="13187" xr:uid="{0AE67F68-8A16-49A3-9C4E-BABC31D889CF}"/>
    <cellStyle name="Porcentagem 8 2 6" xfId="9227" xr:uid="{0438F76F-EBC2-4859-8767-9DE1806A7E65}"/>
    <cellStyle name="Porcentagem 8 3" xfId="632" xr:uid="{00000000-0005-0000-0000-000030060000}"/>
    <cellStyle name="Porcentagem 8 3 2" xfId="2846" xr:uid="{DC120108-E3E5-478A-9B4E-D8987DCE30EE}"/>
    <cellStyle name="Porcentagem 8 3 2 2" xfId="4884" xr:uid="{EB5CB42B-F6E2-4406-A150-D652BA78B022}"/>
    <cellStyle name="Porcentagem 8 3 2 2 2" xfId="8844" xr:uid="{DEF58063-E9B9-4CC1-A15E-99EA5C8FE4DD}"/>
    <cellStyle name="Porcentagem 8 3 2 2 2 2" xfId="16764" xr:uid="{27D0E9A2-51F8-45AC-B7CB-09B154784957}"/>
    <cellStyle name="Porcentagem 8 3 2 2 3" xfId="12804" xr:uid="{B8B54303-F4E0-43D5-AE3E-E0E2700E393B}"/>
    <cellStyle name="Porcentagem 8 3 2 3" xfId="6864" xr:uid="{32FAD954-C06D-47D2-B79F-78DB5865B379}"/>
    <cellStyle name="Porcentagem 8 3 2 3 2" xfId="14784" xr:uid="{A8BA3FDD-DEED-487B-B852-A9B1DF6BDD78}"/>
    <cellStyle name="Porcentagem 8 3 2 4" xfId="10824" xr:uid="{A5020FEE-C6C1-461A-94C0-6C8F87FBE642}"/>
    <cellStyle name="Porcentagem 8 3 3" xfId="3475" xr:uid="{D6D1128C-5D33-4A54-ADBD-DCA37E7F9DB8}"/>
    <cellStyle name="Porcentagem 8 3 3 2" xfId="7437" xr:uid="{6BCCA612-F3A5-418F-98A0-419A84AE1764}"/>
    <cellStyle name="Porcentagem 8 3 3 2 2" xfId="15357" xr:uid="{B8C6F5EE-B25B-4159-9314-322FFAC73399}"/>
    <cellStyle name="Porcentagem 8 3 3 3" xfId="11397" xr:uid="{E27BD080-4F91-4486-AF66-1C145BAD9B38}"/>
    <cellStyle name="Porcentagem 8 3 4" xfId="5457" xr:uid="{8D27CCAB-A00E-4D21-BE36-74A8A89C59D3}"/>
    <cellStyle name="Porcentagem 8 3 4 2" xfId="13377" xr:uid="{AE875748-0FD9-4A38-A845-5CDAE7D9D024}"/>
    <cellStyle name="Porcentagem 8 3 5" xfId="9417" xr:uid="{246CAA23-AE47-491F-9F5E-20B0BBB2E763}"/>
    <cellStyle name="Porcentagem 8 4" xfId="1665" xr:uid="{00000000-0005-0000-0000-000031060000}"/>
    <cellStyle name="Porcentagem 8 4 2" xfId="2847" xr:uid="{0EBB8506-902B-453D-AF7F-B76E0E726E77}"/>
    <cellStyle name="Porcentagem 8 4 2 2" xfId="4885" xr:uid="{AC6B967B-D4F9-455D-972E-C4975A4D32B9}"/>
    <cellStyle name="Porcentagem 8 4 2 2 2" xfId="8845" xr:uid="{1563D9E6-83DC-460C-91C4-6B81D6F21824}"/>
    <cellStyle name="Porcentagem 8 4 2 2 2 2" xfId="16765" xr:uid="{C9718DB7-5607-4B10-8E5B-8C661C6F00C9}"/>
    <cellStyle name="Porcentagem 8 4 2 2 3" xfId="12805" xr:uid="{528984C0-4304-4365-9E86-B50898A2D28B}"/>
    <cellStyle name="Porcentagem 8 4 2 3" xfId="6865" xr:uid="{374C878B-3A6E-47C0-9C26-A9F23BDF86C1}"/>
    <cellStyle name="Porcentagem 8 4 2 3 2" xfId="14785" xr:uid="{C28A841D-94D7-4E54-82BA-496E29EFAF33}"/>
    <cellStyle name="Porcentagem 8 4 2 4" xfId="10825" xr:uid="{7B2C6443-657E-4C2A-8043-3D5C8C19F24A}"/>
    <cellStyle name="Porcentagem 8 4 3" xfId="3966" xr:uid="{83805C92-882E-4134-90D0-ECF186C235C7}"/>
    <cellStyle name="Porcentagem 8 4 3 2" xfId="7928" xr:uid="{D0C1EFF0-C15A-40A0-9056-99E3BD2C8013}"/>
    <cellStyle name="Porcentagem 8 4 3 2 2" xfId="15848" xr:uid="{C2935212-DCD9-4C6A-9E2F-FB1E65E48654}"/>
    <cellStyle name="Porcentagem 8 4 3 3" xfId="11888" xr:uid="{F5664109-8B7F-4143-8B82-5B7CF8083DB7}"/>
    <cellStyle name="Porcentagem 8 4 4" xfId="5948" xr:uid="{8E13755F-19A8-47B2-9530-D9B7C15DC3A9}"/>
    <cellStyle name="Porcentagem 8 4 4 2" xfId="13868" xr:uid="{9E505A7D-456E-4374-BB71-B981FD0E4A58}"/>
    <cellStyle name="Porcentagem 8 4 5" xfId="9908" xr:uid="{005E65FA-ADA3-43FA-818B-0C4829904BB6}"/>
    <cellStyle name="Porcentagem 8 5" xfId="2843" xr:uid="{47943903-347B-41A1-B83A-0962A1B7EBA6}"/>
    <cellStyle name="Porcentagem 8 5 2" xfId="4881" xr:uid="{E124BFF7-07FD-42AD-BF06-2A6E0C7D9BED}"/>
    <cellStyle name="Porcentagem 8 5 2 2" xfId="8841" xr:uid="{357716D6-B87E-446A-B19B-4524B4CBA916}"/>
    <cellStyle name="Porcentagem 8 5 2 2 2" xfId="16761" xr:uid="{B8DE4072-B62E-42A0-941E-D38914DF3FDD}"/>
    <cellStyle name="Porcentagem 8 5 2 3" xfId="12801" xr:uid="{3656AC8A-8BCF-4525-82C9-5B11A31631F6}"/>
    <cellStyle name="Porcentagem 8 5 3" xfId="6861" xr:uid="{5627D0D5-9776-4FB2-9D6E-F6695A73503A}"/>
    <cellStyle name="Porcentagem 8 5 3 2" xfId="14781" xr:uid="{9E261679-7FBE-44E1-9762-45ADBE6D7D8D}"/>
    <cellStyle name="Porcentagem 8 5 4" xfId="10821" xr:uid="{5E9CBBDC-6285-415A-A403-F6C497570F8C}"/>
    <cellStyle name="Porcentagem 8 6" xfId="3150" xr:uid="{EF5A068A-CE3B-4361-BF17-CE605FBD22B4}"/>
    <cellStyle name="Porcentagem 8 6 2" xfId="7112" xr:uid="{03D32F94-03E6-436D-936A-8F17BC325DAB}"/>
    <cellStyle name="Porcentagem 8 6 2 2" xfId="15032" xr:uid="{0C8E784A-5B37-4FBA-AD1F-361AECAF1011}"/>
    <cellStyle name="Porcentagem 8 6 3" xfId="11072" xr:uid="{B7D0F73C-DF40-45CC-9B25-B1BA15380216}"/>
    <cellStyle name="Porcentagem 8 7" xfId="5132" xr:uid="{3745D171-2A02-46E2-AD24-007C8EDA787B}"/>
    <cellStyle name="Porcentagem 8 7 2" xfId="13052" xr:uid="{ABD249AD-B285-42B0-BB23-FD5AC9565B87}"/>
    <cellStyle name="Porcentagem 8 8" xfId="9092" xr:uid="{A5E9E8A8-3E05-413D-87D5-07F599EEFBB6}"/>
    <cellStyle name="Porcentagem 9" xfId="446" xr:uid="{00000000-0005-0000-0000-000032060000}"/>
    <cellStyle name="Porcentagem 9 2" xfId="836" xr:uid="{00000000-0005-0000-0000-000033060000}"/>
    <cellStyle name="Porcentagem 9 2 2" xfId="2849" xr:uid="{895719AF-0287-4D4C-ABCE-FD02E24C44DE}"/>
    <cellStyle name="Porcentagem 9 2 2 2" xfId="4887" xr:uid="{5826B5B8-3671-4FCE-AAEA-4A7565B4EC11}"/>
    <cellStyle name="Porcentagem 9 2 2 2 2" xfId="8847" xr:uid="{BF3C36AE-4FB1-4007-BC93-9A8AE29A6F29}"/>
    <cellStyle name="Porcentagem 9 2 2 2 2 2" xfId="16767" xr:uid="{8EE7C76B-389B-47D4-9AEF-A78844483675}"/>
    <cellStyle name="Porcentagem 9 2 2 2 3" xfId="12807" xr:uid="{5AC08CBB-FAB2-4285-A252-7E4C81E09828}"/>
    <cellStyle name="Porcentagem 9 2 2 3" xfId="6867" xr:uid="{E76D7EBC-6309-437B-87D1-AD3CB27C1575}"/>
    <cellStyle name="Porcentagem 9 2 2 3 2" xfId="14787" xr:uid="{E25CAE87-0D49-4002-B2A2-6623A21508AC}"/>
    <cellStyle name="Porcentagem 9 2 2 4" xfId="10827" xr:uid="{C322D3F6-8BB3-430A-9E0E-C110BD12CE19}"/>
    <cellStyle name="Porcentagem 9 2 3" xfId="3679" xr:uid="{13FAD7BD-A1DE-4A4C-A221-EE07822BA162}"/>
    <cellStyle name="Porcentagem 9 2 3 2" xfId="7641" xr:uid="{9CB1E56E-E954-4F6E-8A72-04309D39E825}"/>
    <cellStyle name="Porcentagem 9 2 3 2 2" xfId="15561" xr:uid="{D5B74850-708E-441B-9E12-E43517623E7D}"/>
    <cellStyle name="Porcentagem 9 2 3 3" xfId="11601" xr:uid="{459C5286-8174-4134-BFBD-F89C9F7D1DDA}"/>
    <cellStyle name="Porcentagem 9 2 4" xfId="5661" xr:uid="{AC1DDB09-7F6E-418E-98BC-1927DA0CD5A5}"/>
    <cellStyle name="Porcentagem 9 2 4 2" xfId="13581" xr:uid="{0FB95385-FE58-4922-B557-4CE8FED9DB99}"/>
    <cellStyle name="Porcentagem 9 2 5" xfId="9621" xr:uid="{135CB8B7-D61A-49F9-940D-B15E5F436034}"/>
    <cellStyle name="Porcentagem 9 3" xfId="2848" xr:uid="{985F57BB-06D9-4FFA-B55A-30E512A40C86}"/>
    <cellStyle name="Porcentagem 9 3 2" xfId="4886" xr:uid="{6852D99D-CD12-4115-955D-4020C0FF3F75}"/>
    <cellStyle name="Porcentagem 9 3 2 2" xfId="8846" xr:uid="{6337A619-F782-449F-ACBE-9BCD64B6E6AB}"/>
    <cellStyle name="Porcentagem 9 3 2 2 2" xfId="16766" xr:uid="{23A5F19F-7A3A-4DFC-BDE5-9D32625107BD}"/>
    <cellStyle name="Porcentagem 9 3 2 3" xfId="12806" xr:uid="{75F5EEF4-63BB-45F7-B759-D15693489101}"/>
    <cellStyle name="Porcentagem 9 3 3" xfId="6866" xr:uid="{0239258D-283B-4DFF-8BF0-D36C52D010A6}"/>
    <cellStyle name="Porcentagem 9 3 3 2" xfId="14786" xr:uid="{75F0F9D4-7A17-46AC-86FF-91DA8190045F}"/>
    <cellStyle name="Porcentagem 9 3 4" xfId="10826" xr:uid="{3F648F70-5B31-4A17-8E9A-6F7CBC4968F1}"/>
    <cellStyle name="Porcentagem 9 4" xfId="3354" xr:uid="{B18FE47F-2604-4AF7-AA31-A1E943CB3F03}"/>
    <cellStyle name="Porcentagem 9 4 2" xfId="7316" xr:uid="{06C7A7B5-CE85-4BD7-902C-379139096D09}"/>
    <cellStyle name="Porcentagem 9 4 2 2" xfId="15236" xr:uid="{322F85F3-C9FD-4BC3-8247-A0F611144976}"/>
    <cellStyle name="Porcentagem 9 4 3" xfId="11276" xr:uid="{ED434335-6260-4AAA-8E0E-31FA67DFC349}"/>
    <cellStyle name="Porcentagem 9 5" xfId="5336" xr:uid="{1C517F05-B1BB-439E-88B6-DB397263D113}"/>
    <cellStyle name="Porcentagem 9 5 2" xfId="13256" xr:uid="{6E9A3C56-5D0F-4457-8546-D98A9C211BD6}"/>
    <cellStyle name="Porcentagem 9 6" xfId="9296" xr:uid="{6312C4F2-2452-4C80-A60E-C464C0FCF4E1}"/>
    <cellStyle name="Porcentaje" xfId="1666" xr:uid="{00000000-0005-0000-0000-000034060000}"/>
    <cellStyle name="PSChar" xfId="1667" xr:uid="{00000000-0005-0000-0000-000035060000}"/>
    <cellStyle name="PSDate" xfId="1668" xr:uid="{00000000-0005-0000-0000-000036060000}"/>
    <cellStyle name="PSDec" xfId="1669" xr:uid="{00000000-0005-0000-0000-000037060000}"/>
    <cellStyle name="PSHeading" xfId="1670" xr:uid="{00000000-0005-0000-0000-000038060000}"/>
    <cellStyle name="PSInt" xfId="1671" xr:uid="{00000000-0005-0000-0000-000039060000}"/>
    <cellStyle name="PSSpacer" xfId="1672" xr:uid="{00000000-0005-0000-0000-00003A060000}"/>
    <cellStyle name="rodape" xfId="1673" xr:uid="{00000000-0005-0000-0000-00003B060000}"/>
    <cellStyle name="Saída 10" xfId="1931" xr:uid="{00000000-0005-0000-0000-00003E060000}"/>
    <cellStyle name="Saída 2" xfId="63" xr:uid="{00000000-0005-0000-0000-00003F060000}"/>
    <cellStyle name="Saída 2 10" xfId="1920" xr:uid="{00000000-0005-0000-0000-000040060000}"/>
    <cellStyle name="Saída 2 2" xfId="562" xr:uid="{00000000-0005-0000-0000-000041060000}"/>
    <cellStyle name="Saída 2 2 2" xfId="1675" xr:uid="{00000000-0005-0000-0000-000042060000}"/>
    <cellStyle name="Saída 2 2 3" xfId="1676" xr:uid="{00000000-0005-0000-0000-000043060000}"/>
    <cellStyle name="Saída 2 2 4" xfId="1942" xr:uid="{00000000-0005-0000-0000-000044060000}"/>
    <cellStyle name="Saída 2 3" xfId="559" xr:uid="{00000000-0005-0000-0000-000045060000}"/>
    <cellStyle name="Saída 2 3 2" xfId="1677" xr:uid="{00000000-0005-0000-0000-000046060000}"/>
    <cellStyle name="Saída 2 3 3" xfId="1939" xr:uid="{00000000-0005-0000-0000-000047060000}"/>
    <cellStyle name="Saída 2 4" xfId="1678" xr:uid="{00000000-0005-0000-0000-000048060000}"/>
    <cellStyle name="Saída 2 5" xfId="1679" xr:uid="{00000000-0005-0000-0000-000049060000}"/>
    <cellStyle name="Saída 2 6" xfId="1680" xr:uid="{00000000-0005-0000-0000-00004A060000}"/>
    <cellStyle name="Saída 2 7" xfId="1681" xr:uid="{00000000-0005-0000-0000-00004B060000}"/>
    <cellStyle name="Saída 2 8" xfId="1682" xr:uid="{00000000-0005-0000-0000-00004C060000}"/>
    <cellStyle name="Saída 2 8 2" xfId="2850" xr:uid="{87C73D9F-E6D3-4BB6-9F8C-A83DBBC07AAE}"/>
    <cellStyle name="Saída 2 9" xfId="1674" xr:uid="{00000000-0005-0000-0000-00004D060000}"/>
    <cellStyle name="Saída 3" xfId="128" xr:uid="{00000000-0005-0000-0000-00004E060000}"/>
    <cellStyle name="Saída 3 2" xfId="568" xr:uid="{00000000-0005-0000-0000-00004F060000}"/>
    <cellStyle name="Saída 3 2 2" xfId="1684" xr:uid="{00000000-0005-0000-0000-000050060000}"/>
    <cellStyle name="Saída 3 2 3" xfId="1950" xr:uid="{00000000-0005-0000-0000-000051060000}"/>
    <cellStyle name="Saída 3 3" xfId="573" xr:uid="{00000000-0005-0000-0000-000052060000}"/>
    <cellStyle name="Saída 3 3 2" xfId="1685" xr:uid="{00000000-0005-0000-0000-000053060000}"/>
    <cellStyle name="Saída 3 3 3" xfId="1955" xr:uid="{00000000-0005-0000-0000-000054060000}"/>
    <cellStyle name="Saída 3 4" xfId="1683" xr:uid="{00000000-0005-0000-0000-000055060000}"/>
    <cellStyle name="Saída 3 5" xfId="1935" xr:uid="{00000000-0005-0000-0000-000056060000}"/>
    <cellStyle name="Saída 4" xfId="240" xr:uid="{00000000-0005-0000-0000-000057060000}"/>
    <cellStyle name="Saída 4 2" xfId="1686" xr:uid="{00000000-0005-0000-0000-000058060000}"/>
    <cellStyle name="Saída 4 2 2" xfId="2851" xr:uid="{949233D9-4DE2-4C6D-9C07-4551337B9F9D}"/>
    <cellStyle name="Saída 4 3" xfId="1687" xr:uid="{00000000-0005-0000-0000-000059060000}"/>
    <cellStyle name="Saída 4 3 2" xfId="2852" xr:uid="{6484B0AB-2AF0-41E7-8BD5-30F74F19DD42}"/>
    <cellStyle name="Saída 5" xfId="1688" xr:uid="{00000000-0005-0000-0000-00005A060000}"/>
    <cellStyle name="Saída 5 2" xfId="2853" xr:uid="{80E1E2FF-C690-4902-9C07-E1F4557E9CFB}"/>
    <cellStyle name="Saída 6" xfId="1689" xr:uid="{00000000-0005-0000-0000-00005B060000}"/>
    <cellStyle name="Saída 6 2" xfId="2854" xr:uid="{DBBE2689-2D39-450C-98FA-165924A43824}"/>
    <cellStyle name="Saída 7" xfId="1690" xr:uid="{00000000-0005-0000-0000-00005C060000}"/>
    <cellStyle name="Saída 7 2" xfId="2855" xr:uid="{6DBD47A7-730A-4277-B325-E7C0743D8E72}"/>
    <cellStyle name="Saída 8" xfId="1691" xr:uid="{00000000-0005-0000-0000-00005D060000}"/>
    <cellStyle name="Saída 8 2" xfId="2856" xr:uid="{B8AC9DD2-0555-47A4-A2EC-2DED0896C058}"/>
    <cellStyle name="Saída 9" xfId="1692" xr:uid="{00000000-0005-0000-0000-00005E060000}"/>
    <cellStyle name="Sep. milhar [0]" xfId="64" xr:uid="{00000000-0005-0000-0000-00005F060000}"/>
    <cellStyle name="Separador de milhares [0] 2" xfId="211" xr:uid="{00000000-0005-0000-0000-000060060000}"/>
    <cellStyle name="Separador de milhares [0] 2 2" xfId="379" xr:uid="{00000000-0005-0000-0000-000061060000}"/>
    <cellStyle name="Separador de milhares [0] 2 2 2" xfId="769" xr:uid="{00000000-0005-0000-0000-000062060000}"/>
    <cellStyle name="Separador de milhares [0] 2 2 2 2" xfId="2859" xr:uid="{21D40AB8-E676-4974-A98C-69F1F454AB3C}"/>
    <cellStyle name="Separador de milhares [0] 2 2 2 2 2" xfId="4890" xr:uid="{497842A5-68D7-4E95-AEC4-4D2E28087DAF}"/>
    <cellStyle name="Separador de milhares [0] 2 2 2 2 2 2" xfId="8850" xr:uid="{52589F6C-F4A2-4330-A55A-109A46A00D2D}"/>
    <cellStyle name="Separador de milhares [0] 2 2 2 2 2 2 2" xfId="16770" xr:uid="{2C3DAD9C-3FD2-4FBC-868D-E33D14BAAC66}"/>
    <cellStyle name="Separador de milhares [0] 2 2 2 2 2 3" xfId="12810" xr:uid="{835C3519-4D0C-427A-B4F6-353E472FD6EA}"/>
    <cellStyle name="Separador de milhares [0] 2 2 2 2 3" xfId="6870" xr:uid="{BBE123E3-D371-4DDB-A098-CB04720C1D5E}"/>
    <cellStyle name="Separador de milhares [0] 2 2 2 2 3 2" xfId="14790" xr:uid="{7315EADE-889E-4A96-9725-7F4C84086EF9}"/>
    <cellStyle name="Separador de milhares [0] 2 2 2 2 4" xfId="10830" xr:uid="{0D31BF65-D5EB-41B2-8982-63D31CC919F7}"/>
    <cellStyle name="Separador de milhares [0] 2 2 2 3" xfId="3612" xr:uid="{6A616171-1CB4-4FD4-91DB-CAE5CFE1BD15}"/>
    <cellStyle name="Separador de milhares [0] 2 2 2 3 2" xfId="7574" xr:uid="{9099A233-C3A4-4CD8-96AC-22751B3B8208}"/>
    <cellStyle name="Separador de milhares [0] 2 2 2 3 2 2" xfId="15494" xr:uid="{86DB4C54-8685-4C06-B5D9-2BC3E5D425FE}"/>
    <cellStyle name="Separador de milhares [0] 2 2 2 3 3" xfId="11534" xr:uid="{64B33F61-3B5D-4BAF-9372-FFE40D9A715A}"/>
    <cellStyle name="Separador de milhares [0] 2 2 2 4" xfId="5594" xr:uid="{491399C3-E4FC-4DF2-B5F5-F3A781343C79}"/>
    <cellStyle name="Separador de milhares [0] 2 2 2 4 2" xfId="13514" xr:uid="{DD02F2E9-DF15-46DC-A6EF-575108E3E70B}"/>
    <cellStyle name="Separador de milhares [0] 2 2 2 5" xfId="9554" xr:uid="{6329B0E6-A960-4345-84D9-B8C0FE4D3A04}"/>
    <cellStyle name="Separador de milhares [0] 2 2 3" xfId="2858" xr:uid="{66FA3267-AFDA-47BC-8BDA-1C79FADC8E1F}"/>
    <cellStyle name="Separador de milhares [0] 2 2 3 2" xfId="4889" xr:uid="{444FB1E2-EC89-4723-A39B-AC61FF54732E}"/>
    <cellStyle name="Separador de milhares [0] 2 2 3 2 2" xfId="8849" xr:uid="{934B9D03-8AAE-45B7-9F5F-6F6378C8A5CF}"/>
    <cellStyle name="Separador de milhares [0] 2 2 3 2 2 2" xfId="16769" xr:uid="{1476D827-1C4F-47B1-91F8-570B1AD0333D}"/>
    <cellStyle name="Separador de milhares [0] 2 2 3 2 3" xfId="12809" xr:uid="{433ED00A-90BA-421D-8833-F8C4A66B6C48}"/>
    <cellStyle name="Separador de milhares [0] 2 2 3 3" xfId="6869" xr:uid="{BC9AA082-24D3-4E4D-9C0B-E61B3D9D16E4}"/>
    <cellStyle name="Separador de milhares [0] 2 2 3 3 2" xfId="14789" xr:uid="{0B3BEF37-6255-4E3A-86B4-73B233F9D971}"/>
    <cellStyle name="Separador de milhares [0] 2 2 3 4" xfId="10829" xr:uid="{50264770-E531-420A-A1C5-1D06DB76073F}"/>
    <cellStyle name="Separador de milhares [0] 2 2 4" xfId="3287" xr:uid="{D20D8AF2-8A96-4689-8B2D-434D3851A7B6}"/>
    <cellStyle name="Separador de milhares [0] 2 2 4 2" xfId="7249" xr:uid="{162CB8E6-78BC-4832-9E0D-3B5953E6B448}"/>
    <cellStyle name="Separador de milhares [0] 2 2 4 2 2" xfId="15169" xr:uid="{60FBA9E9-1545-4396-B5CA-55402456DE2D}"/>
    <cellStyle name="Separador de milhares [0] 2 2 4 3" xfId="11209" xr:uid="{2F3B7BEC-5F74-4FA9-B8DF-B68C73DD226E}"/>
    <cellStyle name="Separador de milhares [0] 2 2 5" xfId="5269" xr:uid="{5BB87746-31CE-4DF9-B8BD-71F866B84190}"/>
    <cellStyle name="Separador de milhares [0] 2 2 5 2" xfId="13189" xr:uid="{62C7C1CF-746F-4E2C-9C0E-FA3FC8784886}"/>
    <cellStyle name="Separador de milhares [0] 2 2 6" xfId="9229" xr:uid="{7F565CD3-59F0-4200-81C1-EFC2049DC169}"/>
    <cellStyle name="Separador de milhares [0] 2 3" xfId="634" xr:uid="{00000000-0005-0000-0000-000063060000}"/>
    <cellStyle name="Separador de milhares [0] 2 3 2" xfId="2860" xr:uid="{F4EE71E6-4BE9-4420-BCB4-490B2B43F9A2}"/>
    <cellStyle name="Separador de milhares [0] 2 3 2 2" xfId="4891" xr:uid="{34F5C7C7-4881-4D5A-97F4-4FA1915F6CE1}"/>
    <cellStyle name="Separador de milhares [0] 2 3 2 2 2" xfId="8851" xr:uid="{C2EF2682-1474-44A5-ADCE-8C14A4C43E87}"/>
    <cellStyle name="Separador de milhares [0] 2 3 2 2 2 2" xfId="16771" xr:uid="{815BDBF2-648D-4CF8-9031-627A96CB2D18}"/>
    <cellStyle name="Separador de milhares [0] 2 3 2 2 3" xfId="12811" xr:uid="{BC65C3A1-6635-4FB2-B487-4DC1F9398D47}"/>
    <cellStyle name="Separador de milhares [0] 2 3 2 3" xfId="6871" xr:uid="{3C7E4238-D913-48D6-9B0A-FE75E738A5BD}"/>
    <cellStyle name="Separador de milhares [0] 2 3 2 3 2" xfId="14791" xr:uid="{37951CC0-5215-4335-86DB-9D331988D7B5}"/>
    <cellStyle name="Separador de milhares [0] 2 3 2 4" xfId="10831" xr:uid="{F379F87F-58C9-4471-A02D-0FD42F8B6257}"/>
    <cellStyle name="Separador de milhares [0] 2 3 3" xfId="3477" xr:uid="{1FEA0635-99D5-4DBE-9785-20FE9F3176E2}"/>
    <cellStyle name="Separador de milhares [0] 2 3 3 2" xfId="7439" xr:uid="{A3158B68-1440-41DB-B942-05C30A3BE16E}"/>
    <cellStyle name="Separador de milhares [0] 2 3 3 2 2" xfId="15359" xr:uid="{5ECBE4E5-74A7-45CD-9C31-96B366B35EA5}"/>
    <cellStyle name="Separador de milhares [0] 2 3 3 3" xfId="11399" xr:uid="{BD8B4E58-5AFC-47E8-B1CA-FA4D295D8205}"/>
    <cellStyle name="Separador de milhares [0] 2 3 4" xfId="5459" xr:uid="{9681BE24-1BE3-4197-95E2-904BE70F06CE}"/>
    <cellStyle name="Separador de milhares [0] 2 3 4 2" xfId="13379" xr:uid="{21B461DB-8367-4119-A5CE-A5880E7EDBDC}"/>
    <cellStyle name="Separador de milhares [0] 2 3 5" xfId="9419" xr:uid="{C65DD123-5283-4375-B542-8B760AB7A3FF}"/>
    <cellStyle name="Separador de milhares [0] 2 4" xfId="2857" xr:uid="{E75FF805-DCE6-4DB8-AEB7-AF45B1F62C66}"/>
    <cellStyle name="Separador de milhares [0] 2 4 2" xfId="4888" xr:uid="{1185C90A-138E-415F-AEF4-0C0ABA5836F7}"/>
    <cellStyle name="Separador de milhares [0] 2 4 2 2" xfId="8848" xr:uid="{F738ADFD-9E73-48D8-895D-22A62E241107}"/>
    <cellStyle name="Separador de milhares [0] 2 4 2 2 2" xfId="16768" xr:uid="{3B437B91-9A24-47F5-9E8B-094E9F3B37BA}"/>
    <cellStyle name="Separador de milhares [0] 2 4 2 3" xfId="12808" xr:uid="{E40EA9A1-F199-4A41-8006-C21F7471F9BA}"/>
    <cellStyle name="Separador de milhares [0] 2 4 3" xfId="6868" xr:uid="{44E7DB5E-095E-4F02-866B-1D126AB26D8E}"/>
    <cellStyle name="Separador de milhares [0] 2 4 3 2" xfId="14788" xr:uid="{F4B0C939-57CC-46FB-8AE1-17EA05F2C517}"/>
    <cellStyle name="Separador de milhares [0] 2 4 4" xfId="10828" xr:uid="{64A85FDE-1B72-4928-9424-267EC4798109}"/>
    <cellStyle name="Separador de milhares [0] 2 5" xfId="3152" xr:uid="{E93959F4-7C2E-4EEA-97BD-16961A04273C}"/>
    <cellStyle name="Separador de milhares [0] 2 5 2" xfId="7114" xr:uid="{3EE9C20D-52DA-4275-80AB-421BA99829D8}"/>
    <cellStyle name="Separador de milhares [0] 2 5 2 2" xfId="15034" xr:uid="{23DEF2D0-6B5C-4975-83F1-1BA544D09380}"/>
    <cellStyle name="Separador de milhares [0] 2 5 3" xfId="11074" xr:uid="{DD766C2B-68DA-46DA-95F3-BA5A157FD87F}"/>
    <cellStyle name="Separador de milhares [0] 2 6" xfId="5134" xr:uid="{05DC0349-1B6A-4D6E-9A88-A149D7935D1F}"/>
    <cellStyle name="Separador de milhares [0] 2 6 2" xfId="13054" xr:uid="{904B853F-846F-461B-AC85-F16C60514FED}"/>
    <cellStyle name="Separador de milhares [0] 2 7" xfId="9094" xr:uid="{79C773CF-F17E-4DE1-B763-0004FD9822E4}"/>
    <cellStyle name="Separador de milhares [0] 3" xfId="1693" xr:uid="{00000000-0005-0000-0000-000064060000}"/>
    <cellStyle name="Separador de milhares [0] 3 2" xfId="2861" xr:uid="{A864C4B4-3327-4661-BD44-663F4676D9D0}"/>
    <cellStyle name="Separador de milhares [0] 3 2 2" xfId="4892" xr:uid="{436A59F8-7E57-467B-8B6A-68BCCA169391}"/>
    <cellStyle name="Separador de milhares [0] 3 2 2 2" xfId="8852" xr:uid="{FD764944-AD7D-443B-9CE7-85AEE1C9C7F9}"/>
    <cellStyle name="Separador de milhares [0] 3 2 2 2 2" xfId="16772" xr:uid="{2DD817FE-0D84-4181-B972-3E2FE813E887}"/>
    <cellStyle name="Separador de milhares [0] 3 2 2 3" xfId="12812" xr:uid="{65021BE9-F7E2-4431-A607-673A2BD840AA}"/>
    <cellStyle name="Separador de milhares [0] 3 2 3" xfId="6872" xr:uid="{49CFB769-48FE-4DB7-BAD8-5E0C0B118ADE}"/>
    <cellStyle name="Separador de milhares [0] 3 2 3 2" xfId="14792" xr:uid="{8977817A-EA77-4FD7-9FCC-AAD5D3AA0046}"/>
    <cellStyle name="Separador de milhares [0] 3 2 4" xfId="10832" xr:uid="{9C33792A-1C16-4B5D-8665-6DD47D078848}"/>
    <cellStyle name="Separador de milhares [0] 3 3" xfId="3967" xr:uid="{CF712B0C-B582-48ED-89FE-D849377F51D9}"/>
    <cellStyle name="Separador de milhares [0] 3 3 2" xfId="7929" xr:uid="{D9A1A8DB-DF88-43FE-AE01-C58EBDCE93E4}"/>
    <cellStyle name="Separador de milhares [0] 3 3 2 2" xfId="15849" xr:uid="{F92D3839-FFD6-4BDA-B02F-689498045C18}"/>
    <cellStyle name="Separador de milhares [0] 3 3 3" xfId="11889" xr:uid="{98942D46-CDBF-48F8-AA7C-957FB8AD1AD7}"/>
    <cellStyle name="Separador de milhares [0] 3 4" xfId="5949" xr:uid="{8EDF0CD5-EF57-4940-9FA7-C7BAF9D27D99}"/>
    <cellStyle name="Separador de milhares [0] 3 4 2" xfId="13869" xr:uid="{1A75C7B9-A25C-41C3-B165-3D5C93727E23}"/>
    <cellStyle name="Separador de milhares [0] 3 5" xfId="9909" xr:uid="{BB6D4D61-3E81-491B-B12C-2CF6119D7397}"/>
    <cellStyle name="Separador de milhares 10" xfId="471" xr:uid="{00000000-0005-0000-0000-000065060000}"/>
    <cellStyle name="Separador de milhares 10 2" xfId="846" xr:uid="{00000000-0005-0000-0000-000066060000}"/>
    <cellStyle name="Separador de milhares 10 2 2" xfId="2863" xr:uid="{8C60E454-D734-4823-AA93-3CD3F3DCE732}"/>
    <cellStyle name="Separador de milhares 10 2 2 2" xfId="4894" xr:uid="{20897A50-70E8-4E14-9CA2-A36338EA56DC}"/>
    <cellStyle name="Separador de milhares 10 2 2 2 2" xfId="8854" xr:uid="{6634116D-7D33-43F0-B96F-F5418A8C24E4}"/>
    <cellStyle name="Separador de milhares 10 2 2 2 2 2" xfId="16774" xr:uid="{E63EFD3D-EDAE-4306-B54F-821F81CAE924}"/>
    <cellStyle name="Separador de milhares 10 2 2 2 3" xfId="12814" xr:uid="{598833F8-DE18-4367-B9E4-DA72CAC07754}"/>
    <cellStyle name="Separador de milhares 10 2 2 3" xfId="6874" xr:uid="{4BDFCB0A-3739-49BA-9503-9FD6B565084F}"/>
    <cellStyle name="Separador de milhares 10 2 2 3 2" xfId="14794" xr:uid="{C3284AB9-1485-42AC-9456-EDDF0AC8F870}"/>
    <cellStyle name="Separador de milhares 10 2 2 4" xfId="10834" xr:uid="{5F131562-18B1-46F3-BD16-8BF355661CBB}"/>
    <cellStyle name="Separador de milhares 10 2 3" xfId="3689" xr:uid="{573A9039-F17A-4823-989A-23A07555C456}"/>
    <cellStyle name="Separador de milhares 10 2 3 2" xfId="7651" xr:uid="{5D19AA12-3E20-4CF4-AC92-03FE457EC51C}"/>
    <cellStyle name="Separador de milhares 10 2 3 2 2" xfId="15571" xr:uid="{1FE89767-4072-4DF2-8DEE-127D1F4D05AB}"/>
    <cellStyle name="Separador de milhares 10 2 3 3" xfId="11611" xr:uid="{E67540CE-013F-436B-92A9-31D0D0EB51D0}"/>
    <cellStyle name="Separador de milhares 10 2 4" xfId="5671" xr:uid="{BE871D69-A71B-4D51-854F-21C138AC01A1}"/>
    <cellStyle name="Separador de milhares 10 2 4 2" xfId="13591" xr:uid="{3DF7DA6A-6675-4332-9532-61E16530CDC2}"/>
    <cellStyle name="Separador de milhares 10 2 5" xfId="9631" xr:uid="{CC27A8D4-0654-4C4F-BC5E-75CAAC742539}"/>
    <cellStyle name="Separador de milhares 10 3" xfId="1694" xr:uid="{00000000-0005-0000-0000-000067060000}"/>
    <cellStyle name="Separador de milhares 10 3 2" xfId="2864" xr:uid="{042A6107-DB62-4101-953E-3F97F03247E9}"/>
    <cellStyle name="Separador de milhares 10 3 2 2" xfId="4895" xr:uid="{A210F17F-0BC9-4EA3-9CE7-7FD712BCEB7D}"/>
    <cellStyle name="Separador de milhares 10 3 2 2 2" xfId="8855" xr:uid="{64BDFDFF-95B2-4E1B-B252-EE8CDC66555F}"/>
    <cellStyle name="Separador de milhares 10 3 2 2 2 2" xfId="16775" xr:uid="{71BE0FA5-F1A8-4285-8114-91616DDEDF01}"/>
    <cellStyle name="Separador de milhares 10 3 2 2 3" xfId="12815" xr:uid="{3D45A1AC-5757-43CF-8F42-6D9B6718DD30}"/>
    <cellStyle name="Separador de milhares 10 3 2 3" xfId="6875" xr:uid="{EDD1E7EC-9881-471B-A5CA-A6D1989D650E}"/>
    <cellStyle name="Separador de milhares 10 3 2 3 2" xfId="14795" xr:uid="{00F896C7-CEFE-4A8D-9B9A-E018ADC6E9FC}"/>
    <cellStyle name="Separador de milhares 10 3 2 4" xfId="10835" xr:uid="{02D52B76-A617-4D81-A367-08D07F5856E8}"/>
    <cellStyle name="Separador de milhares 10 3 3" xfId="3968" xr:uid="{6EEBF6B9-021E-4123-8054-71EA929C5CAF}"/>
    <cellStyle name="Separador de milhares 10 3 3 2" xfId="7930" xr:uid="{8ADEE3AD-1E48-4185-B2F4-BFBDAE79B96F}"/>
    <cellStyle name="Separador de milhares 10 3 3 2 2" xfId="15850" xr:uid="{8CCB0517-90F4-4A57-828D-5389EC748259}"/>
    <cellStyle name="Separador de milhares 10 3 3 3" xfId="11890" xr:uid="{11AD914B-396C-4250-9C3C-812DF128716A}"/>
    <cellStyle name="Separador de milhares 10 3 4" xfId="5950" xr:uid="{94C8D3DB-8903-4256-A54B-F8068E806FA3}"/>
    <cellStyle name="Separador de milhares 10 3 4 2" xfId="13870" xr:uid="{C3EEFC6A-7BB9-4011-A1BF-1ADF2D8883B7}"/>
    <cellStyle name="Separador de milhares 10 3 5" xfId="9910" xr:uid="{7F465AB5-30D4-4C33-A8AF-79CB483D0DB1}"/>
    <cellStyle name="Separador de milhares 10 4" xfId="1999" xr:uid="{5F3217D9-1D35-4CC3-9DB0-7CD84CAD8DE3}"/>
    <cellStyle name="Separador de milhares 10 4 2" xfId="4077" xr:uid="{24F27B46-01D4-4307-9F4B-A43C1232D7BA}"/>
    <cellStyle name="Separador de milhares 10 4 2 2" xfId="8037" xr:uid="{20B68614-5B16-4537-87F3-B47E7CF92BD9}"/>
    <cellStyle name="Separador de milhares 10 4 2 2 2" xfId="15957" xr:uid="{08095A14-D486-4894-B672-4C184D09CD46}"/>
    <cellStyle name="Separador de milhares 10 4 2 3" xfId="11997" xr:uid="{DC45DA30-1ED8-479A-B94C-4A2146FB63E8}"/>
    <cellStyle name="Separador de milhares 10 4 3" xfId="6057" xr:uid="{AAC68D23-902D-4871-A7A9-D7B76F82CA9A}"/>
    <cellStyle name="Separador de milhares 10 4 3 2" xfId="13977" xr:uid="{DD0B9B05-955A-49D6-BBA1-97C8151FCD63}"/>
    <cellStyle name="Separador de milhares 10 4 4" xfId="10017" xr:uid="{82F8F4FA-7135-46EA-879C-2B796301A6DE}"/>
    <cellStyle name="Separador de milhares 10 5" xfId="2037" xr:uid="{4252E351-472B-407C-A207-188D218ABB02}"/>
    <cellStyle name="Separador de milhares 10 5 2" xfId="4115" xr:uid="{E35F3B95-C962-4D39-9EE9-127DA0A1F7BA}"/>
    <cellStyle name="Separador de milhares 10 5 2 2" xfId="8075" xr:uid="{B516FDD2-FDCC-48D1-AB7B-4D620C8BB1B8}"/>
    <cellStyle name="Separador de milhares 10 5 2 2 2" xfId="15995" xr:uid="{89F99855-9B63-4C0E-893E-D21D4806FACA}"/>
    <cellStyle name="Separador de milhares 10 5 2 3" xfId="12035" xr:uid="{3FF0661A-4AB5-43A7-86EC-A7489A66CA55}"/>
    <cellStyle name="Separador de milhares 10 5 3" xfId="6095" xr:uid="{4E7FFFAA-A190-4895-81EE-7EC167E60559}"/>
    <cellStyle name="Separador de milhares 10 5 3 2" xfId="14015" xr:uid="{540750DE-1D2F-4398-A767-DB1663C1E870}"/>
    <cellStyle name="Separador de milhares 10 5 4" xfId="10055" xr:uid="{19BD3ABB-7625-4861-B92A-6F9343707DB7}"/>
    <cellStyle name="Separador de milhares 10 6" xfId="2862" xr:uid="{5D181A2C-775F-4B63-AD80-E506C832962C}"/>
    <cellStyle name="Separador de milhares 10 6 2" xfId="4893" xr:uid="{127A77DC-8A85-46A9-AAF1-1F45C41E7D0B}"/>
    <cellStyle name="Separador de milhares 10 6 2 2" xfId="8853" xr:uid="{E528953F-8352-4CA4-BF76-94FFC1C6D457}"/>
    <cellStyle name="Separador de milhares 10 6 2 2 2" xfId="16773" xr:uid="{DC2AC618-E3EF-41C6-9067-50B0F32E5B9A}"/>
    <cellStyle name="Separador de milhares 10 6 2 3" xfId="12813" xr:uid="{6A489627-DBFB-401E-BA40-DB49DB4E3499}"/>
    <cellStyle name="Separador de milhares 10 6 3" xfId="6873" xr:uid="{C0DF326D-0E20-4B05-9094-12102FB7EA6F}"/>
    <cellStyle name="Separador de milhares 10 6 3 2" xfId="14793" xr:uid="{A8795C8A-6B03-429D-AD0D-8B5D41A000C1}"/>
    <cellStyle name="Separador de milhares 10 6 4" xfId="10833" xr:uid="{2B6347D0-4B98-4EF0-BDBB-5FE65388E26F}"/>
    <cellStyle name="Separador de milhares 10 7" xfId="3364" xr:uid="{36AD084B-CB6A-4A14-90A7-CC70168A1786}"/>
    <cellStyle name="Separador de milhares 10 7 2" xfId="7326" xr:uid="{A24F91C4-673C-42B2-B4B1-9F0994A14F99}"/>
    <cellStyle name="Separador de milhares 10 7 2 2" xfId="15246" xr:uid="{19E71CAC-427C-42E8-874F-955FF8E54D8D}"/>
    <cellStyle name="Separador de milhares 10 7 3" xfId="11286" xr:uid="{91D95980-CDFA-4324-B80B-6E27A840F6F4}"/>
    <cellStyle name="Separador de milhares 10 8" xfId="5346" xr:uid="{E30C442E-4347-4585-A8CA-0CB4F897DBE1}"/>
    <cellStyle name="Separador de milhares 10 8 2" xfId="13266" xr:uid="{5AA67243-B51C-47C6-A204-2A81BE02CE49}"/>
    <cellStyle name="Separador de milhares 10 9" xfId="9306" xr:uid="{CF6142A8-6770-4AFF-BFD8-1A02AC255AB5}"/>
    <cellStyle name="Separador de milhares 11" xfId="473" xr:uid="{00000000-0005-0000-0000-000068060000}"/>
    <cellStyle name="Separador de milhares 11 2" xfId="847" xr:uid="{00000000-0005-0000-0000-000069060000}"/>
    <cellStyle name="Separador de milhares 11 2 2" xfId="2866" xr:uid="{A36D2E0E-1D84-4917-900E-626409BC9484}"/>
    <cellStyle name="Separador de milhares 11 2 2 2" xfId="4897" xr:uid="{E7C62746-A295-4F69-9D43-B30A8A2C2F9A}"/>
    <cellStyle name="Separador de milhares 11 2 2 2 2" xfId="8857" xr:uid="{4A45DA98-D475-4BAE-99DF-3647AE928310}"/>
    <cellStyle name="Separador de milhares 11 2 2 2 2 2" xfId="16777" xr:uid="{FF1A4A82-A2ED-4DF3-87E6-68A49992CE4E}"/>
    <cellStyle name="Separador de milhares 11 2 2 2 3" xfId="12817" xr:uid="{BE5FB2C9-843D-4D6F-A2FD-9B10CADB1B9A}"/>
    <cellStyle name="Separador de milhares 11 2 2 3" xfId="6877" xr:uid="{4C1E98DB-2881-405C-9792-59DF4A11C8AA}"/>
    <cellStyle name="Separador de milhares 11 2 2 3 2" xfId="14797" xr:uid="{363DC697-0866-4A91-AF69-FA0C8F4AC6D9}"/>
    <cellStyle name="Separador de milhares 11 2 2 4" xfId="10837" xr:uid="{3AC227F8-FA44-457E-A7C2-13AD60BF3CBB}"/>
    <cellStyle name="Separador de milhares 11 2 3" xfId="3690" xr:uid="{45A8FC8C-BB9D-49D1-8718-437AFA024196}"/>
    <cellStyle name="Separador de milhares 11 2 3 2" xfId="7652" xr:uid="{797DDC5D-4949-4193-825D-2D163E026672}"/>
    <cellStyle name="Separador de milhares 11 2 3 2 2" xfId="15572" xr:uid="{DCB9BEA8-4CF7-4648-8AF7-9407AC8E599C}"/>
    <cellStyle name="Separador de milhares 11 2 3 3" xfId="11612" xr:uid="{FD7145BB-9B73-497D-8E0F-6B6D2843A24D}"/>
    <cellStyle name="Separador de milhares 11 2 4" xfId="5672" xr:uid="{08813706-7ACA-46E6-B715-7B7078356148}"/>
    <cellStyle name="Separador de milhares 11 2 4 2" xfId="13592" xr:uid="{F2CEF76C-FE74-4795-A3F9-CA567ECF624B}"/>
    <cellStyle name="Separador de milhares 11 2 5" xfId="9632" xr:uid="{DF2830C3-D8CA-4839-8CFE-A55FFB2E4EC3}"/>
    <cellStyle name="Separador de milhares 11 3" xfId="1695" xr:uid="{00000000-0005-0000-0000-00006A060000}"/>
    <cellStyle name="Separador de milhares 11 3 2" xfId="2867" xr:uid="{AD9380AA-A947-4A8F-BB8F-5AF00374CA49}"/>
    <cellStyle name="Separador de milhares 11 3 2 2" xfId="4898" xr:uid="{4902D7AC-D8A1-43CC-A391-3D876E754CCF}"/>
    <cellStyle name="Separador de milhares 11 3 2 2 2" xfId="8858" xr:uid="{2B2F14EC-9DA2-45F9-A3D7-F63BBB5F4642}"/>
    <cellStyle name="Separador de milhares 11 3 2 2 2 2" xfId="16778" xr:uid="{B783053E-2690-46BE-9883-D8AFD6C250DA}"/>
    <cellStyle name="Separador de milhares 11 3 2 2 3" xfId="12818" xr:uid="{6A44BE02-5EAC-4527-B2DA-5BC484205D48}"/>
    <cellStyle name="Separador de milhares 11 3 2 3" xfId="6878" xr:uid="{0B6523C4-E26D-4237-B49C-FF53B57AC4D3}"/>
    <cellStyle name="Separador de milhares 11 3 2 3 2" xfId="14798" xr:uid="{CDA5D4E0-A779-452D-8EF7-421DC9C84481}"/>
    <cellStyle name="Separador de milhares 11 3 2 4" xfId="10838" xr:uid="{2D351F96-0CB6-4FCB-B4AA-9782BA1E5A90}"/>
    <cellStyle name="Separador de milhares 11 3 3" xfId="3969" xr:uid="{E00C1DA7-1A3E-4B0D-801F-1CC5B82BD938}"/>
    <cellStyle name="Separador de milhares 11 3 3 2" xfId="7931" xr:uid="{33390164-EEDC-4602-9048-6A2721BC635A}"/>
    <cellStyle name="Separador de milhares 11 3 3 2 2" xfId="15851" xr:uid="{ACB244CE-9886-48CB-B351-40A4A76158CB}"/>
    <cellStyle name="Separador de milhares 11 3 3 3" xfId="11891" xr:uid="{91ED2433-D3FA-4983-A1C9-D42B6ABFEA04}"/>
    <cellStyle name="Separador de milhares 11 3 4" xfId="5951" xr:uid="{3E092A91-A997-471A-B4C1-F1187571B202}"/>
    <cellStyle name="Separador de milhares 11 3 4 2" xfId="13871" xr:uid="{1A2BD08C-AEC9-41DF-9E49-F76B5D35A421}"/>
    <cellStyle name="Separador de milhares 11 3 5" xfId="9911" xr:uid="{C807FC71-807A-4728-8000-70EA99E0D8D3}"/>
    <cellStyle name="Separador de milhares 11 4" xfId="2000" xr:uid="{FB277361-F29B-4B58-A4C4-B29CE5C1EA46}"/>
    <cellStyle name="Separador de milhares 11 4 2" xfId="4078" xr:uid="{1D9C2CE4-FEA2-4F07-BA43-D9D351443160}"/>
    <cellStyle name="Separador de milhares 11 4 2 2" xfId="8038" xr:uid="{3F4D695C-F037-41F4-A64B-9DB620533EAB}"/>
    <cellStyle name="Separador de milhares 11 4 2 2 2" xfId="15958" xr:uid="{76DF483D-9C73-4429-AD30-49892D27A61F}"/>
    <cellStyle name="Separador de milhares 11 4 2 3" xfId="11998" xr:uid="{823E2E8E-4616-4F08-A76A-BE1DFCE87EBE}"/>
    <cellStyle name="Separador de milhares 11 4 3" xfId="6058" xr:uid="{C86F962B-B2F9-4BC0-B619-13A9A5C725D8}"/>
    <cellStyle name="Separador de milhares 11 4 3 2" xfId="13978" xr:uid="{8A6452A0-6548-444D-AA83-C927CABECB00}"/>
    <cellStyle name="Separador de milhares 11 4 4" xfId="10018" xr:uid="{64B8AFBF-4495-4CE0-9163-A120A0DF1CCF}"/>
    <cellStyle name="Separador de milhares 11 5" xfId="2038" xr:uid="{3BF40BAC-C484-45AC-AF86-A83E1DA408A7}"/>
    <cellStyle name="Separador de milhares 11 5 2" xfId="4116" xr:uid="{0542CB86-5E5C-4783-AABD-724BD5BC6171}"/>
    <cellStyle name="Separador de milhares 11 5 2 2" xfId="8076" xr:uid="{E979A63D-AC24-4F45-81FE-BA2E5F9B2973}"/>
    <cellStyle name="Separador de milhares 11 5 2 2 2" xfId="15996" xr:uid="{E6C2444B-D35A-4C6D-9994-5A7A68DB1E08}"/>
    <cellStyle name="Separador de milhares 11 5 2 3" xfId="12036" xr:uid="{FED91134-734D-4F54-BC92-6E702024FCDF}"/>
    <cellStyle name="Separador de milhares 11 5 3" xfId="6096" xr:uid="{959A00A4-4C16-4E28-9AE0-463694BB9583}"/>
    <cellStyle name="Separador de milhares 11 5 3 2" xfId="14016" xr:uid="{24787BF8-72A7-424B-A7C2-3143663657F0}"/>
    <cellStyle name="Separador de milhares 11 5 4" xfId="10056" xr:uid="{EDFF3C9F-ABCF-4B0B-85E9-C0F3A2C2A175}"/>
    <cellStyle name="Separador de milhares 11 6" xfId="2865" xr:uid="{7BD04538-0681-449F-897F-A12927C753DC}"/>
    <cellStyle name="Separador de milhares 11 6 2" xfId="4896" xr:uid="{FB69A637-F8C0-4E92-9E41-10BC0C920980}"/>
    <cellStyle name="Separador de milhares 11 6 2 2" xfId="8856" xr:uid="{2D9BE773-98BF-48A7-9C10-E47CE4F2ABD1}"/>
    <cellStyle name="Separador de milhares 11 6 2 2 2" xfId="16776" xr:uid="{CE9C2927-1397-43CA-B66F-EB7D8B2B6321}"/>
    <cellStyle name="Separador de milhares 11 6 2 3" xfId="12816" xr:uid="{4B8EBA40-7FEF-4206-9FA8-C90B07221F7B}"/>
    <cellStyle name="Separador de milhares 11 6 3" xfId="6876" xr:uid="{E52E0825-0672-427B-8BE8-6DFE6E2DF97A}"/>
    <cellStyle name="Separador de milhares 11 6 3 2" xfId="14796" xr:uid="{18F4796F-DF3C-4267-9D38-0828D986B2FF}"/>
    <cellStyle name="Separador de milhares 11 6 4" xfId="10836" xr:uid="{DC4A7672-CDFE-420C-934F-6EAEA8C33FA5}"/>
    <cellStyle name="Separador de milhares 11 7" xfId="3365" xr:uid="{9DEC79C1-FC8D-46FD-8602-1384EF1794C8}"/>
    <cellStyle name="Separador de milhares 11 7 2" xfId="7327" xr:uid="{67A8D704-886F-48AA-8793-46C77A30FF8C}"/>
    <cellStyle name="Separador de milhares 11 7 2 2" xfId="15247" xr:uid="{F34FC820-A36B-4F0C-9BC0-771E00B5A0C7}"/>
    <cellStyle name="Separador de milhares 11 7 3" xfId="11287" xr:uid="{4E0D7211-F643-4BFD-AE7F-FA06B41A1040}"/>
    <cellStyle name="Separador de milhares 11 8" xfId="5347" xr:uid="{6A8CFDD0-3CB8-453E-A4F4-DAEE6A196916}"/>
    <cellStyle name="Separador de milhares 11 8 2" xfId="13267" xr:uid="{C1F2D739-F07A-4533-BD2E-7EB6AD44728D}"/>
    <cellStyle name="Separador de milhares 11 9" xfId="9307" xr:uid="{B2F0883C-E08C-4BED-A0A2-B7203B691D7F}"/>
    <cellStyle name="Separador de milhares 12" xfId="1696" xr:uid="{00000000-0005-0000-0000-00006B060000}"/>
    <cellStyle name="Separador de milhares 12 2" xfId="2868" xr:uid="{0966514F-AC36-4ADF-8657-E64F32D6AAD1}"/>
    <cellStyle name="Separador de milhares 12 2 2" xfId="4899" xr:uid="{DB1816CF-C4DC-41AC-A11D-25AD1827D086}"/>
    <cellStyle name="Separador de milhares 12 2 2 2" xfId="8859" xr:uid="{CB50E5EC-A35D-4112-9B27-02E5C97D5FBE}"/>
    <cellStyle name="Separador de milhares 12 2 2 2 2" xfId="16779" xr:uid="{65AE35CE-1638-4361-9A5F-B64BE16FEC16}"/>
    <cellStyle name="Separador de milhares 12 2 2 3" xfId="12819" xr:uid="{C1C52073-D495-46B5-85C3-05310D12237F}"/>
    <cellStyle name="Separador de milhares 12 2 3" xfId="6879" xr:uid="{94165A97-5978-499D-9E4F-17DAB409D670}"/>
    <cellStyle name="Separador de milhares 12 2 3 2" xfId="14799" xr:uid="{63F7F4DF-DD88-446D-BF47-2CA142883E93}"/>
    <cellStyle name="Separador de milhares 12 2 4" xfId="10839" xr:uid="{53AB3952-A74A-4D3D-BEF4-8CBFE0BDDF27}"/>
    <cellStyle name="Separador de milhares 12 3" xfId="3970" xr:uid="{E827033A-0BEA-4128-9F63-68F05759EFFD}"/>
    <cellStyle name="Separador de milhares 12 3 2" xfId="7932" xr:uid="{D6136947-A43C-400F-824F-F09E6CFBC78F}"/>
    <cellStyle name="Separador de milhares 12 3 2 2" xfId="15852" xr:uid="{0DEAC3B5-1133-4CF6-AED9-99E44587B16A}"/>
    <cellStyle name="Separador de milhares 12 3 3" xfId="11892" xr:uid="{78C88DAC-3034-433A-A196-C2513EED59F8}"/>
    <cellStyle name="Separador de milhares 12 4" xfId="5952" xr:uid="{4847CF59-0A55-4F03-8954-46F575B0FBD3}"/>
    <cellStyle name="Separador de milhares 12 4 2" xfId="13872" xr:uid="{7710AC68-617A-4B73-B149-E695942A7CAE}"/>
    <cellStyle name="Separador de milhares 12 5" xfId="9912" xr:uid="{D65779CE-DEDD-4E5C-A29F-9431F02679EC}"/>
    <cellStyle name="Separador de milhares 13" xfId="1697" xr:uid="{00000000-0005-0000-0000-00006C060000}"/>
    <cellStyle name="Separador de milhares 13 2" xfId="2869" xr:uid="{DE1431D2-FA46-4FAE-8A6D-1E7E84A8ADC0}"/>
    <cellStyle name="Separador de milhares 13 2 2" xfId="4900" xr:uid="{F1DEA657-4581-4580-9A27-574B4BBA6356}"/>
    <cellStyle name="Separador de milhares 13 2 2 2" xfId="8860" xr:uid="{AAEBAF59-E85D-4D7A-B3B5-8566C8498865}"/>
    <cellStyle name="Separador de milhares 13 2 2 2 2" xfId="16780" xr:uid="{59D56D23-4360-4167-B7A5-0AD838A6445B}"/>
    <cellStyle name="Separador de milhares 13 2 2 3" xfId="12820" xr:uid="{CC19FCEC-D076-43F0-A6B7-5B97E3EF5878}"/>
    <cellStyle name="Separador de milhares 13 2 3" xfId="6880" xr:uid="{4C7E2F4D-8F48-48C9-AF4A-04F4A1D79FE3}"/>
    <cellStyle name="Separador de milhares 13 2 3 2" xfId="14800" xr:uid="{624875B6-FA7F-406A-B9A9-41E0B7EAAD68}"/>
    <cellStyle name="Separador de milhares 13 2 4" xfId="10840" xr:uid="{28C3A2B8-0E9D-4B2F-B608-EC2C7BDC5695}"/>
    <cellStyle name="Separador de milhares 13 3" xfId="3971" xr:uid="{C98E4E86-1A7C-4AEF-9EBB-4C2D7770FF42}"/>
    <cellStyle name="Separador de milhares 13 3 2" xfId="7933" xr:uid="{FE0A33F3-BE3C-4C09-B1DA-44E5E1F93692}"/>
    <cellStyle name="Separador de milhares 13 3 2 2" xfId="15853" xr:uid="{7A92C5C6-04EA-4303-AD3A-317FB156EA49}"/>
    <cellStyle name="Separador de milhares 13 3 3" xfId="11893" xr:uid="{E7E20EBB-B6F7-4125-80BF-1883CC48F8EB}"/>
    <cellStyle name="Separador de milhares 13 4" xfId="5953" xr:uid="{6348E6DA-EE65-4294-A86A-DAF2EDE0A21A}"/>
    <cellStyle name="Separador de milhares 13 4 2" xfId="13873" xr:uid="{40B16636-EFB3-41A5-82B1-8494E05C15E0}"/>
    <cellStyle name="Separador de milhares 13 5" xfId="9913" xr:uid="{123D8B01-DCB1-49A0-BAD2-3480713D7BDE}"/>
    <cellStyle name="Separador de milhares 14" xfId="1698" xr:uid="{00000000-0005-0000-0000-00006D060000}"/>
    <cellStyle name="Separador de milhares 14 2" xfId="2870" xr:uid="{E6ECBA5E-1603-44D2-B3C1-1038B4098674}"/>
    <cellStyle name="Separador de milhares 14 2 2" xfId="4901" xr:uid="{6F9BAC86-8586-49AF-97B0-905762A0F082}"/>
    <cellStyle name="Separador de milhares 14 2 2 2" xfId="8861" xr:uid="{0ECB9F6E-B160-433D-85BA-45ACF2333B7D}"/>
    <cellStyle name="Separador de milhares 14 2 2 2 2" xfId="16781" xr:uid="{A08745CD-5466-4A42-BC16-886D7CFDB7AC}"/>
    <cellStyle name="Separador de milhares 14 2 2 3" xfId="12821" xr:uid="{6EAA5C3F-4BB5-4F27-BA0D-E057555BD0CB}"/>
    <cellStyle name="Separador de milhares 14 2 3" xfId="6881" xr:uid="{5161829A-3C70-483D-AEFD-4ADA5880AFB3}"/>
    <cellStyle name="Separador de milhares 14 2 3 2" xfId="14801" xr:uid="{3A6DA8E2-61B2-4219-BE43-E63BC3858500}"/>
    <cellStyle name="Separador de milhares 14 2 4" xfId="10841" xr:uid="{0F78F2D5-A8A6-4220-BE29-F4310891AD3A}"/>
    <cellStyle name="Separador de milhares 14 3" xfId="3972" xr:uid="{8A1595D7-47D2-4F13-AF00-D639404E5CF3}"/>
    <cellStyle name="Separador de milhares 14 3 2" xfId="7934" xr:uid="{A04A46B5-71C1-438B-B7D6-CEBF3F1EC90E}"/>
    <cellStyle name="Separador de milhares 14 3 2 2" xfId="15854" xr:uid="{8CEB0F86-8087-4A72-810C-FCD3BB5104A0}"/>
    <cellStyle name="Separador de milhares 14 3 3" xfId="11894" xr:uid="{2C4C2AD3-8087-449A-AC72-50EBB5E192EF}"/>
    <cellStyle name="Separador de milhares 14 4" xfId="5954" xr:uid="{EDC24CDA-3136-4510-ABE4-A22A2927BE05}"/>
    <cellStyle name="Separador de milhares 14 4 2" xfId="13874" xr:uid="{7F07AE2E-156C-4F57-AE1D-CDD739A8B7FC}"/>
    <cellStyle name="Separador de milhares 14 5" xfId="9914" xr:uid="{D9C40072-9558-41B3-AF44-BAF6414FB3C1}"/>
    <cellStyle name="Separador de milhares 15" xfId="1699" xr:uid="{00000000-0005-0000-0000-00006E060000}"/>
    <cellStyle name="Separador de milhares 15 2" xfId="2871" xr:uid="{BC4A93BF-390A-4EA0-8080-BEA9BACF2568}"/>
    <cellStyle name="Separador de milhares 15 2 2" xfId="4902" xr:uid="{B89D03CE-DE98-4879-97B2-9FEA506DB0B0}"/>
    <cellStyle name="Separador de milhares 15 2 2 2" xfId="8862" xr:uid="{890F8505-2E1B-4E7E-82C3-332894919772}"/>
    <cellStyle name="Separador de milhares 15 2 2 2 2" xfId="16782" xr:uid="{58D27881-4211-4999-9B14-1F35257CF9A0}"/>
    <cellStyle name="Separador de milhares 15 2 2 3" xfId="12822" xr:uid="{9F26FBF7-C72F-4504-AD3E-CCDAEFF5123F}"/>
    <cellStyle name="Separador de milhares 15 2 3" xfId="6882" xr:uid="{8A5E647A-AC36-460B-A15D-8F40982B5B18}"/>
    <cellStyle name="Separador de milhares 15 2 3 2" xfId="14802" xr:uid="{6A0EBE9D-B925-4C3C-9DC5-5EE1943FFEC6}"/>
    <cellStyle name="Separador de milhares 15 2 4" xfId="10842" xr:uid="{9DA79DC6-C8EC-4A0B-9622-4A95D5883C10}"/>
    <cellStyle name="Separador de milhares 15 3" xfId="3973" xr:uid="{E27BF153-6F2D-4029-BA57-E3915CA0E61A}"/>
    <cellStyle name="Separador de milhares 15 3 2" xfId="7935" xr:uid="{F8535BEE-20FA-42E7-891E-CA15535B7DEC}"/>
    <cellStyle name="Separador de milhares 15 3 2 2" xfId="15855" xr:uid="{0A460E3F-35EC-471C-9F4C-EFAB0006F895}"/>
    <cellStyle name="Separador de milhares 15 3 3" xfId="11895" xr:uid="{6EE7547D-2EFD-4F43-A6D4-0145B3F66618}"/>
    <cellStyle name="Separador de milhares 15 4" xfId="5955" xr:uid="{9B05D1E3-298F-4637-9F08-4E08E2A4BA94}"/>
    <cellStyle name="Separador de milhares 15 4 2" xfId="13875" xr:uid="{F4D99774-E63F-47F1-BD9A-EE014F7DB750}"/>
    <cellStyle name="Separador de milhares 15 5" xfId="9915" xr:uid="{22841D47-8250-4F78-B31D-BEEB5702DDF5}"/>
    <cellStyle name="Separador de milhares 16" xfId="1700" xr:uid="{00000000-0005-0000-0000-00006F060000}"/>
    <cellStyle name="Separador de milhares 16 2" xfId="2872" xr:uid="{4CDD2942-DE6C-460D-978B-48599B69587B}"/>
    <cellStyle name="Separador de milhares 16 2 2" xfId="4903" xr:uid="{9F95B758-F367-4807-BE82-435B74C26186}"/>
    <cellStyle name="Separador de milhares 16 2 2 2" xfId="8863" xr:uid="{D0837412-79AB-4528-B5B1-910E75F86B1D}"/>
    <cellStyle name="Separador de milhares 16 2 2 2 2" xfId="16783" xr:uid="{F5DDD9DA-CAC0-43D5-8446-FA96F6AE9FBF}"/>
    <cellStyle name="Separador de milhares 16 2 2 3" xfId="12823" xr:uid="{82A4037B-6E57-4EE7-9604-EE103B67B807}"/>
    <cellStyle name="Separador de milhares 16 2 3" xfId="6883" xr:uid="{BB2BACAF-93A4-4D30-930E-7E2A21F8BA3C}"/>
    <cellStyle name="Separador de milhares 16 2 3 2" xfId="14803" xr:uid="{E9F03370-3149-418B-BA04-4341C0A792BE}"/>
    <cellStyle name="Separador de milhares 16 2 4" xfId="10843" xr:uid="{39EAAA7B-6682-40B9-8ABE-412184053DFE}"/>
    <cellStyle name="Separador de milhares 16 3" xfId="3974" xr:uid="{361501B5-1B13-439A-8068-966663721D0F}"/>
    <cellStyle name="Separador de milhares 16 3 2" xfId="7936" xr:uid="{D920F123-597A-431E-8AA1-07CC40A82E0F}"/>
    <cellStyle name="Separador de milhares 16 3 2 2" xfId="15856" xr:uid="{77E79AD5-745D-45F8-ABC9-89B0F01C66EB}"/>
    <cellStyle name="Separador de milhares 16 3 3" xfId="11896" xr:uid="{1D75ED3D-FD37-4278-9766-A0D8FB19DD94}"/>
    <cellStyle name="Separador de milhares 16 4" xfId="5956" xr:uid="{D0A6B317-2AF1-4379-9C91-455D57591898}"/>
    <cellStyle name="Separador de milhares 16 4 2" xfId="13876" xr:uid="{8D4D78D3-BB49-47BA-8E0D-CC8A61100178}"/>
    <cellStyle name="Separador de milhares 16 5" xfId="9916" xr:uid="{08A7B254-23BF-456B-A738-F76CFAE59736}"/>
    <cellStyle name="Separador de milhares 17" xfId="1701" xr:uid="{00000000-0005-0000-0000-000070060000}"/>
    <cellStyle name="Separador de milhares 17 2" xfId="2873" xr:uid="{F24C7FFC-7569-4F20-B062-A252F7A09813}"/>
    <cellStyle name="Separador de milhares 17 2 2" xfId="4904" xr:uid="{4C8B6656-C68C-4A41-A106-69678FAF7371}"/>
    <cellStyle name="Separador de milhares 17 2 2 2" xfId="8864" xr:uid="{EDA86392-F24F-4F22-90E0-E5E46D10926F}"/>
    <cellStyle name="Separador de milhares 17 2 2 2 2" xfId="16784" xr:uid="{167BF95E-8291-4B0B-A21A-AF4BB9A435C5}"/>
    <cellStyle name="Separador de milhares 17 2 2 3" xfId="12824" xr:uid="{A963F5DA-A096-4D2F-96E7-A48B1BAD9120}"/>
    <cellStyle name="Separador de milhares 17 2 3" xfId="6884" xr:uid="{0E720FB1-DA13-4534-BE57-564DBFDC145B}"/>
    <cellStyle name="Separador de milhares 17 2 3 2" xfId="14804" xr:uid="{4C4BFF5C-23C1-4F4E-86F8-D28FC0C4ABC0}"/>
    <cellStyle name="Separador de milhares 17 2 4" xfId="10844" xr:uid="{066BA2CC-9A10-4776-A132-2E3ECA31A902}"/>
    <cellStyle name="Separador de milhares 17 3" xfId="3975" xr:uid="{D5F692F6-459B-443C-9A49-3F6C466578DC}"/>
    <cellStyle name="Separador de milhares 17 3 2" xfId="7937" xr:uid="{41F73E98-1A50-4C0B-90CE-DADBA581A66F}"/>
    <cellStyle name="Separador de milhares 17 3 2 2" xfId="15857" xr:uid="{F967F15C-87DF-4B58-88AC-2D7B51B31942}"/>
    <cellStyle name="Separador de milhares 17 3 3" xfId="11897" xr:uid="{F95D023E-CBA5-4349-A0BD-5F2627DA1DAB}"/>
    <cellStyle name="Separador de milhares 17 4" xfId="5957" xr:uid="{DAA4BF10-6865-4F02-9A5C-30CCB29D0704}"/>
    <cellStyle name="Separador de milhares 17 4 2" xfId="13877" xr:uid="{92881847-5F5B-4C12-B3FC-3E8DC2CB2792}"/>
    <cellStyle name="Separador de milhares 17 5" xfId="9917" xr:uid="{4DB5D956-2F77-4135-A348-57548A40CC9B}"/>
    <cellStyle name="Separador de milhares 18" xfId="1702" xr:uid="{00000000-0005-0000-0000-000071060000}"/>
    <cellStyle name="Separador de milhares 18 2" xfId="2874" xr:uid="{33FE8BCB-9D1D-4899-BA1D-03AA3E36E63D}"/>
    <cellStyle name="Separador de milhares 18 2 2" xfId="4905" xr:uid="{60FD1964-8DE3-481A-B552-697533E5142A}"/>
    <cellStyle name="Separador de milhares 18 2 2 2" xfId="8865" xr:uid="{DC816B49-7EEA-42D2-9B95-EF615B1501C7}"/>
    <cellStyle name="Separador de milhares 18 2 2 2 2" xfId="16785" xr:uid="{E723B1A0-6D03-4C00-B403-F59A27612F9F}"/>
    <cellStyle name="Separador de milhares 18 2 2 3" xfId="12825" xr:uid="{18EA0E7F-2EBE-44BB-A550-19963AA80B6D}"/>
    <cellStyle name="Separador de milhares 18 2 3" xfId="6885" xr:uid="{86061240-33F9-4B15-A5B5-166BF2CDB37A}"/>
    <cellStyle name="Separador de milhares 18 2 3 2" xfId="14805" xr:uid="{9DA3499D-63DA-4E55-AC03-461C749B9152}"/>
    <cellStyle name="Separador de milhares 18 2 4" xfId="10845" xr:uid="{A1C2B0B7-458B-4295-A1C4-8A4A91400C6C}"/>
    <cellStyle name="Separador de milhares 18 3" xfId="3976" xr:uid="{915CB80A-368A-4D3B-9E6E-21166BF971ED}"/>
    <cellStyle name="Separador de milhares 18 3 2" xfId="7938" xr:uid="{46FAF6FC-389C-4B74-9CE9-CB84DE144BF3}"/>
    <cellStyle name="Separador de milhares 18 3 2 2" xfId="15858" xr:uid="{35F06D83-5DE9-4026-9C74-F3E6F3A37CB6}"/>
    <cellStyle name="Separador de milhares 18 3 3" xfId="11898" xr:uid="{6DEBBED8-6D1B-481A-81CA-C03894C3AD85}"/>
    <cellStyle name="Separador de milhares 18 4" xfId="5958" xr:uid="{5F29FB60-6774-4DD2-9E59-8698BE54769D}"/>
    <cellStyle name="Separador de milhares 18 4 2" xfId="13878" xr:uid="{4566FD04-BC76-45C8-AD45-4C39CBE5B5A8}"/>
    <cellStyle name="Separador de milhares 18 5" xfId="9918" xr:uid="{11BBF7C4-59D4-4529-8E3F-2105CFF50155}"/>
    <cellStyle name="Separador de milhares 19" xfId="1703" xr:uid="{00000000-0005-0000-0000-000072060000}"/>
    <cellStyle name="Separador de milhares 19 2" xfId="2875" xr:uid="{FBD23812-4BD1-4A6E-8B53-9736BCA515B2}"/>
    <cellStyle name="Separador de milhares 19 2 2" xfId="4906" xr:uid="{DE1A500C-C86A-4532-9036-D9CE3E32096E}"/>
    <cellStyle name="Separador de milhares 19 2 2 2" xfId="8866" xr:uid="{370B889D-2570-449B-9E86-288C9D2C006D}"/>
    <cellStyle name="Separador de milhares 19 2 2 2 2" xfId="16786" xr:uid="{C30B022B-09A6-4D8B-822A-1AE57149C6F1}"/>
    <cellStyle name="Separador de milhares 19 2 2 3" xfId="12826" xr:uid="{74429EEC-D497-45B0-A21F-C455831BABF8}"/>
    <cellStyle name="Separador de milhares 19 2 3" xfId="6886" xr:uid="{95E2B0B0-183D-4AC5-B1C2-4175423DEC1D}"/>
    <cellStyle name="Separador de milhares 19 2 3 2" xfId="14806" xr:uid="{52DDB998-2165-4777-BFAE-EDE14FDADC2A}"/>
    <cellStyle name="Separador de milhares 19 2 4" xfId="10846" xr:uid="{CF07A30F-ABFB-49D7-BDBD-E952D2BB4851}"/>
    <cellStyle name="Separador de milhares 19 3" xfId="3977" xr:uid="{B5B72DF3-1DAF-44FF-A1D4-EA2E5D62C729}"/>
    <cellStyle name="Separador de milhares 19 3 2" xfId="7939" xr:uid="{5563ECED-7F87-4448-8B41-36784ADD5462}"/>
    <cellStyle name="Separador de milhares 19 3 2 2" xfId="15859" xr:uid="{C8196EA0-EE0C-4BE6-A730-1C957334D034}"/>
    <cellStyle name="Separador de milhares 19 3 3" xfId="11899" xr:uid="{FE4CA879-814D-4C57-BC86-D7083C1EBD66}"/>
    <cellStyle name="Separador de milhares 19 4" xfId="5959" xr:uid="{CA5478C7-38A0-4C92-8989-B6E8A019FD00}"/>
    <cellStyle name="Separador de milhares 19 4 2" xfId="13879" xr:uid="{43BE4344-E7E3-4DAE-9B72-7FA3227CD2EA}"/>
    <cellStyle name="Separador de milhares 19 5" xfId="9919" xr:uid="{FAE662AF-9F70-45F6-B012-AA63397F9AFD}"/>
    <cellStyle name="Separador de milhares 2" xfId="66" xr:uid="{00000000-0005-0000-0000-000073060000}"/>
    <cellStyle name="Separador de milhares 2 10" xfId="1898" xr:uid="{00000000-0005-0000-0000-000074060000}"/>
    <cellStyle name="Separador de milhares 2 10 2" xfId="4002" xr:uid="{1DCE7FD5-4AE4-46D9-BD9D-F33FC68055B6}"/>
    <cellStyle name="Separador de milhares 2 10 2 2" xfId="7964" xr:uid="{39CB5747-E9E2-4534-86AC-A4706F33E856}"/>
    <cellStyle name="Separador de milhares 2 10 2 2 2" xfId="15884" xr:uid="{9B7E50F9-4262-4E07-BD6B-003AAB30CFEE}"/>
    <cellStyle name="Separador de milhares 2 10 2 3" xfId="11924" xr:uid="{D86A5D34-3163-4B45-9D63-AE7C246AA491}"/>
    <cellStyle name="Separador de milhares 2 10 3" xfId="5984" xr:uid="{2A2489AD-5B80-4CF7-8EBC-04AFC3322EA6}"/>
    <cellStyle name="Separador de milhares 2 10 3 2" xfId="13904" xr:uid="{398F7932-01AD-4B05-BE7C-BEFAE5D14FEA}"/>
    <cellStyle name="Separador de milhares 2 10 4" xfId="9944" xr:uid="{AFDE9D1C-9414-43BB-8899-909846156BBC}"/>
    <cellStyle name="Separador de milhares 2 11" xfId="1990" xr:uid="{74C40D46-13F5-420E-BC28-516185B38B71}"/>
    <cellStyle name="Separador de milhares 2 11 2" xfId="4068" xr:uid="{0A950578-626C-4842-88A5-B4197C8E0621}"/>
    <cellStyle name="Separador de milhares 2 11 2 2" xfId="8028" xr:uid="{50754D30-7657-4749-BA2C-9AAEE7193EF3}"/>
    <cellStyle name="Separador de milhares 2 11 2 2 2" xfId="15948" xr:uid="{B128E2D5-06AE-4758-A41B-C3D3436A705C}"/>
    <cellStyle name="Separador de milhares 2 11 2 3" xfId="11988" xr:uid="{677A8D2F-4F0B-473F-A59C-BC24C1A8EDCA}"/>
    <cellStyle name="Separador de milhares 2 11 3" xfId="6048" xr:uid="{0FC59B57-534D-417F-9965-4F6E629601E1}"/>
    <cellStyle name="Separador de milhares 2 11 3 2" xfId="13968" xr:uid="{04C6EB82-B62C-4674-808D-A3AC72F343BF}"/>
    <cellStyle name="Separador de milhares 2 11 4" xfId="10008" xr:uid="{0C7165E3-D0CB-4FEC-9936-1317B9DB8DEA}"/>
    <cellStyle name="Separador de milhares 2 12" xfId="2027" xr:uid="{FA566DD7-33FC-45D4-BB9C-9D4D8955EC18}"/>
    <cellStyle name="Separador de milhares 2 12 2" xfId="4105" xr:uid="{6C82B700-8C50-4C22-B35E-47D07F2EDE36}"/>
    <cellStyle name="Separador de milhares 2 12 2 2" xfId="8065" xr:uid="{3384008C-26C0-4A64-9180-E38A7CEC0BBA}"/>
    <cellStyle name="Separador de milhares 2 12 2 2 2" xfId="15985" xr:uid="{2A78A593-F5E6-45E9-9C5E-A2C52B64D85B}"/>
    <cellStyle name="Separador de milhares 2 12 2 3" xfId="12025" xr:uid="{80A2714C-89BF-4BC9-B810-44D65F532731}"/>
    <cellStyle name="Separador de milhares 2 12 3" xfId="6085" xr:uid="{D6DF1EB7-6490-4B21-A368-FEEE285F4419}"/>
    <cellStyle name="Separador de milhares 2 12 3 2" xfId="14005" xr:uid="{83637ABF-14FD-4395-9BB2-217346F30101}"/>
    <cellStyle name="Separador de milhares 2 12 4" xfId="10045" xr:uid="{7DF87148-0C3E-4CBC-B2C5-AC55417ACCBA}"/>
    <cellStyle name="Separador de milhares 2 2" xfId="67" xr:uid="{00000000-0005-0000-0000-000075060000}"/>
    <cellStyle name="Separador de milhares 2 2 2" xfId="68" xr:uid="{00000000-0005-0000-0000-000076060000}"/>
    <cellStyle name="Separador de milhares 2 2 2 2" xfId="313" xr:uid="{00000000-0005-0000-0000-000077060000}"/>
    <cellStyle name="Separador de milhares 2 2 2 2 2" xfId="704" xr:uid="{00000000-0005-0000-0000-000078060000}"/>
    <cellStyle name="Separador de milhares 2 2 2 2 2 2" xfId="2877" xr:uid="{07B11B2F-73D2-4AA7-9962-D6EFC021497A}"/>
    <cellStyle name="Separador de milhares 2 2 2 2 2 2 2" xfId="4908" xr:uid="{134BF84B-B8A7-4DFC-99D1-92B22D798134}"/>
    <cellStyle name="Separador de milhares 2 2 2 2 2 2 2 2" xfId="8868" xr:uid="{C24B275B-2012-4627-8F60-24A7E4A58710}"/>
    <cellStyle name="Separador de milhares 2 2 2 2 2 2 2 2 2" xfId="16788" xr:uid="{A523F9B3-A59F-4DF3-B118-545B304C97B5}"/>
    <cellStyle name="Separador de milhares 2 2 2 2 2 2 2 3" xfId="12828" xr:uid="{57585A19-E120-4CC1-BADA-F9B2A89BF88D}"/>
    <cellStyle name="Separador de milhares 2 2 2 2 2 2 3" xfId="6888" xr:uid="{18ED63EA-0ECE-4165-802E-F799A2329404}"/>
    <cellStyle name="Separador de milhares 2 2 2 2 2 2 3 2" xfId="14808" xr:uid="{2FBD2A2B-A116-45F0-9927-BA21C72CFB54}"/>
    <cellStyle name="Separador de milhares 2 2 2 2 2 2 4" xfId="10848" xr:uid="{473717F0-F832-4CF9-82D2-DAEE5BD285C9}"/>
    <cellStyle name="Separador de milhares 2 2 2 2 2 3" xfId="3547" xr:uid="{C6A21534-CB0F-48C9-B369-181D8DCD873F}"/>
    <cellStyle name="Separador de milhares 2 2 2 2 2 3 2" xfId="7509" xr:uid="{A396B906-3DCC-4F12-BB83-B7CC8B7C440D}"/>
    <cellStyle name="Separador de milhares 2 2 2 2 2 3 2 2" xfId="15429" xr:uid="{9EF2FAD8-20B8-431F-B8DC-A2BC45C02186}"/>
    <cellStyle name="Separador de milhares 2 2 2 2 2 3 3" xfId="11469" xr:uid="{90E953E8-B657-4DC7-B434-B9F03A4F842E}"/>
    <cellStyle name="Separador de milhares 2 2 2 2 2 4" xfId="5529" xr:uid="{A7EF4547-6CD8-4E50-AF6B-46B724FFE140}"/>
    <cellStyle name="Separador de milhares 2 2 2 2 2 4 2" xfId="13449" xr:uid="{2AD11C50-EFD7-46DC-9700-D4E36E603D47}"/>
    <cellStyle name="Separador de milhares 2 2 2 2 2 5" xfId="9489" xr:uid="{7AA2A933-35FC-4F74-A011-C934E09AFB55}"/>
    <cellStyle name="Separador de milhares 2 2 2 2 3" xfId="2876" xr:uid="{349723AF-2A87-4FFF-BA9F-616038F6966A}"/>
    <cellStyle name="Separador de milhares 2 2 2 2 3 2" xfId="4907" xr:uid="{1AF9974F-DCF7-41BD-AB89-A8478FC0ED25}"/>
    <cellStyle name="Separador de milhares 2 2 2 2 3 2 2" xfId="8867" xr:uid="{F34C972F-A01C-4133-8D28-ABB457553DE0}"/>
    <cellStyle name="Separador de milhares 2 2 2 2 3 2 2 2" xfId="16787" xr:uid="{40206414-5803-4349-84C6-46639FCBEBFA}"/>
    <cellStyle name="Separador de milhares 2 2 2 2 3 2 3" xfId="12827" xr:uid="{12BAE3F4-EE59-488B-8A76-9232E63E6EE0}"/>
    <cellStyle name="Separador de milhares 2 2 2 2 3 3" xfId="6887" xr:uid="{530CDC97-CFB5-4B1C-A476-4A49F9E23F68}"/>
    <cellStyle name="Separador de milhares 2 2 2 2 3 3 2" xfId="14807" xr:uid="{D2D39EEE-5666-43F2-B5AB-2F7559AB5AF7}"/>
    <cellStyle name="Separador de milhares 2 2 2 2 3 4" xfId="10847" xr:uid="{0B91FC40-9B7C-41B7-9EC6-A218729ACAE2}"/>
    <cellStyle name="Separador de milhares 2 2 2 2 4" xfId="3222" xr:uid="{1E68D1D3-6208-4834-948C-C7F946175FE4}"/>
    <cellStyle name="Separador de milhares 2 2 2 2 4 2" xfId="7184" xr:uid="{3D0364F0-EADC-4ECD-8F8A-996BC28E9E68}"/>
    <cellStyle name="Separador de milhares 2 2 2 2 4 2 2" xfId="15104" xr:uid="{CDC5F3EE-69C8-4204-A6BF-20A938F09894}"/>
    <cellStyle name="Separador de milhares 2 2 2 2 4 3" xfId="11144" xr:uid="{E226D0A2-7017-4DBF-BAA4-D5B2E3F38006}"/>
    <cellStyle name="Separador de milhares 2 2 2 2 5" xfId="5204" xr:uid="{C2B43828-FB43-4192-B2DD-B109AEE9CB97}"/>
    <cellStyle name="Separador de milhares 2 2 2 2 5 2" xfId="13124" xr:uid="{FA5169C4-FAC6-424C-9C71-0FA0D70C006B}"/>
    <cellStyle name="Separador de milhares 2 2 2 2 6" xfId="9164" xr:uid="{4E08974E-D8FF-47B3-BE46-E9BA0AECCECA}"/>
    <cellStyle name="Separador de milhares 2 2 2 3" xfId="1705" xr:uid="{00000000-0005-0000-0000-000079060000}"/>
    <cellStyle name="Separador de milhares 2 2 2 3 2" xfId="2878" xr:uid="{A5E75A23-4819-40FC-805B-331F57F1EDFC}"/>
    <cellStyle name="Separador de milhares 2 2 2 3 2 2" xfId="4909" xr:uid="{DAE0AA92-5C4C-41D9-A587-DAAF4E2DD56E}"/>
    <cellStyle name="Separador de milhares 2 2 2 3 2 2 2" xfId="8869" xr:uid="{ACB6B91D-BF89-475E-9AAF-1AE7D7B24E54}"/>
    <cellStyle name="Separador de milhares 2 2 2 3 2 2 2 2" xfId="16789" xr:uid="{CDF31712-6BCA-40B8-AE46-1044AF99EEC9}"/>
    <cellStyle name="Separador de milhares 2 2 2 3 2 2 3" xfId="12829" xr:uid="{304498F3-88BC-4780-A536-1719981004E4}"/>
    <cellStyle name="Separador de milhares 2 2 2 3 2 3" xfId="6889" xr:uid="{1E0EAE04-3431-412F-A92D-7014C544D6F9}"/>
    <cellStyle name="Separador de milhares 2 2 2 3 2 3 2" xfId="14809" xr:uid="{C5ED1905-3D2F-4E1E-82B0-BE8DB792ADB6}"/>
    <cellStyle name="Separador de milhares 2 2 2 3 2 4" xfId="10849" xr:uid="{D6B76824-C69F-4064-976A-8D3C52BD09B8}"/>
    <cellStyle name="Separador de milhares 2 2 2 3 3" xfId="3979" xr:uid="{28585E4A-A951-4086-B1B5-1C23381873FD}"/>
    <cellStyle name="Separador de milhares 2 2 2 3 3 2" xfId="7941" xr:uid="{04C6359C-2068-4494-B317-AB5D27306932}"/>
    <cellStyle name="Separador de milhares 2 2 2 3 3 2 2" xfId="15861" xr:uid="{B543F387-1DFA-49D5-BF15-62C888722027}"/>
    <cellStyle name="Separador de milhares 2 2 2 3 3 3" xfId="11901" xr:uid="{4FE4A888-8B98-4CEF-8876-657B5A50B94C}"/>
    <cellStyle name="Separador de milhares 2 2 2 3 4" xfId="5961" xr:uid="{CF6E6EFA-68A8-4E7B-AE34-DCDF5F9E1060}"/>
    <cellStyle name="Separador de milhares 2 2 2 3 4 2" xfId="13881" xr:uid="{462E39B4-620B-49D0-ADAA-591E08239E05}"/>
    <cellStyle name="Separador de milhares 2 2 2 3 5" xfId="9921" xr:uid="{9449050F-2E95-4F8B-B8CC-DC5B37F3471B}"/>
    <cellStyle name="Separador de milhares 2 2 3" xfId="222" xr:uid="{00000000-0005-0000-0000-00007A060000}"/>
    <cellStyle name="Separador de milhares 2 2 3 2" xfId="387" xr:uid="{00000000-0005-0000-0000-00007B060000}"/>
    <cellStyle name="Separador de milhares 2 2 3 2 2" xfId="777" xr:uid="{00000000-0005-0000-0000-00007C060000}"/>
    <cellStyle name="Separador de milhares 2 2 3 2 2 2" xfId="2881" xr:uid="{BD474C5A-E8AC-47CE-BFDC-C0CEC2D861E6}"/>
    <cellStyle name="Separador de milhares 2 2 3 2 2 2 2" xfId="4912" xr:uid="{B27DE2E1-9D0C-4A7B-A07D-1FC4B6E19222}"/>
    <cellStyle name="Separador de milhares 2 2 3 2 2 2 2 2" xfId="8872" xr:uid="{E1422259-0BFD-4FA4-9214-5B840B2DA872}"/>
    <cellStyle name="Separador de milhares 2 2 3 2 2 2 2 2 2" xfId="16792" xr:uid="{0ACFEB91-282E-495C-983A-D6BB0DC65976}"/>
    <cellStyle name="Separador de milhares 2 2 3 2 2 2 2 3" xfId="12832" xr:uid="{E0C80F84-0758-4EEF-97D2-6EE8FA688031}"/>
    <cellStyle name="Separador de milhares 2 2 3 2 2 2 3" xfId="6892" xr:uid="{859928E0-76CD-4819-9446-24C3A6B4F768}"/>
    <cellStyle name="Separador de milhares 2 2 3 2 2 2 3 2" xfId="14812" xr:uid="{498CB97C-81C0-4BA3-A266-836096782201}"/>
    <cellStyle name="Separador de milhares 2 2 3 2 2 2 4" xfId="10852" xr:uid="{0B15BAFD-6675-4F2B-BA79-72524A887DE2}"/>
    <cellStyle name="Separador de milhares 2 2 3 2 2 3" xfId="3620" xr:uid="{BAFA25DE-5B4F-40AA-8BEB-6D59AEA269A3}"/>
    <cellStyle name="Separador de milhares 2 2 3 2 2 3 2" xfId="7582" xr:uid="{AAEA82D1-F822-4A45-B350-8D66954AF4D7}"/>
    <cellStyle name="Separador de milhares 2 2 3 2 2 3 2 2" xfId="15502" xr:uid="{61C9D835-56EF-44EF-A9A9-B770EEEC6386}"/>
    <cellStyle name="Separador de milhares 2 2 3 2 2 3 3" xfId="11542" xr:uid="{BA76F7A8-1129-44D6-8602-A4EA7A38A451}"/>
    <cellStyle name="Separador de milhares 2 2 3 2 2 4" xfId="5602" xr:uid="{04C71E3B-0FAB-4CEA-9E2E-47AE27C8310C}"/>
    <cellStyle name="Separador de milhares 2 2 3 2 2 4 2" xfId="13522" xr:uid="{17D565AF-C533-4E35-837E-B098E3B8B297}"/>
    <cellStyle name="Separador de milhares 2 2 3 2 2 5" xfId="9562" xr:uid="{44D04A75-7807-49AD-BB8D-3FE09985FD52}"/>
    <cellStyle name="Separador de milhares 2 2 3 2 3" xfId="2880" xr:uid="{6BAE4A04-DEC4-4193-8728-45CF32F8778D}"/>
    <cellStyle name="Separador de milhares 2 2 3 2 3 2" xfId="4911" xr:uid="{314CFABB-E180-4B42-B7CB-A23810295282}"/>
    <cellStyle name="Separador de milhares 2 2 3 2 3 2 2" xfId="8871" xr:uid="{F9FE0862-E69E-4845-B481-9F64C782487F}"/>
    <cellStyle name="Separador de milhares 2 2 3 2 3 2 2 2" xfId="16791" xr:uid="{D3A2D78A-BA05-44F2-A630-C4DC44047753}"/>
    <cellStyle name="Separador de milhares 2 2 3 2 3 2 3" xfId="12831" xr:uid="{CCEA3592-FD41-4E04-9448-0A686F52AB6F}"/>
    <cellStyle name="Separador de milhares 2 2 3 2 3 3" xfId="6891" xr:uid="{3D707B72-2A43-4FA9-8FC3-F52C74800064}"/>
    <cellStyle name="Separador de milhares 2 2 3 2 3 3 2" xfId="14811" xr:uid="{2D5A57BE-C0AE-4B0C-8B05-725728C599B3}"/>
    <cellStyle name="Separador de milhares 2 2 3 2 3 4" xfId="10851" xr:uid="{5EEE949E-4114-43EB-9506-D694D9B8C2E4}"/>
    <cellStyle name="Separador de milhares 2 2 3 2 4" xfId="3295" xr:uid="{F3D8ABA9-1CA5-4C0A-8581-823332D21EC8}"/>
    <cellStyle name="Separador de milhares 2 2 3 2 4 2" xfId="7257" xr:uid="{CF371D48-3F63-4550-8121-80632DC06293}"/>
    <cellStyle name="Separador de milhares 2 2 3 2 4 2 2" xfId="15177" xr:uid="{F6DDE108-C284-4F42-9C93-B33A14CC6609}"/>
    <cellStyle name="Separador de milhares 2 2 3 2 4 3" xfId="11217" xr:uid="{14C19E78-862E-4A9A-ADB2-A7B703C0CA7C}"/>
    <cellStyle name="Separador de milhares 2 2 3 2 5" xfId="5277" xr:uid="{CD346B0E-3494-44E7-8F4A-EE635A64E3D3}"/>
    <cellStyle name="Separador de milhares 2 2 3 2 5 2" xfId="13197" xr:uid="{C2195FCE-26F5-4CD9-90D0-A036954A57C9}"/>
    <cellStyle name="Separador de milhares 2 2 3 2 6" xfId="9237" xr:uid="{488E8415-D502-4BD5-836E-A523A0B4A784}"/>
    <cellStyle name="Separador de milhares 2 2 3 3" xfId="642" xr:uid="{00000000-0005-0000-0000-00007D060000}"/>
    <cellStyle name="Separador de milhares 2 2 3 3 2" xfId="2882" xr:uid="{AA3718F8-02D2-49C9-9DBC-03E15F0163B4}"/>
    <cellStyle name="Separador de milhares 2 2 3 3 2 2" xfId="4913" xr:uid="{E86969A0-3D3A-4B63-86DB-065E9FCA4E57}"/>
    <cellStyle name="Separador de milhares 2 2 3 3 2 2 2" xfId="8873" xr:uid="{B6E37B4D-EBAA-4CC1-B86D-DD06A0C5881B}"/>
    <cellStyle name="Separador de milhares 2 2 3 3 2 2 2 2" xfId="16793" xr:uid="{BB91569D-E6AA-4184-A588-CA21F2F35EEB}"/>
    <cellStyle name="Separador de milhares 2 2 3 3 2 2 3" xfId="12833" xr:uid="{24AA2D7B-BB5D-44A2-A714-78FC709E1BE1}"/>
    <cellStyle name="Separador de milhares 2 2 3 3 2 3" xfId="6893" xr:uid="{688ADD8A-4441-4CEA-A5A6-AA1A971357CC}"/>
    <cellStyle name="Separador de milhares 2 2 3 3 2 3 2" xfId="14813" xr:uid="{94B840F1-65F1-4B82-8229-C5A45DA80DA7}"/>
    <cellStyle name="Separador de milhares 2 2 3 3 2 4" xfId="10853" xr:uid="{0DF01FE5-7AD7-4827-A373-9132B6B04B22}"/>
    <cellStyle name="Separador de milhares 2 2 3 3 3" xfId="3485" xr:uid="{11D521BE-57C2-4D62-BBFE-4D3FB5C874DA}"/>
    <cellStyle name="Separador de milhares 2 2 3 3 3 2" xfId="7447" xr:uid="{457E2F56-8CF8-419B-8067-8D9F84235284}"/>
    <cellStyle name="Separador de milhares 2 2 3 3 3 2 2" xfId="15367" xr:uid="{B7A9B9A7-A7C1-4138-8CAF-806482A89385}"/>
    <cellStyle name="Separador de milhares 2 2 3 3 3 3" xfId="11407" xr:uid="{6483FC59-5B61-492A-BD80-B57FEC850D41}"/>
    <cellStyle name="Separador de milhares 2 2 3 3 4" xfId="5467" xr:uid="{CBE776B7-A231-4CA6-B050-D0E6DAF236FA}"/>
    <cellStyle name="Separador de milhares 2 2 3 3 4 2" xfId="13387" xr:uid="{97B98B8E-5AD3-4556-B404-D9BD853B139F}"/>
    <cellStyle name="Separador de milhares 2 2 3 3 5" xfId="9427" xr:uid="{928F64A1-7731-4099-ACE4-5FA8CEF8E1E0}"/>
    <cellStyle name="Separador de milhares 2 2 3 4" xfId="2879" xr:uid="{BBDEE11F-EED9-4044-A595-2BC196BDCA23}"/>
    <cellStyle name="Separador de milhares 2 2 3 4 2" xfId="4910" xr:uid="{60036DA3-1EA0-47D9-B0D4-3F1B3A929FA8}"/>
    <cellStyle name="Separador de milhares 2 2 3 4 2 2" xfId="8870" xr:uid="{5BEBA0DD-43A2-4B6F-B61E-C05A9344EED3}"/>
    <cellStyle name="Separador de milhares 2 2 3 4 2 2 2" xfId="16790" xr:uid="{13BD8D8B-A66E-4DF4-86D0-126E5D7DEBA6}"/>
    <cellStyle name="Separador de milhares 2 2 3 4 2 3" xfId="12830" xr:uid="{FC42558E-975F-42A7-84C7-273FE975BA0D}"/>
    <cellStyle name="Separador de milhares 2 2 3 4 3" xfId="6890" xr:uid="{E256E4A4-8EAE-45D5-B0AF-2A3E1ED4DCF0}"/>
    <cellStyle name="Separador de milhares 2 2 3 4 3 2" xfId="14810" xr:uid="{46C6996A-CDA9-4588-9842-B2611A622817}"/>
    <cellStyle name="Separador de milhares 2 2 3 4 4" xfId="10850" xr:uid="{A906D4E5-BDE9-4BF9-B091-D8234DCF4B1F}"/>
    <cellStyle name="Separador de milhares 2 2 3 5" xfId="3160" xr:uid="{1B29C3C5-DA64-492D-B7EF-8A11204A2433}"/>
    <cellStyle name="Separador de milhares 2 2 3 5 2" xfId="7122" xr:uid="{D2691CDA-183B-4172-94CF-EF56E9A40820}"/>
    <cellStyle name="Separador de milhares 2 2 3 5 2 2" xfId="15042" xr:uid="{8A81ADBE-4505-429C-9C81-A916C3018BE9}"/>
    <cellStyle name="Separador de milhares 2 2 3 5 3" xfId="11082" xr:uid="{22D2C583-995C-437D-A4DC-B5BD354607C7}"/>
    <cellStyle name="Separador de milhares 2 2 3 6" xfId="5142" xr:uid="{3F5FC13B-8D5D-423D-A4AC-AE683E413470}"/>
    <cellStyle name="Separador de milhares 2 2 3 6 2" xfId="13062" xr:uid="{507206DF-CED9-4551-B50B-FE739A8F3113}"/>
    <cellStyle name="Separador de milhares 2 2 3 7" xfId="9102" xr:uid="{C76082C7-1381-4E8C-903F-64396F16A8AD}"/>
    <cellStyle name="Separador de milhares 2 2 4" xfId="312" xr:uid="{00000000-0005-0000-0000-00007E060000}"/>
    <cellStyle name="Separador de milhares 2 2 4 2" xfId="703" xr:uid="{00000000-0005-0000-0000-00007F060000}"/>
    <cellStyle name="Separador de milhares 2 2 4 2 2" xfId="2884" xr:uid="{4A0B33EC-6AB2-4140-9C59-87D5C0C0C25E}"/>
    <cellStyle name="Separador de milhares 2 2 4 2 2 2" xfId="4915" xr:uid="{696F6F8D-5869-45CD-84A2-95660C28AFBC}"/>
    <cellStyle name="Separador de milhares 2 2 4 2 2 2 2" xfId="8875" xr:uid="{5C015CA0-B6EA-4E9D-8D10-93C824CE91B0}"/>
    <cellStyle name="Separador de milhares 2 2 4 2 2 2 2 2" xfId="16795" xr:uid="{13593984-EE46-4A6B-8B5D-804B62B657B6}"/>
    <cellStyle name="Separador de milhares 2 2 4 2 2 2 3" xfId="12835" xr:uid="{86429394-4393-43E0-9F66-C6AF92975AF5}"/>
    <cellStyle name="Separador de milhares 2 2 4 2 2 3" xfId="6895" xr:uid="{EDB7D694-19D3-42AC-93CC-6972373C65DD}"/>
    <cellStyle name="Separador de milhares 2 2 4 2 2 3 2" xfId="14815" xr:uid="{AE565D7A-138F-4928-9572-6D2BF97D6C0E}"/>
    <cellStyle name="Separador de milhares 2 2 4 2 2 4" xfId="10855" xr:uid="{3B69D19F-7A93-40B4-AE46-CBC07B8BB180}"/>
    <cellStyle name="Separador de milhares 2 2 4 2 3" xfId="3546" xr:uid="{9691B33B-BFE7-430F-9587-32D1A2589210}"/>
    <cellStyle name="Separador de milhares 2 2 4 2 3 2" xfId="7508" xr:uid="{7D1D0028-F2C2-4426-A11B-10B76E165209}"/>
    <cellStyle name="Separador de milhares 2 2 4 2 3 2 2" xfId="15428" xr:uid="{EF86D961-7FEA-455C-8ACE-E1E47A90DE4C}"/>
    <cellStyle name="Separador de milhares 2 2 4 2 3 3" xfId="11468" xr:uid="{5FBF47BA-FAA5-4607-AC0C-3FE01F9D156F}"/>
    <cellStyle name="Separador de milhares 2 2 4 2 4" xfId="5528" xr:uid="{ACD0D4DF-D424-44A4-B837-B6A035AA403C}"/>
    <cellStyle name="Separador de milhares 2 2 4 2 4 2" xfId="13448" xr:uid="{F3B84720-2C8D-4108-8EEF-51A6F210A041}"/>
    <cellStyle name="Separador de milhares 2 2 4 2 5" xfId="9488" xr:uid="{48D37614-3177-4976-9578-B99BBDB41B13}"/>
    <cellStyle name="Separador de milhares 2 2 4 3" xfId="2883" xr:uid="{64D36A5C-1934-46E2-9D41-4E3A9D4CCAA7}"/>
    <cellStyle name="Separador de milhares 2 2 4 3 2" xfId="4914" xr:uid="{7B661BD8-3D83-412F-A559-2EBDBAF25232}"/>
    <cellStyle name="Separador de milhares 2 2 4 3 2 2" xfId="8874" xr:uid="{DBE7F95A-6302-454D-AB3C-5DEDD20BC03A}"/>
    <cellStyle name="Separador de milhares 2 2 4 3 2 2 2" xfId="16794" xr:uid="{F6718CC5-25B7-432A-9937-7F73E3E5FF5C}"/>
    <cellStyle name="Separador de milhares 2 2 4 3 2 3" xfId="12834" xr:uid="{C0E9247A-345B-4DFB-A933-ABE163DC4B12}"/>
    <cellStyle name="Separador de milhares 2 2 4 3 3" xfId="6894" xr:uid="{DB23C2F6-5FDD-43D0-808C-3961D458997F}"/>
    <cellStyle name="Separador de milhares 2 2 4 3 3 2" xfId="14814" xr:uid="{81E7AC43-7B75-41A8-A7A3-EBC6194888F7}"/>
    <cellStyle name="Separador de milhares 2 2 4 3 4" xfId="10854" xr:uid="{9189A2F0-B593-4BEE-87F5-C8F8A4C2211B}"/>
    <cellStyle name="Separador de milhares 2 2 4 4" xfId="3221" xr:uid="{B329DB6C-B7E2-424C-A0A2-6EFF96BF8870}"/>
    <cellStyle name="Separador de milhares 2 2 4 4 2" xfId="7183" xr:uid="{FC800B3B-C03B-4372-B6A1-0440548C979A}"/>
    <cellStyle name="Separador de milhares 2 2 4 4 2 2" xfId="15103" xr:uid="{5ED18B22-C78F-4252-90C1-6ECEBD778369}"/>
    <cellStyle name="Separador de milhares 2 2 4 4 3" xfId="11143" xr:uid="{72C6E068-31B8-49CC-8356-871B5958122D}"/>
    <cellStyle name="Separador de milhares 2 2 4 5" xfId="5203" xr:uid="{0DC18197-EAB6-4EC6-8BD7-3F2F6BFCA2A0}"/>
    <cellStyle name="Separador de milhares 2 2 4 5 2" xfId="13123" xr:uid="{DC17778B-509F-4794-9476-E2CCA41C0C76}"/>
    <cellStyle name="Separador de milhares 2 2 4 6" xfId="9163" xr:uid="{503F48EC-45B6-43AE-93D7-D918253B2E2A}"/>
    <cellStyle name="Separador de milhares 2 2 5" xfId="458" xr:uid="{00000000-0005-0000-0000-000080060000}"/>
    <cellStyle name="Separador de milhares 2 2 5 2" xfId="839" xr:uid="{00000000-0005-0000-0000-000081060000}"/>
    <cellStyle name="Separador de milhares 2 2 5 2 2" xfId="2886" xr:uid="{8AE3EE2E-DCAD-4A6C-9E23-48153F8AEE72}"/>
    <cellStyle name="Separador de milhares 2 2 5 2 2 2" xfId="4917" xr:uid="{3D055298-1AD3-4DD4-AE32-A1D1E98F0B86}"/>
    <cellStyle name="Separador de milhares 2 2 5 2 2 2 2" xfId="8877" xr:uid="{31DFC8A4-8800-4495-8EC8-0AB7EAB70957}"/>
    <cellStyle name="Separador de milhares 2 2 5 2 2 2 2 2" xfId="16797" xr:uid="{45A4EA36-733D-477D-AB6E-FF0AE17F0007}"/>
    <cellStyle name="Separador de milhares 2 2 5 2 2 2 3" xfId="12837" xr:uid="{8D0F1B2C-630D-4A60-8B32-F01DF181E6F8}"/>
    <cellStyle name="Separador de milhares 2 2 5 2 2 3" xfId="6897" xr:uid="{2D73ED8C-E743-4B88-B6F6-27AE85F28FB0}"/>
    <cellStyle name="Separador de milhares 2 2 5 2 2 3 2" xfId="14817" xr:uid="{BA093B61-1D86-44B1-B659-C0FCFF7798BF}"/>
    <cellStyle name="Separador de milhares 2 2 5 2 2 4" xfId="10857" xr:uid="{D37E9279-B29F-4C76-85B8-4CA216A4520E}"/>
    <cellStyle name="Separador de milhares 2 2 5 2 3" xfId="3682" xr:uid="{29B0BA5D-7900-4534-A9E3-A8E64541D902}"/>
    <cellStyle name="Separador de milhares 2 2 5 2 3 2" xfId="7644" xr:uid="{88B0EB4C-8FAA-43C4-AA8C-A68ABC44F825}"/>
    <cellStyle name="Separador de milhares 2 2 5 2 3 2 2" xfId="15564" xr:uid="{59EC63E6-9A57-4EB6-B5F8-1065651F3DB8}"/>
    <cellStyle name="Separador de milhares 2 2 5 2 3 3" xfId="11604" xr:uid="{CF6B0341-72B4-42BA-85A1-1915CDEBDBC6}"/>
    <cellStyle name="Separador de milhares 2 2 5 2 4" xfId="5664" xr:uid="{75264DEA-82B3-479E-B65E-C990A11D64B9}"/>
    <cellStyle name="Separador de milhares 2 2 5 2 4 2" xfId="13584" xr:uid="{22118CA5-A4D1-4081-8532-3F91B3939106}"/>
    <cellStyle name="Separador de milhares 2 2 5 2 5" xfId="9624" xr:uid="{6874C55A-A4A7-40F4-8CDC-EEAA822C73E6}"/>
    <cellStyle name="Separador de milhares 2 2 5 3" xfId="2885" xr:uid="{501D98FE-1C63-463C-B3C1-26C3BC27BE9B}"/>
    <cellStyle name="Separador de milhares 2 2 5 3 2" xfId="4916" xr:uid="{B8F69951-FE6C-465D-AC79-7094C3E10976}"/>
    <cellStyle name="Separador de milhares 2 2 5 3 2 2" xfId="8876" xr:uid="{112394A2-442C-4600-91DA-F6DAA93D1FB3}"/>
    <cellStyle name="Separador de milhares 2 2 5 3 2 2 2" xfId="16796" xr:uid="{423560BE-9DFD-4769-ADD3-1DC29A6006B3}"/>
    <cellStyle name="Separador de milhares 2 2 5 3 2 3" xfId="12836" xr:uid="{2FD800B2-BCAF-4A69-8A87-D7AC03E415F6}"/>
    <cellStyle name="Separador de milhares 2 2 5 3 3" xfId="6896" xr:uid="{7C1AB505-CA55-4E54-AF8E-C365098C6C39}"/>
    <cellStyle name="Separador de milhares 2 2 5 3 3 2" xfId="14816" xr:uid="{EAEBCCC5-71C3-43EA-89E3-214EA74942E5}"/>
    <cellStyle name="Separador de milhares 2 2 5 3 4" xfId="10856" xr:uid="{7B0F2B95-6995-4CA5-AB6F-C401DC487CB1}"/>
    <cellStyle name="Separador de milhares 2 2 5 4" xfId="3357" xr:uid="{95C2B0E8-8FF2-4C7A-A56C-F4FF87C30626}"/>
    <cellStyle name="Separador de milhares 2 2 5 4 2" xfId="7319" xr:uid="{71002AA1-4381-4A76-8A6B-C82DEE95CC16}"/>
    <cellStyle name="Separador de milhares 2 2 5 4 2 2" xfId="15239" xr:uid="{27104F3C-E608-4F55-BF04-2ED201A6A63A}"/>
    <cellStyle name="Separador de milhares 2 2 5 4 3" xfId="11279" xr:uid="{A76993B3-DAD8-4F3F-B2AF-8B2B41DA8761}"/>
    <cellStyle name="Separador de milhares 2 2 5 5" xfId="5339" xr:uid="{CBA2A05A-5221-45B0-BF7F-570BD2A76F8E}"/>
    <cellStyle name="Separador de milhares 2 2 5 5 2" xfId="13259" xr:uid="{D74C7B14-1B5E-4BE7-B6AE-A21BA13AEB74}"/>
    <cellStyle name="Separador de milhares 2 2 5 6" xfId="9299" xr:uid="{AA2E1648-1B84-4314-86DE-0E53C0B28B22}"/>
    <cellStyle name="Separador de milhares 2 2 6" xfId="1704" xr:uid="{00000000-0005-0000-0000-000082060000}"/>
    <cellStyle name="Separador de milhares 2 2 6 2" xfId="2887" xr:uid="{B814EAC9-3C45-4CE4-9024-F89A94EF5394}"/>
    <cellStyle name="Separador de milhares 2 2 6 2 2" xfId="4918" xr:uid="{1908B50C-9F93-4545-88AE-BC3D7432C76B}"/>
    <cellStyle name="Separador de milhares 2 2 6 2 2 2" xfId="8878" xr:uid="{972643BA-FDD3-49A9-9FFA-B034406DEC1B}"/>
    <cellStyle name="Separador de milhares 2 2 6 2 2 2 2" xfId="16798" xr:uid="{EE8BEFDE-19F9-498D-B51F-AE2785776D6D}"/>
    <cellStyle name="Separador de milhares 2 2 6 2 2 3" xfId="12838" xr:uid="{7DA84FF2-422E-4BD0-AD24-F445AD7A907E}"/>
    <cellStyle name="Separador de milhares 2 2 6 2 3" xfId="6898" xr:uid="{D0B5C0E7-CC08-4FD1-9B24-1A7569BCB745}"/>
    <cellStyle name="Separador de milhares 2 2 6 2 3 2" xfId="14818" xr:uid="{DB3231B8-5F07-4BCF-AB9B-0973DF6B6ABE}"/>
    <cellStyle name="Separador de milhares 2 2 6 2 4" xfId="10858" xr:uid="{E1432DF6-3FBB-4020-8853-7544C5DC624E}"/>
    <cellStyle name="Separador de milhares 2 2 6 3" xfId="3978" xr:uid="{2E50F06A-6459-4FA0-BC38-46D8BAF15703}"/>
    <cellStyle name="Separador de milhares 2 2 6 3 2" xfId="7940" xr:uid="{472B14E8-ED2F-43FB-8638-E53443C3120F}"/>
    <cellStyle name="Separador de milhares 2 2 6 3 2 2" xfId="15860" xr:uid="{E948483B-118C-4EE9-B653-6079036EF409}"/>
    <cellStyle name="Separador de milhares 2 2 6 3 3" xfId="11900" xr:uid="{0B7B2D78-9274-4187-B9CE-35952C90D621}"/>
    <cellStyle name="Separador de milhares 2 2 6 4" xfId="5960" xr:uid="{A0F02F37-F3D6-4326-8067-3D4D359BB979}"/>
    <cellStyle name="Separador de milhares 2 2 6 4 2" xfId="13880" xr:uid="{F1C07897-282C-441D-BFB8-2B5497966A99}"/>
    <cellStyle name="Separador de milhares 2 2 6 5" xfId="9920" xr:uid="{43428422-FE47-4A4F-BCDD-8CB129C6E56F}"/>
    <cellStyle name="Separador de milhares 2 2 7" xfId="1992" xr:uid="{0B6237C4-2CDE-43B2-A89F-681B2A1EAA1F}"/>
    <cellStyle name="Separador de milhares 2 2 7 2" xfId="4070" xr:uid="{B5904D36-6279-4D1F-9CFC-BC08FECE366E}"/>
    <cellStyle name="Separador de milhares 2 2 7 2 2" xfId="8030" xr:uid="{0CADDF35-374C-4867-87D8-3D52B7E1CB8E}"/>
    <cellStyle name="Separador de milhares 2 2 7 2 2 2" xfId="15950" xr:uid="{2B6AA7D8-68CA-463F-AF93-B4B0B3BFF439}"/>
    <cellStyle name="Separador de milhares 2 2 7 2 3" xfId="11990" xr:uid="{6461A3D0-ABEF-48E8-968B-FB65359DFF2B}"/>
    <cellStyle name="Separador de milhares 2 2 7 3" xfId="6050" xr:uid="{4B79ABD8-2D58-4CFE-BA1F-3115FE9A7754}"/>
    <cellStyle name="Separador de milhares 2 2 7 3 2" xfId="13970" xr:uid="{2E401470-D234-47C3-9419-ACF649FEC83B}"/>
    <cellStyle name="Separador de milhares 2 2 7 4" xfId="10010" xr:uid="{C1211185-07D0-4A3E-A74E-A63E78561E34}"/>
    <cellStyle name="Separador de milhares 2 2 8" xfId="2029" xr:uid="{7EC77616-D3D8-4085-82FC-05E724C7F111}"/>
    <cellStyle name="Separador de milhares 2 2 8 2" xfId="4107" xr:uid="{17F32750-6A22-47B9-A828-4862BF745754}"/>
    <cellStyle name="Separador de milhares 2 2 8 2 2" xfId="8067" xr:uid="{32717DD1-33AD-46E3-92EE-19D6ED548E21}"/>
    <cellStyle name="Separador de milhares 2 2 8 2 2 2" xfId="15987" xr:uid="{52409903-2771-4195-A837-9BD31C564B96}"/>
    <cellStyle name="Separador de milhares 2 2 8 2 3" xfId="12027" xr:uid="{470B833A-1A43-411F-848E-B3436E9993FB}"/>
    <cellStyle name="Separador de milhares 2 2 8 3" xfId="6087" xr:uid="{4ADDB331-FD24-4D2E-B227-8D04A3659C33}"/>
    <cellStyle name="Separador de milhares 2 2 8 3 2" xfId="14007" xr:uid="{DD17B41C-7CEB-4D40-9D2D-328F9AF1F46E}"/>
    <cellStyle name="Separador de milhares 2 2 8 4" xfId="10047" xr:uid="{FCE550E8-B90E-4FC4-8CE7-5FAABCA2854C}"/>
    <cellStyle name="Separador de milhares 2 3" xfId="69" xr:uid="{00000000-0005-0000-0000-000083060000}"/>
    <cellStyle name="Separador de milhares 2 3 2" xfId="314" xr:uid="{00000000-0005-0000-0000-000084060000}"/>
    <cellStyle name="Separador de milhares 2 3 2 2" xfId="705" xr:uid="{00000000-0005-0000-0000-000085060000}"/>
    <cellStyle name="Separador de milhares 2 3 2 2 2" xfId="2889" xr:uid="{55043E20-9B31-48B1-9379-8F2CC17EDCFC}"/>
    <cellStyle name="Separador de milhares 2 3 2 2 2 2" xfId="4920" xr:uid="{63BD5879-0E1B-4FE1-B254-B698ED55E651}"/>
    <cellStyle name="Separador de milhares 2 3 2 2 2 2 2" xfId="8880" xr:uid="{0D794E7D-16AA-4588-9CD5-5EB15412636D}"/>
    <cellStyle name="Separador de milhares 2 3 2 2 2 2 2 2" xfId="16800" xr:uid="{7825BDC5-B414-4D8D-ADAC-1C109FE28E97}"/>
    <cellStyle name="Separador de milhares 2 3 2 2 2 2 3" xfId="12840" xr:uid="{4D4BB796-A4BB-4CC2-A650-AB9B27FA731D}"/>
    <cellStyle name="Separador de milhares 2 3 2 2 2 3" xfId="6900" xr:uid="{8D34FFDB-8DBE-46AA-AB76-BE4D107BA99E}"/>
    <cellStyle name="Separador de milhares 2 3 2 2 2 3 2" xfId="14820" xr:uid="{A6814C88-2CD8-47CC-A3F7-D214890FB1FF}"/>
    <cellStyle name="Separador de milhares 2 3 2 2 2 4" xfId="10860" xr:uid="{54669F0D-ECC4-4DF3-B87E-0E8E91CBC6BF}"/>
    <cellStyle name="Separador de milhares 2 3 2 2 3" xfId="3548" xr:uid="{BD838988-08C6-484F-945A-88B37903980A}"/>
    <cellStyle name="Separador de milhares 2 3 2 2 3 2" xfId="7510" xr:uid="{78AC9C34-D77F-4F12-B22F-E3735422B060}"/>
    <cellStyle name="Separador de milhares 2 3 2 2 3 2 2" xfId="15430" xr:uid="{FB161E56-5872-4C9E-A7BA-156D17EF3F18}"/>
    <cellStyle name="Separador de milhares 2 3 2 2 3 3" xfId="11470" xr:uid="{DF2A7E05-D3ED-4FE0-A0DB-DBDE8437A835}"/>
    <cellStyle name="Separador de milhares 2 3 2 2 4" xfId="5530" xr:uid="{3C760B43-E278-4598-9F90-2F7D364C6701}"/>
    <cellStyle name="Separador de milhares 2 3 2 2 4 2" xfId="13450" xr:uid="{261A92DA-8B61-4A89-974F-FC5C0721A54B}"/>
    <cellStyle name="Separador de milhares 2 3 2 2 5" xfId="9490" xr:uid="{7A4F5EDE-EA57-4C29-8F73-6D11E29F30CE}"/>
    <cellStyle name="Separador de milhares 2 3 2 3" xfId="2888" xr:uid="{EFAFE69F-B5F7-45E9-8996-5BDB348C93F4}"/>
    <cellStyle name="Separador de milhares 2 3 2 3 2" xfId="4919" xr:uid="{ACEB5255-6DCE-4281-9A66-886C19DC4051}"/>
    <cellStyle name="Separador de milhares 2 3 2 3 2 2" xfId="8879" xr:uid="{7EAFAF5D-B171-467C-9C3A-73A07B8B4D57}"/>
    <cellStyle name="Separador de milhares 2 3 2 3 2 2 2" xfId="16799" xr:uid="{EC4FB5A5-C1B0-453E-A83A-A8AA9FC3CCAE}"/>
    <cellStyle name="Separador de milhares 2 3 2 3 2 3" xfId="12839" xr:uid="{4ECD9F04-12BB-4CA3-B731-D3E09C9EE197}"/>
    <cellStyle name="Separador de milhares 2 3 2 3 3" xfId="6899" xr:uid="{683A9EA4-BE4B-4BE2-805E-2B0B21302A8E}"/>
    <cellStyle name="Separador de milhares 2 3 2 3 3 2" xfId="14819" xr:uid="{6C16A89B-F129-47EF-8EC7-4BC6DC9670CC}"/>
    <cellStyle name="Separador de milhares 2 3 2 3 4" xfId="10859" xr:uid="{A1B02D23-3FA0-416C-9A45-828845057168}"/>
    <cellStyle name="Separador de milhares 2 3 2 4" xfId="3223" xr:uid="{05028CFC-5522-4293-A37D-C03AA557C8F0}"/>
    <cellStyle name="Separador de milhares 2 3 2 4 2" xfId="7185" xr:uid="{8167E05E-04C4-4295-9474-C201163E5D52}"/>
    <cellStyle name="Separador de milhares 2 3 2 4 2 2" xfId="15105" xr:uid="{5F51ABC1-7B3D-4F06-B497-EEBA0388065F}"/>
    <cellStyle name="Separador de milhares 2 3 2 4 3" xfId="11145" xr:uid="{CE2218C7-64DF-483E-9EE6-3BEA743F922B}"/>
    <cellStyle name="Separador de milhares 2 3 2 5" xfId="5205" xr:uid="{6DF707EE-EDA0-47A6-9CC9-9FD17C8DBB6E}"/>
    <cellStyle name="Separador de milhares 2 3 2 5 2" xfId="13125" xr:uid="{7885C2F7-C5F5-4105-9274-B75FE863CD32}"/>
    <cellStyle name="Separador de milhares 2 3 2 6" xfId="9165" xr:uid="{319A9529-525F-444F-8B1E-3A8BAC3DE1E6}"/>
    <cellStyle name="Separador de milhares 2 3 3" xfId="476" xr:uid="{00000000-0005-0000-0000-000086060000}"/>
    <cellStyle name="Separador de milhares 2 3 3 2" xfId="849" xr:uid="{00000000-0005-0000-0000-000087060000}"/>
    <cellStyle name="Separador de milhares 2 3 3 2 2" xfId="2891" xr:uid="{9F1CC2BF-2451-48D7-94E1-704DC8EF8489}"/>
    <cellStyle name="Separador de milhares 2 3 3 2 2 2" xfId="4922" xr:uid="{E56911D8-C5B6-43C2-A20A-1F14F69E06F8}"/>
    <cellStyle name="Separador de milhares 2 3 3 2 2 2 2" xfId="8882" xr:uid="{D97F79D1-16CA-47EE-99CA-0B87135EE27E}"/>
    <cellStyle name="Separador de milhares 2 3 3 2 2 2 2 2" xfId="16802" xr:uid="{01CBB54F-D0F8-4F0F-8A8F-C0D085C38F4E}"/>
    <cellStyle name="Separador de milhares 2 3 3 2 2 2 3" xfId="12842" xr:uid="{047C6EE7-2252-45B1-B068-A52F7DE52B1C}"/>
    <cellStyle name="Separador de milhares 2 3 3 2 2 3" xfId="6902" xr:uid="{988508B9-E976-4421-9C60-43736C1070E5}"/>
    <cellStyle name="Separador de milhares 2 3 3 2 2 3 2" xfId="14822" xr:uid="{CC4422DA-2C87-4ED6-9E39-40DBD1B817E2}"/>
    <cellStyle name="Separador de milhares 2 3 3 2 2 4" xfId="10862" xr:uid="{E7DE3F6B-33D8-46C0-B3A8-02CC7F28493A}"/>
    <cellStyle name="Separador de milhares 2 3 3 2 3" xfId="3692" xr:uid="{ED876133-CBEB-428C-A257-AC74E1028C36}"/>
    <cellStyle name="Separador de milhares 2 3 3 2 3 2" xfId="7654" xr:uid="{1C6117E1-CD6B-4475-9D6E-0EDC2B0E7635}"/>
    <cellStyle name="Separador de milhares 2 3 3 2 3 2 2" xfId="15574" xr:uid="{38A82B23-0E76-48EA-A7A7-DF573235BA6F}"/>
    <cellStyle name="Separador de milhares 2 3 3 2 3 3" xfId="11614" xr:uid="{63CDB792-2036-45C5-A2CB-000F55762A18}"/>
    <cellStyle name="Separador de milhares 2 3 3 2 4" xfId="5674" xr:uid="{7EC99266-66C5-4E3F-8E71-34B383EAAEAB}"/>
    <cellStyle name="Separador de milhares 2 3 3 2 4 2" xfId="13594" xr:uid="{5568BC39-7E46-4D51-94D4-059EBD726B27}"/>
    <cellStyle name="Separador de milhares 2 3 3 2 5" xfId="9634" xr:uid="{30FC24A0-51A6-4C56-9706-B9DE8A6BFB3E}"/>
    <cellStyle name="Separador de milhares 2 3 3 3" xfId="2890" xr:uid="{2C10167E-AE7C-4ADA-9A80-5B172E991920}"/>
    <cellStyle name="Separador de milhares 2 3 3 3 2" xfId="4921" xr:uid="{F69731E1-FE8F-4CDF-A869-B15AF825953D}"/>
    <cellStyle name="Separador de milhares 2 3 3 3 2 2" xfId="8881" xr:uid="{015E06DF-FAB7-4F25-97C9-BE982AFE1B0B}"/>
    <cellStyle name="Separador de milhares 2 3 3 3 2 2 2" xfId="16801" xr:uid="{3276EA72-9458-41F6-A422-4A55861CC995}"/>
    <cellStyle name="Separador de milhares 2 3 3 3 2 3" xfId="12841" xr:uid="{12826709-79B6-4193-B3B0-909297134F3E}"/>
    <cellStyle name="Separador de milhares 2 3 3 3 3" xfId="6901" xr:uid="{8812CDC7-2C0B-4CA6-ACD5-2FF12AED27F7}"/>
    <cellStyle name="Separador de milhares 2 3 3 3 3 2" xfId="14821" xr:uid="{4EEE4EC7-6721-46DB-8EDD-3ACC290C6B9C}"/>
    <cellStyle name="Separador de milhares 2 3 3 3 4" xfId="10861" xr:uid="{FE94996A-20CE-472C-8C2F-FACA1655FDF8}"/>
    <cellStyle name="Separador de milhares 2 3 3 4" xfId="3367" xr:uid="{7DC8F237-CA15-4906-ADE8-17465C69EBED}"/>
    <cellStyle name="Separador de milhares 2 3 3 4 2" xfId="7329" xr:uid="{567FD094-F2F4-4C50-ACFE-1A4A06549FED}"/>
    <cellStyle name="Separador de milhares 2 3 3 4 2 2" xfId="15249" xr:uid="{2DE160F4-1F73-40B6-9ABF-BD8949C3C384}"/>
    <cellStyle name="Separador de milhares 2 3 3 4 3" xfId="11289" xr:uid="{44A92D0B-47FA-47C3-BE88-2009434E8C98}"/>
    <cellStyle name="Separador de milhares 2 3 3 5" xfId="5349" xr:uid="{60B33D8E-0F2C-46B3-BBA7-111EAEDE0691}"/>
    <cellStyle name="Separador de milhares 2 3 3 5 2" xfId="13269" xr:uid="{7696787A-0C79-43B8-9709-C92D6E31CE13}"/>
    <cellStyle name="Separador de milhares 2 3 3 6" xfId="9309" xr:uid="{FC0A1F07-3F84-44DD-8134-D29E4C0D78BA}"/>
    <cellStyle name="Separador de milhares 2 3 4" xfId="547" xr:uid="{00000000-0005-0000-0000-000088060000}"/>
    <cellStyle name="Separador de milhares 2 3 4 2" xfId="892" xr:uid="{00000000-0005-0000-0000-000089060000}"/>
    <cellStyle name="Separador de milhares 2 3 4 2 2" xfId="2893" xr:uid="{A9FE382E-4856-44FD-9510-6E5F55971494}"/>
    <cellStyle name="Separador de milhares 2 3 4 2 2 2" xfId="4924" xr:uid="{7ADB4CF9-CAE8-4954-8CFB-1849DF423F99}"/>
    <cellStyle name="Separador de milhares 2 3 4 2 2 2 2" xfId="8884" xr:uid="{6FD7F5BC-C329-439C-A989-FB8AE2C74A55}"/>
    <cellStyle name="Separador de milhares 2 3 4 2 2 2 2 2" xfId="16804" xr:uid="{B12E7268-D7EE-4DF8-A341-20C1AA17D112}"/>
    <cellStyle name="Separador de milhares 2 3 4 2 2 2 3" xfId="12844" xr:uid="{77B4BE07-C37C-4123-A993-26875B8512C5}"/>
    <cellStyle name="Separador de milhares 2 3 4 2 2 3" xfId="6904" xr:uid="{E8841ECB-E042-440D-A4E8-A8A815E271BF}"/>
    <cellStyle name="Separador de milhares 2 3 4 2 2 3 2" xfId="14824" xr:uid="{9C8686D0-B3DB-4FB6-B708-61E24DD0E8F9}"/>
    <cellStyle name="Separador de milhares 2 3 4 2 2 4" xfId="10864" xr:uid="{9EAE24A1-C755-40E4-97B0-99F0FA3F58B0}"/>
    <cellStyle name="Separador de milhares 2 3 4 2 3" xfId="3735" xr:uid="{F7150DA3-BDBB-486A-8B4D-7639F11A1416}"/>
    <cellStyle name="Separador de milhares 2 3 4 2 3 2" xfId="7697" xr:uid="{1685DF31-1B6B-4C0F-A8FF-0058E9582724}"/>
    <cellStyle name="Separador de milhares 2 3 4 2 3 2 2" xfId="15617" xr:uid="{D43E611C-5DDB-4A70-9EB9-D52AE8AEE92B}"/>
    <cellStyle name="Separador de milhares 2 3 4 2 3 3" xfId="11657" xr:uid="{96CC0453-A276-4518-9999-A73B730D2DC3}"/>
    <cellStyle name="Separador de milhares 2 3 4 2 4" xfId="5717" xr:uid="{206D3AF8-EBAE-48B3-93BF-449A75884758}"/>
    <cellStyle name="Separador de milhares 2 3 4 2 4 2" xfId="13637" xr:uid="{45D36613-5A0B-4DDC-B193-238B8C75998F}"/>
    <cellStyle name="Separador de milhares 2 3 4 2 5" xfId="9677" xr:uid="{5D78846C-3A10-43A8-99C0-6431025D76A1}"/>
    <cellStyle name="Separador de milhares 2 3 4 3" xfId="2892" xr:uid="{2CD45B16-39F1-42EB-8CF3-FE3CAC682165}"/>
    <cellStyle name="Separador de milhares 2 3 4 3 2" xfId="4923" xr:uid="{D759F558-085E-49BB-8E6C-EB33DC68B31B}"/>
    <cellStyle name="Separador de milhares 2 3 4 3 2 2" xfId="8883" xr:uid="{8F6E368E-716A-4CDD-9F23-91DB458168A7}"/>
    <cellStyle name="Separador de milhares 2 3 4 3 2 2 2" xfId="16803" xr:uid="{8276D8AC-C059-4A8B-8BA0-AAFD52AEE5CA}"/>
    <cellStyle name="Separador de milhares 2 3 4 3 2 3" xfId="12843" xr:uid="{470201E7-6DF9-49C8-BE38-69B8FDE6FF8B}"/>
    <cellStyle name="Separador de milhares 2 3 4 3 3" xfId="6903" xr:uid="{FDC03F2D-FF0B-4007-BE4D-02D5085D6572}"/>
    <cellStyle name="Separador de milhares 2 3 4 3 3 2" xfId="14823" xr:uid="{0CC146C8-9462-4C93-8D8C-077DD1313B4E}"/>
    <cellStyle name="Separador de milhares 2 3 4 3 4" xfId="10863" xr:uid="{4BB85DC5-B3BC-4D04-8F77-7C0FB04267A7}"/>
    <cellStyle name="Separador de milhares 2 3 4 4" xfId="3410" xr:uid="{8E35FD6C-E709-4CE4-B085-009ECFE1A5DB}"/>
    <cellStyle name="Separador de milhares 2 3 4 4 2" xfId="7372" xr:uid="{C0256F9F-4166-411F-84E2-FE50DEE43DA9}"/>
    <cellStyle name="Separador de milhares 2 3 4 4 2 2" xfId="15292" xr:uid="{56DF28CD-0761-45A9-BC50-E3266FE88909}"/>
    <cellStyle name="Separador de milhares 2 3 4 4 3" xfId="11332" xr:uid="{FFB85FCD-3E71-4242-AE5E-629135587E02}"/>
    <cellStyle name="Separador de milhares 2 3 4 5" xfId="5392" xr:uid="{725C562B-C3C1-493A-924D-FE8F6A829167}"/>
    <cellStyle name="Separador de milhares 2 3 4 5 2" xfId="13312" xr:uid="{1BC60D8E-6ADE-44DF-95B7-F79DC30CB7C1}"/>
    <cellStyle name="Separador de milhares 2 3 4 6" xfId="9352" xr:uid="{EA6AAB5C-7FEF-45E5-994E-A1345BA24A65}"/>
    <cellStyle name="Separador de milhares 2 3 5" xfId="928" xr:uid="{00000000-0005-0000-0000-00008A060000}"/>
    <cellStyle name="Separador de milhares 2 3 5 2" xfId="2894" xr:uid="{D450FC62-2474-4CFB-82E4-4DB38515A2C1}"/>
    <cellStyle name="Separador de milhares 2 3 5 2 2" xfId="4925" xr:uid="{A6202A66-FFE4-4EA6-8A69-53DBE0D4422F}"/>
    <cellStyle name="Separador de milhares 2 3 5 2 2 2" xfId="8885" xr:uid="{D860FDE1-E2C3-4F63-8FD5-D32767F1CC5A}"/>
    <cellStyle name="Separador de milhares 2 3 5 2 2 2 2" xfId="16805" xr:uid="{FF79B0C5-CB20-497F-9577-78BDFFDABE57}"/>
    <cellStyle name="Separador de milhares 2 3 5 2 2 3" xfId="12845" xr:uid="{73CBF666-1C5B-404C-A241-C07B714E1B96}"/>
    <cellStyle name="Separador de milhares 2 3 5 2 3" xfId="6905" xr:uid="{DFD905E8-A737-4221-A9D8-873FAD973C26}"/>
    <cellStyle name="Separador de milhares 2 3 5 2 3 2" xfId="14825" xr:uid="{D0210F0F-3B38-4F18-B08C-9E75CB214C9C}"/>
    <cellStyle name="Separador de milhares 2 3 5 2 4" xfId="10865" xr:uid="{2681C104-25D8-418F-989F-83746FC79421}"/>
    <cellStyle name="Separador de milhares 2 3 5 3" xfId="3764" xr:uid="{DCFD672D-9D63-4011-8EC8-798A70E4FA7A}"/>
    <cellStyle name="Separador de milhares 2 3 5 3 2" xfId="7726" xr:uid="{4E9643EA-1073-4538-86D0-73DB87188C19}"/>
    <cellStyle name="Separador de milhares 2 3 5 3 2 2" xfId="15646" xr:uid="{E8D0B193-8452-49FA-943E-8092132564CD}"/>
    <cellStyle name="Separador de milhares 2 3 5 3 3" xfId="11686" xr:uid="{830997F4-4D0C-41AD-BFC3-8D9B7922BF58}"/>
    <cellStyle name="Separador de milhares 2 3 5 4" xfId="5746" xr:uid="{C582E16B-F1D8-4869-9CC6-4206FFD13AD7}"/>
    <cellStyle name="Separador de milhares 2 3 5 4 2" xfId="13666" xr:uid="{9E296810-D8A2-4266-B44A-99A535D229EE}"/>
    <cellStyle name="Separador de milhares 2 3 5 5" xfId="9706" xr:uid="{348989C5-CC0E-4422-8993-EFA3420D0BED}"/>
    <cellStyle name="Separador de milhares 2 3 6" xfId="1706" xr:uid="{00000000-0005-0000-0000-00008B060000}"/>
    <cellStyle name="Separador de milhares 2 3 6 2" xfId="2895" xr:uid="{4A26E469-7EE8-48CA-8A37-7E959245381B}"/>
    <cellStyle name="Separador de milhares 2 3 6 2 2" xfId="4926" xr:uid="{B47D5705-AD0F-4B4C-AF97-495EE3D13092}"/>
    <cellStyle name="Separador de milhares 2 3 6 2 2 2" xfId="8886" xr:uid="{7851BE87-009E-4B92-A466-30D3543B0421}"/>
    <cellStyle name="Separador de milhares 2 3 6 2 2 2 2" xfId="16806" xr:uid="{477704EF-9A3B-4470-A630-B97534E9C9EC}"/>
    <cellStyle name="Separador de milhares 2 3 6 2 2 3" xfId="12846" xr:uid="{E0567B08-577B-475F-A343-CD0F96908FAF}"/>
    <cellStyle name="Separador de milhares 2 3 6 2 3" xfId="6906" xr:uid="{8B77D1DE-0591-4915-8779-302DB65FEB3A}"/>
    <cellStyle name="Separador de milhares 2 3 6 2 3 2" xfId="14826" xr:uid="{6ECFC2FF-6436-4931-88F7-C4B77228FEC6}"/>
    <cellStyle name="Separador de milhares 2 3 6 2 4" xfId="10866" xr:uid="{E9FCE853-788E-4799-A3E2-31A0F9799E7F}"/>
    <cellStyle name="Separador de milhares 2 3 6 3" xfId="3980" xr:uid="{54625D28-6F51-4016-B2CE-25738E02CE5E}"/>
    <cellStyle name="Separador de milhares 2 3 6 3 2" xfId="7942" xr:uid="{32179E99-D1A6-40F8-AD0C-083A03811732}"/>
    <cellStyle name="Separador de milhares 2 3 6 3 2 2" xfId="15862" xr:uid="{55A8F709-8280-4818-9807-BBFAD73741C3}"/>
    <cellStyle name="Separador de milhares 2 3 6 3 3" xfId="11902" xr:uid="{CEE46744-ACC8-4464-AEA6-2245739197B9}"/>
    <cellStyle name="Separador de milhares 2 3 6 4" xfId="5962" xr:uid="{EEFC8785-DD6F-4655-9A05-54F03BF533FB}"/>
    <cellStyle name="Separador de milhares 2 3 6 4 2" xfId="13882" xr:uid="{9AEAB150-0778-46F3-B777-9B690B05664F}"/>
    <cellStyle name="Separador de milhares 2 3 6 5" xfId="9922" xr:uid="{E33B4C06-DFD0-4BED-BF44-925F120F3EC2}"/>
    <cellStyle name="Separador de milhares 2 3 7" xfId="1922" xr:uid="{00000000-0005-0000-0000-00008C060000}"/>
    <cellStyle name="Separador de milhares 2 3 7 2" xfId="4025" xr:uid="{F93D9176-EECC-4D1A-890D-FE3D2F2FB2BD}"/>
    <cellStyle name="Separador de milhares 2 3 7 2 2" xfId="7987" xr:uid="{8910C203-1576-441A-8466-5F918404577F}"/>
    <cellStyle name="Separador de milhares 2 3 7 2 2 2" xfId="15907" xr:uid="{8582ABC9-DF94-4EB2-977D-7576A86E7E4C}"/>
    <cellStyle name="Separador de milhares 2 3 7 2 3" xfId="11947" xr:uid="{34E20177-C3C2-4F22-A6BC-1AD3A151B2DF}"/>
    <cellStyle name="Separador de milhares 2 3 7 3" xfId="6007" xr:uid="{F2DA98CC-7679-4692-BF0B-EC885AC00C8B}"/>
    <cellStyle name="Separador de milhares 2 3 7 3 2" xfId="13927" xr:uid="{D425E026-5A96-4A24-87C6-5038624DA343}"/>
    <cellStyle name="Separador de milhares 2 3 7 4" xfId="9967" xr:uid="{E2291B95-874E-46CE-B780-F826368A97BB}"/>
    <cellStyle name="Separador de milhares 2 3 8" xfId="2002" xr:uid="{4AF3A300-1FA1-41D6-BC0C-4684048AA148}"/>
    <cellStyle name="Separador de milhares 2 3 8 2" xfId="4080" xr:uid="{FC2C6633-6ADF-49AB-AC98-944F119E219C}"/>
    <cellStyle name="Separador de milhares 2 3 8 2 2" xfId="8040" xr:uid="{770B0EEC-CFBA-42D7-9E36-EA78D0ABFA89}"/>
    <cellStyle name="Separador de milhares 2 3 8 2 2 2" xfId="15960" xr:uid="{735EC668-DB88-4644-8698-FAA751034889}"/>
    <cellStyle name="Separador de milhares 2 3 8 2 3" xfId="12000" xr:uid="{A21CC032-0658-46F8-B1CF-5FBDB90DAFEF}"/>
    <cellStyle name="Separador de milhares 2 3 8 3" xfId="6060" xr:uid="{7B404C42-97EE-4EA3-A575-08A35FFAA80C}"/>
    <cellStyle name="Separador de milhares 2 3 8 3 2" xfId="13980" xr:uid="{CAC3EF47-6E23-408C-875B-33171D782830}"/>
    <cellStyle name="Separador de milhares 2 3 8 4" xfId="10020" xr:uid="{E3C95C4E-67DC-45D2-8805-AAB7FCA96632}"/>
    <cellStyle name="Separador de milhares 2 3 9" xfId="2040" xr:uid="{3952B399-C9AE-47DD-B235-F6EF2BA01A2A}"/>
    <cellStyle name="Separador de milhares 2 3 9 2" xfId="4118" xr:uid="{B48C4CB4-F5EC-4412-824F-1DAE2EEE3242}"/>
    <cellStyle name="Separador de milhares 2 3 9 2 2" xfId="8078" xr:uid="{FAD2A0E4-EAE1-4388-AEC9-23584F3DDE52}"/>
    <cellStyle name="Separador de milhares 2 3 9 2 2 2" xfId="15998" xr:uid="{011FEF46-B120-45A1-B241-704387067BA0}"/>
    <cellStyle name="Separador de milhares 2 3 9 2 3" xfId="12038" xr:uid="{1ED88702-48EC-445E-ADF4-E0B906019FBF}"/>
    <cellStyle name="Separador de milhares 2 3 9 3" xfId="6098" xr:uid="{DD41E660-B99C-421E-BF13-61884D305590}"/>
    <cellStyle name="Separador de milhares 2 3 9 3 2" xfId="14018" xr:uid="{03E97CEB-8B0F-4AD9-8D38-B2949385101E}"/>
    <cellStyle name="Separador de milhares 2 3 9 4" xfId="10058" xr:uid="{F8AF0071-D074-469B-AB67-E3A928F5FA70}"/>
    <cellStyle name="Separador de milhares 2 4" xfId="70" xr:uid="{00000000-0005-0000-0000-00008D060000}"/>
    <cellStyle name="Separador de milhares 2 4 10" xfId="5078" xr:uid="{0F6535B8-49ED-4558-B2BF-97268677D3B4}"/>
    <cellStyle name="Separador de milhares 2 4 10 2" xfId="12998" xr:uid="{EA07097D-8397-4618-85E3-49F8024287DD}"/>
    <cellStyle name="Separador de milhares 2 4 11" xfId="9038" xr:uid="{707364A9-890F-488E-9BA9-807C30ACEF9F}"/>
    <cellStyle name="Separador de milhares 2 4 2" xfId="130" xr:uid="{00000000-0005-0000-0000-00008E060000}"/>
    <cellStyle name="Separador de milhares 2 4 2 2" xfId="181" xr:uid="{00000000-0005-0000-0000-00008F060000}"/>
    <cellStyle name="Separador de milhares 2 4 2 2 2" xfId="355" xr:uid="{00000000-0005-0000-0000-000090060000}"/>
    <cellStyle name="Separador de milhares 2 4 2 2 2 2" xfId="745" xr:uid="{00000000-0005-0000-0000-000091060000}"/>
    <cellStyle name="Separador de milhares 2 4 2 2 2 2 2" xfId="2900" xr:uid="{8B1840EF-BD68-421C-BFB9-4C8D96B30B15}"/>
    <cellStyle name="Separador de milhares 2 4 2 2 2 2 2 2" xfId="4931" xr:uid="{0CE39E57-F009-4987-A683-8DF3483393A6}"/>
    <cellStyle name="Separador de milhares 2 4 2 2 2 2 2 2 2" xfId="8891" xr:uid="{4B6E35E2-3BE8-4491-B4AA-2EC35B100788}"/>
    <cellStyle name="Separador de milhares 2 4 2 2 2 2 2 2 2 2" xfId="16811" xr:uid="{E9635E85-EBA6-4361-AED8-028D0FA544A5}"/>
    <cellStyle name="Separador de milhares 2 4 2 2 2 2 2 2 3" xfId="12851" xr:uid="{7AB89EF7-0D80-4AEB-BE3A-BFF156D48B7F}"/>
    <cellStyle name="Separador de milhares 2 4 2 2 2 2 2 3" xfId="6911" xr:uid="{87A618A0-8C0A-4699-A515-D16B8808DF4C}"/>
    <cellStyle name="Separador de milhares 2 4 2 2 2 2 2 3 2" xfId="14831" xr:uid="{0038D202-6995-4881-BE0F-C737C0765447}"/>
    <cellStyle name="Separador de milhares 2 4 2 2 2 2 2 4" xfId="10871" xr:uid="{974DE2CB-7B49-49F3-A82E-FA67D15324FC}"/>
    <cellStyle name="Separador de milhares 2 4 2 2 2 2 3" xfId="3588" xr:uid="{4861DA78-236E-4A91-87B2-63B048ADD46B}"/>
    <cellStyle name="Separador de milhares 2 4 2 2 2 2 3 2" xfId="7550" xr:uid="{B4686EDA-852C-45A4-9BF7-BA7C76CE5F44}"/>
    <cellStyle name="Separador de milhares 2 4 2 2 2 2 3 2 2" xfId="15470" xr:uid="{729AE964-3A85-4F55-9618-2925927B4B3D}"/>
    <cellStyle name="Separador de milhares 2 4 2 2 2 2 3 3" xfId="11510" xr:uid="{D60BA839-E343-4163-A69E-8D40F4903CAD}"/>
    <cellStyle name="Separador de milhares 2 4 2 2 2 2 4" xfId="5570" xr:uid="{9F6918C1-85E5-49F7-BC80-7F07AEB018F4}"/>
    <cellStyle name="Separador de milhares 2 4 2 2 2 2 4 2" xfId="13490" xr:uid="{A156A867-E859-4219-9DA1-12ACFE3518CB}"/>
    <cellStyle name="Separador de milhares 2 4 2 2 2 2 5" xfId="9530" xr:uid="{9B658812-95C4-4811-9451-E34266E1668F}"/>
    <cellStyle name="Separador de milhares 2 4 2 2 2 3" xfId="2899" xr:uid="{DEC6DFE1-09DB-48BC-80A5-3880C461EDBE}"/>
    <cellStyle name="Separador de milhares 2 4 2 2 2 3 2" xfId="4930" xr:uid="{E931A6CC-C9C2-4A8A-BA8E-08D69135B5A8}"/>
    <cellStyle name="Separador de milhares 2 4 2 2 2 3 2 2" xfId="8890" xr:uid="{ED8FEE6B-4BFC-4056-8AD9-EC191DC9A681}"/>
    <cellStyle name="Separador de milhares 2 4 2 2 2 3 2 2 2" xfId="16810" xr:uid="{38CDB3C7-9F5E-42AA-B987-A1B12EAEC097}"/>
    <cellStyle name="Separador de milhares 2 4 2 2 2 3 2 3" xfId="12850" xr:uid="{2C281BC0-174D-49E0-A18A-4E343ADCD9E1}"/>
    <cellStyle name="Separador de milhares 2 4 2 2 2 3 3" xfId="6910" xr:uid="{B894B5D8-FEE4-4290-A33C-A3A606EB1216}"/>
    <cellStyle name="Separador de milhares 2 4 2 2 2 3 3 2" xfId="14830" xr:uid="{3F1841C8-D23B-4E1E-9F6B-A76E8337EF53}"/>
    <cellStyle name="Separador de milhares 2 4 2 2 2 3 4" xfId="10870" xr:uid="{A43DF7A6-27C3-4A67-8AF5-2D4C69560163}"/>
    <cellStyle name="Separador de milhares 2 4 2 2 2 4" xfId="3263" xr:uid="{386E15D2-F17B-471E-9C39-E0DB70181166}"/>
    <cellStyle name="Separador de milhares 2 4 2 2 2 4 2" xfId="7225" xr:uid="{34B094CC-A76F-4EC4-AE76-49D786D54FE0}"/>
    <cellStyle name="Separador de milhares 2 4 2 2 2 4 2 2" xfId="15145" xr:uid="{C9080AAD-8C52-4520-BE2D-3ABD689BBAE6}"/>
    <cellStyle name="Separador de milhares 2 4 2 2 2 4 3" xfId="11185" xr:uid="{1DE743E4-3BE5-43B9-8666-624BC636A720}"/>
    <cellStyle name="Separador de milhares 2 4 2 2 2 5" xfId="5245" xr:uid="{2F0D80E8-A7CE-4561-B76E-64E07229E507}"/>
    <cellStyle name="Separador de milhares 2 4 2 2 2 5 2" xfId="13165" xr:uid="{969B33A4-B2F9-4175-8338-0638853CD115}"/>
    <cellStyle name="Separador de milhares 2 4 2 2 2 6" xfId="9205" xr:uid="{0C961687-2EBD-406E-A789-0C1F7FC21EF7}"/>
    <cellStyle name="Separador de milhares 2 4 2 2 3" xfId="614" xr:uid="{00000000-0005-0000-0000-000092060000}"/>
    <cellStyle name="Separador de milhares 2 4 2 2 3 2" xfId="2901" xr:uid="{BE4E92F2-4E42-4EC0-A0FC-173AFFA0110B}"/>
    <cellStyle name="Separador de milhares 2 4 2 2 3 2 2" xfId="4932" xr:uid="{ACC17A3C-DB21-469C-8EE0-A836150EE0B7}"/>
    <cellStyle name="Separador de milhares 2 4 2 2 3 2 2 2" xfId="8892" xr:uid="{AC27E739-F0CD-4240-AF2C-D9BFA4C5B95B}"/>
    <cellStyle name="Separador de milhares 2 4 2 2 3 2 2 2 2" xfId="16812" xr:uid="{265D2F8F-28F3-40CC-A60C-8987D994C43C}"/>
    <cellStyle name="Separador de milhares 2 4 2 2 3 2 2 3" xfId="12852" xr:uid="{92EB4349-1BB3-4C01-AC53-B37BA86716B0}"/>
    <cellStyle name="Separador de milhares 2 4 2 2 3 2 3" xfId="6912" xr:uid="{8D5EAC3F-ED68-4ACC-BEE3-C93872AF1468}"/>
    <cellStyle name="Separador de milhares 2 4 2 2 3 2 3 2" xfId="14832" xr:uid="{56911E70-D905-4C9D-B50C-BA97F6ACFB2E}"/>
    <cellStyle name="Separador de milhares 2 4 2 2 3 2 4" xfId="10872" xr:uid="{3470CB1D-3173-45E7-8ED1-9EF1A071C6ED}"/>
    <cellStyle name="Separador de milhares 2 4 2 2 3 3" xfId="3457" xr:uid="{E2AA2543-A32D-4353-87E1-1A105D3BA362}"/>
    <cellStyle name="Separador de milhares 2 4 2 2 3 3 2" xfId="7419" xr:uid="{B9D78FD0-CF3B-4F9D-B58E-D8028F585C86}"/>
    <cellStyle name="Separador de milhares 2 4 2 2 3 3 2 2" xfId="15339" xr:uid="{C6F22C69-1C54-4F9C-8279-6F32FCF1F5BA}"/>
    <cellStyle name="Separador de milhares 2 4 2 2 3 3 3" xfId="11379" xr:uid="{55A06FF9-1084-4964-B52F-96C229814B6C}"/>
    <cellStyle name="Separador de milhares 2 4 2 2 3 4" xfId="5439" xr:uid="{80BC4866-89D0-491F-8FF0-82DDBA2BDFF3}"/>
    <cellStyle name="Separador de milhares 2 4 2 2 3 4 2" xfId="13359" xr:uid="{A1F5ABA0-F02A-4988-B594-B8057EEC22BC}"/>
    <cellStyle name="Separador de milhares 2 4 2 2 3 5" xfId="9399" xr:uid="{0973B113-1388-406B-B8F2-1C217764243D}"/>
    <cellStyle name="Separador de milhares 2 4 2 2 4" xfId="2898" xr:uid="{7DA72814-DC1C-453C-99CA-B97309350B71}"/>
    <cellStyle name="Separador de milhares 2 4 2 2 4 2" xfId="4929" xr:uid="{8A671985-7ACD-49A1-9200-7EEF8CDAED40}"/>
    <cellStyle name="Separador de milhares 2 4 2 2 4 2 2" xfId="8889" xr:uid="{C655A742-2E2C-4C45-9E94-44B628D6F53C}"/>
    <cellStyle name="Separador de milhares 2 4 2 2 4 2 2 2" xfId="16809" xr:uid="{DD91DBFF-F165-4C94-91DD-B9FC2601048E}"/>
    <cellStyle name="Separador de milhares 2 4 2 2 4 2 3" xfId="12849" xr:uid="{983ACA02-8BB7-416E-B9B9-9099508E099E}"/>
    <cellStyle name="Separador de milhares 2 4 2 2 4 3" xfId="6909" xr:uid="{6BE8D66C-DB18-4C68-A1C1-673AD1A61850}"/>
    <cellStyle name="Separador de milhares 2 4 2 2 4 3 2" xfId="14829" xr:uid="{71250DBC-5E94-4550-BB87-4347ABB40E52}"/>
    <cellStyle name="Separador de milhares 2 4 2 2 4 4" xfId="10869" xr:uid="{38D1BA6D-F947-4799-8C1C-B223B697AA4F}"/>
    <cellStyle name="Separador de milhares 2 4 2 2 5" xfId="3132" xr:uid="{3FBF0175-01FA-42AC-B20A-D6315C92B6A6}"/>
    <cellStyle name="Separador de milhares 2 4 2 2 5 2" xfId="7094" xr:uid="{02C6A121-9436-4E34-AED9-30441FFC8888}"/>
    <cellStyle name="Separador de milhares 2 4 2 2 5 2 2" xfId="15014" xr:uid="{3418DCCC-9E97-4E62-A69B-5D34DBDEF55C}"/>
    <cellStyle name="Separador de milhares 2 4 2 2 5 3" xfId="11054" xr:uid="{6B60B7FA-7931-4576-B2B5-55F2DB307058}"/>
    <cellStyle name="Separador de milhares 2 4 2 2 6" xfId="5114" xr:uid="{A5893F2F-A2DE-4DE5-8A75-287E0D6D3F74}"/>
    <cellStyle name="Separador de milhares 2 4 2 2 6 2" xfId="13034" xr:uid="{973AA9C9-70E2-48EE-804E-0AC453221F47}"/>
    <cellStyle name="Separador de milhares 2 4 2 2 7" xfId="9074" xr:uid="{FEAF5B09-DBAF-458E-BC5B-244630CB3ADF}"/>
    <cellStyle name="Separador de milhares 2 4 2 3" xfId="180" xr:uid="{00000000-0005-0000-0000-000093060000}"/>
    <cellStyle name="Separador de milhares 2 4 2 3 2" xfId="354" xr:uid="{00000000-0005-0000-0000-000094060000}"/>
    <cellStyle name="Separador de milhares 2 4 2 3 2 2" xfId="744" xr:uid="{00000000-0005-0000-0000-000095060000}"/>
    <cellStyle name="Separador de milhares 2 4 2 3 2 2 2" xfId="2904" xr:uid="{DE5AAEBB-D8AD-4644-875D-0B231FA42458}"/>
    <cellStyle name="Separador de milhares 2 4 2 3 2 2 2 2" xfId="4935" xr:uid="{A4945694-1503-4EDF-92AF-90A015103982}"/>
    <cellStyle name="Separador de milhares 2 4 2 3 2 2 2 2 2" xfId="8895" xr:uid="{7C67FBA8-E3F4-4623-8865-A4561A43A996}"/>
    <cellStyle name="Separador de milhares 2 4 2 3 2 2 2 2 2 2" xfId="16815" xr:uid="{A7A57018-1B52-4F37-9319-3B8C93C139FC}"/>
    <cellStyle name="Separador de milhares 2 4 2 3 2 2 2 2 3" xfId="12855" xr:uid="{27EE2425-83B1-46D6-861D-8590E0DDB69A}"/>
    <cellStyle name="Separador de milhares 2 4 2 3 2 2 2 3" xfId="6915" xr:uid="{2F43D630-6E8C-4168-ACFB-5993CBC380E7}"/>
    <cellStyle name="Separador de milhares 2 4 2 3 2 2 2 3 2" xfId="14835" xr:uid="{A601F9C4-FD52-4A21-A051-0372D7EE090E}"/>
    <cellStyle name="Separador de milhares 2 4 2 3 2 2 2 4" xfId="10875" xr:uid="{580F1C0E-EDCD-44F9-AB22-3BD8EFFEA12C}"/>
    <cellStyle name="Separador de milhares 2 4 2 3 2 2 3" xfId="3587" xr:uid="{57DB72B8-F772-4BD7-852A-53A5F92C077D}"/>
    <cellStyle name="Separador de milhares 2 4 2 3 2 2 3 2" xfId="7549" xr:uid="{D28E91DA-7D17-407C-9AE5-A95B7F02CB04}"/>
    <cellStyle name="Separador de milhares 2 4 2 3 2 2 3 2 2" xfId="15469" xr:uid="{ECC490A6-70F5-4889-AAA7-4032EFB3E998}"/>
    <cellStyle name="Separador de milhares 2 4 2 3 2 2 3 3" xfId="11509" xr:uid="{111EFE10-C7A5-40B6-AC19-44A24A22CABD}"/>
    <cellStyle name="Separador de milhares 2 4 2 3 2 2 4" xfId="5569" xr:uid="{04FF69A3-E4BC-4AAB-A25F-C00D2004E52F}"/>
    <cellStyle name="Separador de milhares 2 4 2 3 2 2 4 2" xfId="13489" xr:uid="{4B9BD31D-67D5-47C2-A411-8C52C40FFD9F}"/>
    <cellStyle name="Separador de milhares 2 4 2 3 2 2 5" xfId="9529" xr:uid="{973DCB62-C3EB-415D-B9F1-08701F2B3067}"/>
    <cellStyle name="Separador de milhares 2 4 2 3 2 3" xfId="2903" xr:uid="{8D48C42E-4029-4A32-ABAD-2D47B8980101}"/>
    <cellStyle name="Separador de milhares 2 4 2 3 2 3 2" xfId="4934" xr:uid="{1FB24825-DAD0-4FCB-81F3-72C124E561CF}"/>
    <cellStyle name="Separador de milhares 2 4 2 3 2 3 2 2" xfId="8894" xr:uid="{DDF3AA45-44B9-44DA-9007-D08092EBFA31}"/>
    <cellStyle name="Separador de milhares 2 4 2 3 2 3 2 2 2" xfId="16814" xr:uid="{A177D943-73C1-4085-BBCA-F68D000CA749}"/>
    <cellStyle name="Separador de milhares 2 4 2 3 2 3 2 3" xfId="12854" xr:uid="{C67DF61D-DAC6-4CF6-A474-193F4244DF7A}"/>
    <cellStyle name="Separador de milhares 2 4 2 3 2 3 3" xfId="6914" xr:uid="{10093278-22EB-4A89-8D01-5FE4715058A5}"/>
    <cellStyle name="Separador de milhares 2 4 2 3 2 3 3 2" xfId="14834" xr:uid="{CAD33644-D9B0-4285-8B43-0A5CF8A77978}"/>
    <cellStyle name="Separador de milhares 2 4 2 3 2 3 4" xfId="10874" xr:uid="{773C92BF-77D9-4205-B093-94C3E00ED038}"/>
    <cellStyle name="Separador de milhares 2 4 2 3 2 4" xfId="3262" xr:uid="{F23E2AE1-9AB9-4C13-BBC0-0212BEF747DB}"/>
    <cellStyle name="Separador de milhares 2 4 2 3 2 4 2" xfId="7224" xr:uid="{1501424B-44FE-4950-847D-3821A55BB877}"/>
    <cellStyle name="Separador de milhares 2 4 2 3 2 4 2 2" xfId="15144" xr:uid="{8F2BAB7D-B794-471E-A321-57DCCF995E56}"/>
    <cellStyle name="Separador de milhares 2 4 2 3 2 4 3" xfId="11184" xr:uid="{BE40092B-FB8A-44B4-9E2C-92FB90811744}"/>
    <cellStyle name="Separador de milhares 2 4 2 3 2 5" xfId="5244" xr:uid="{5EA6192A-8C6B-495D-B0BA-241F5DF61D20}"/>
    <cellStyle name="Separador de milhares 2 4 2 3 2 5 2" xfId="13164" xr:uid="{C88AD61C-5B80-478B-A845-7A14872A09D8}"/>
    <cellStyle name="Separador de milhares 2 4 2 3 2 6" xfId="9204" xr:uid="{D02E4DB1-00A1-4D4D-ADDE-ABF7D5464673}"/>
    <cellStyle name="Separador de milhares 2 4 2 3 3" xfId="613" xr:uid="{00000000-0005-0000-0000-000096060000}"/>
    <cellStyle name="Separador de milhares 2 4 2 3 3 2" xfId="2905" xr:uid="{880465E0-2479-4676-BE8E-1FA4054B0E72}"/>
    <cellStyle name="Separador de milhares 2 4 2 3 3 2 2" xfId="4936" xr:uid="{22383451-DDE2-4804-87A1-61DC9EF2A76B}"/>
    <cellStyle name="Separador de milhares 2 4 2 3 3 2 2 2" xfId="8896" xr:uid="{C46F7A94-C677-4B25-93EA-7899D04BAC20}"/>
    <cellStyle name="Separador de milhares 2 4 2 3 3 2 2 2 2" xfId="16816" xr:uid="{E51FB3AF-A394-4C5E-985A-624A889C77A5}"/>
    <cellStyle name="Separador de milhares 2 4 2 3 3 2 2 3" xfId="12856" xr:uid="{7379B65D-31A1-4524-8F46-B66E2309EAC4}"/>
    <cellStyle name="Separador de milhares 2 4 2 3 3 2 3" xfId="6916" xr:uid="{9330F85C-6820-42FC-B3CE-43EA991FFDEE}"/>
    <cellStyle name="Separador de milhares 2 4 2 3 3 2 3 2" xfId="14836" xr:uid="{F6CF43AF-20D0-4537-9DBF-D1C92548E687}"/>
    <cellStyle name="Separador de milhares 2 4 2 3 3 2 4" xfId="10876" xr:uid="{8375696A-BA07-413D-9657-5F762870247C}"/>
    <cellStyle name="Separador de milhares 2 4 2 3 3 3" xfId="3456" xr:uid="{E6342B63-B7A6-49E8-BEBE-B8F553B14227}"/>
    <cellStyle name="Separador de milhares 2 4 2 3 3 3 2" xfId="7418" xr:uid="{7928CDB8-B415-4C9B-9D8D-6143CEBAA44D}"/>
    <cellStyle name="Separador de milhares 2 4 2 3 3 3 2 2" xfId="15338" xr:uid="{BE49043F-BA2B-4CBA-A421-08A9EAABDBDB}"/>
    <cellStyle name="Separador de milhares 2 4 2 3 3 3 3" xfId="11378" xr:uid="{0687FB91-17BA-41B4-90BC-A2A1ECAF8665}"/>
    <cellStyle name="Separador de milhares 2 4 2 3 3 4" xfId="5438" xr:uid="{EC444F60-2E38-4B54-A9E4-4A34BAB2150D}"/>
    <cellStyle name="Separador de milhares 2 4 2 3 3 4 2" xfId="13358" xr:uid="{3CE49FC9-4167-4D93-81AF-1DBD900C8F66}"/>
    <cellStyle name="Separador de milhares 2 4 2 3 3 5" xfId="9398" xr:uid="{24DD7473-F759-45C2-A5AB-865F2B29D84F}"/>
    <cellStyle name="Separador de milhares 2 4 2 3 4" xfId="2902" xr:uid="{D9B71736-6B22-44C6-832B-582988D08DA9}"/>
    <cellStyle name="Separador de milhares 2 4 2 3 4 2" xfId="4933" xr:uid="{9F54EBC3-133A-4E1F-8A62-C80444D6B6D7}"/>
    <cellStyle name="Separador de milhares 2 4 2 3 4 2 2" xfId="8893" xr:uid="{BF4C7B03-58C0-4065-9E8A-AE1505B422AA}"/>
    <cellStyle name="Separador de milhares 2 4 2 3 4 2 2 2" xfId="16813" xr:uid="{24EA28B9-7F1E-4575-8CFF-1507A8E65D41}"/>
    <cellStyle name="Separador de milhares 2 4 2 3 4 2 3" xfId="12853" xr:uid="{0265D177-CA9D-443C-B03A-66E73EE202DA}"/>
    <cellStyle name="Separador de milhares 2 4 2 3 4 3" xfId="6913" xr:uid="{DB4C31F0-97EF-4FC4-A50D-1D5DB71BAFF1}"/>
    <cellStyle name="Separador de milhares 2 4 2 3 4 3 2" xfId="14833" xr:uid="{0E307985-B3E6-4793-B696-D830618A7219}"/>
    <cellStyle name="Separador de milhares 2 4 2 3 4 4" xfId="10873" xr:uid="{F70DAA38-015A-4467-B17D-9AD3D102DC21}"/>
    <cellStyle name="Separador de milhares 2 4 2 3 5" xfId="3131" xr:uid="{90C5940C-C3F4-4837-AE25-AB0D2BAC82CD}"/>
    <cellStyle name="Separador de milhares 2 4 2 3 5 2" xfId="7093" xr:uid="{142612B6-7640-4CA3-A61C-524E5D2EF0F0}"/>
    <cellStyle name="Separador de milhares 2 4 2 3 5 2 2" xfId="15013" xr:uid="{C994BBC8-4731-4C7C-903C-42980F59EE6E}"/>
    <cellStyle name="Separador de milhares 2 4 2 3 5 3" xfId="11053" xr:uid="{4D4DB750-EC4A-4A7D-AECB-CCFA763F0977}"/>
    <cellStyle name="Separador de milhares 2 4 2 3 6" xfId="5113" xr:uid="{BB37C27E-E950-4065-9674-E8BFE058D0C5}"/>
    <cellStyle name="Separador de milhares 2 4 2 3 6 2" xfId="13033" xr:uid="{AF48A5DB-BC27-4C0F-A92E-C06E3D141584}"/>
    <cellStyle name="Separador de milhares 2 4 2 3 7" xfId="9073" xr:uid="{394F57FC-CF27-4548-8B40-3427DA57CFDD}"/>
    <cellStyle name="Separador de milhares 2 4 2 4" xfId="323" xr:uid="{00000000-0005-0000-0000-000097060000}"/>
    <cellStyle name="Separador de milhares 2 4 2 4 2" xfId="713" xr:uid="{00000000-0005-0000-0000-000098060000}"/>
    <cellStyle name="Separador de milhares 2 4 2 4 2 2" xfId="2907" xr:uid="{F9E8D7D5-DA39-49AB-9FDD-A5D048B86B9B}"/>
    <cellStyle name="Separador de milhares 2 4 2 4 2 2 2" xfId="4938" xr:uid="{272B5078-8567-41DA-B6B4-11533F0096A1}"/>
    <cellStyle name="Separador de milhares 2 4 2 4 2 2 2 2" xfId="8898" xr:uid="{490830D2-5DCA-4DFC-A1D0-DA9E8FF2BFB0}"/>
    <cellStyle name="Separador de milhares 2 4 2 4 2 2 2 2 2" xfId="16818" xr:uid="{5434D276-E27A-45D0-A883-F6EA3F21A5C7}"/>
    <cellStyle name="Separador de milhares 2 4 2 4 2 2 2 3" xfId="12858" xr:uid="{AE534C8E-E35C-4167-A76B-F992DD57F067}"/>
    <cellStyle name="Separador de milhares 2 4 2 4 2 2 3" xfId="6918" xr:uid="{E423B91B-AD76-49CE-BDFC-AA35A3944285}"/>
    <cellStyle name="Separador de milhares 2 4 2 4 2 2 3 2" xfId="14838" xr:uid="{C828AD8F-A37E-41CB-AE34-BED123EDB78A}"/>
    <cellStyle name="Separador de milhares 2 4 2 4 2 2 4" xfId="10878" xr:uid="{16E2DE7C-D39A-4461-9CF6-C25BD331EF95}"/>
    <cellStyle name="Separador de milhares 2 4 2 4 2 3" xfId="3556" xr:uid="{6FD876C3-9949-4720-9B9C-D32274670ABD}"/>
    <cellStyle name="Separador de milhares 2 4 2 4 2 3 2" xfId="7518" xr:uid="{07AA5D67-1D09-43EE-9E62-63398E1880FF}"/>
    <cellStyle name="Separador de milhares 2 4 2 4 2 3 2 2" xfId="15438" xr:uid="{E860A8B4-0197-4F4F-A118-2BD25A316EE9}"/>
    <cellStyle name="Separador de milhares 2 4 2 4 2 3 3" xfId="11478" xr:uid="{6BCDACAA-B272-401C-8EFF-E51610AF078F}"/>
    <cellStyle name="Separador de milhares 2 4 2 4 2 4" xfId="5538" xr:uid="{3698AE7D-AE48-451F-8EF6-BF7688367514}"/>
    <cellStyle name="Separador de milhares 2 4 2 4 2 4 2" xfId="13458" xr:uid="{59120C31-0A33-4F1E-95B8-CBB0D825F130}"/>
    <cellStyle name="Separador de milhares 2 4 2 4 2 5" xfId="9498" xr:uid="{637C2681-EE52-42CA-8833-44E0B68280A0}"/>
    <cellStyle name="Separador de milhares 2 4 2 4 3" xfId="2906" xr:uid="{E2AC7B46-79B7-4C63-A741-4EE30DBC2F39}"/>
    <cellStyle name="Separador de milhares 2 4 2 4 3 2" xfId="4937" xr:uid="{2C324D7E-6F84-4312-AD49-BF35B5FF5EAC}"/>
    <cellStyle name="Separador de milhares 2 4 2 4 3 2 2" xfId="8897" xr:uid="{72C63C4A-7CE2-424D-90C9-5739C663C050}"/>
    <cellStyle name="Separador de milhares 2 4 2 4 3 2 2 2" xfId="16817" xr:uid="{63B457F0-B3D8-49D6-8461-5E6B22427A63}"/>
    <cellStyle name="Separador de milhares 2 4 2 4 3 2 3" xfId="12857" xr:uid="{00DA8AE7-0162-4791-B832-A64F792BCBF3}"/>
    <cellStyle name="Separador de milhares 2 4 2 4 3 3" xfId="6917" xr:uid="{F16C8B2A-523B-44F1-8FA0-42BC052D8915}"/>
    <cellStyle name="Separador de milhares 2 4 2 4 3 3 2" xfId="14837" xr:uid="{B0A0EC60-F1EE-4874-BD96-25C21B99B67D}"/>
    <cellStyle name="Separador de milhares 2 4 2 4 3 4" xfId="10877" xr:uid="{FDF8FC23-5EC9-4032-B8F1-DC17CE6E6DCE}"/>
    <cellStyle name="Separador de milhares 2 4 2 4 4" xfId="3231" xr:uid="{19D3EFBC-00F6-4291-B1B6-3A45DD58D663}"/>
    <cellStyle name="Separador de milhares 2 4 2 4 4 2" xfId="7193" xr:uid="{45A453B0-F790-48B0-A205-80DE84F84FDB}"/>
    <cellStyle name="Separador de milhares 2 4 2 4 4 2 2" xfId="15113" xr:uid="{409A73A1-0720-4156-82F9-F8696BB01FC2}"/>
    <cellStyle name="Separador de milhares 2 4 2 4 4 3" xfId="11153" xr:uid="{90DD18CF-CD29-49D3-9A5C-5ABF47D46E07}"/>
    <cellStyle name="Separador de milhares 2 4 2 4 5" xfId="5213" xr:uid="{477B4EF4-ACCB-48E5-A67F-D941E91AC727}"/>
    <cellStyle name="Separador de milhares 2 4 2 4 5 2" xfId="13133" xr:uid="{CDF876B5-C220-448B-94A5-A67E8B3B2576}"/>
    <cellStyle name="Separador de milhares 2 4 2 4 6" xfId="9173" xr:uid="{9F23CD09-3ACF-4BC8-8A0E-AC4AA74EE397}"/>
    <cellStyle name="Separador de milhares 2 4 2 5" xfId="583" xr:uid="{00000000-0005-0000-0000-000099060000}"/>
    <cellStyle name="Separador de milhares 2 4 2 5 2" xfId="2908" xr:uid="{272D1DAA-C16A-45FC-BF5D-D941B16A5111}"/>
    <cellStyle name="Separador de milhares 2 4 2 5 2 2" xfId="4939" xr:uid="{5C4094CF-702E-4B02-A3D7-BC83730753FF}"/>
    <cellStyle name="Separador de milhares 2 4 2 5 2 2 2" xfId="8899" xr:uid="{DC30C170-BC75-4BBA-8E27-A2B3CBBE85A0}"/>
    <cellStyle name="Separador de milhares 2 4 2 5 2 2 2 2" xfId="16819" xr:uid="{E32538E7-8C34-4B22-88CB-D22FEFDC5444}"/>
    <cellStyle name="Separador de milhares 2 4 2 5 2 2 3" xfId="12859" xr:uid="{DB854E56-3FC0-4F2D-BDF9-49764158C3F0}"/>
    <cellStyle name="Separador de milhares 2 4 2 5 2 3" xfId="6919" xr:uid="{C85C8D0F-7C4F-433F-A0EC-E5C0B261281B}"/>
    <cellStyle name="Separador de milhares 2 4 2 5 2 3 2" xfId="14839" xr:uid="{B035948A-BDD3-43C3-B915-C13B76EEB6EC}"/>
    <cellStyle name="Separador de milhares 2 4 2 5 2 4" xfId="10879" xr:uid="{ADBB2EB5-7847-4836-8645-2A96465248C7}"/>
    <cellStyle name="Separador de milhares 2 4 2 5 3" xfId="3426" xr:uid="{B13BAEDF-8CC1-4871-9E50-8377DCDE624A}"/>
    <cellStyle name="Separador de milhares 2 4 2 5 3 2" xfId="7388" xr:uid="{A649DC0C-67D1-4CBD-BDB2-66A9F29B9A06}"/>
    <cellStyle name="Separador de milhares 2 4 2 5 3 2 2" xfId="15308" xr:uid="{37BFA8C9-CE74-4780-97DE-0A4297608665}"/>
    <cellStyle name="Separador de milhares 2 4 2 5 3 3" xfId="11348" xr:uid="{0A96B282-9F47-427D-A19F-9146637F6563}"/>
    <cellStyle name="Separador de milhares 2 4 2 5 4" xfId="5408" xr:uid="{D3856684-546E-40AB-9318-E31B708B336A}"/>
    <cellStyle name="Separador de milhares 2 4 2 5 4 2" xfId="13328" xr:uid="{5856C023-41B6-49D7-91C8-064315D5993A}"/>
    <cellStyle name="Separador de milhares 2 4 2 5 5" xfId="9368" xr:uid="{90E6144B-A176-4A7C-B275-AB06EEBBCE7C}"/>
    <cellStyle name="Separador de milhares 2 4 2 6" xfId="2897" xr:uid="{2B6E2B5F-F65F-4C3F-9CE5-EDDEA695E1C7}"/>
    <cellStyle name="Separador de milhares 2 4 2 6 2" xfId="4928" xr:uid="{C3E4B136-1AE5-42E8-A150-4839902FD0EB}"/>
    <cellStyle name="Separador de milhares 2 4 2 6 2 2" xfId="8888" xr:uid="{07EA7F0E-0EC5-4A2A-B66C-DEE7C3AACFF1}"/>
    <cellStyle name="Separador de milhares 2 4 2 6 2 2 2" xfId="16808" xr:uid="{552F1A48-3590-42A7-81F6-DE122F9DCBB5}"/>
    <cellStyle name="Separador de milhares 2 4 2 6 2 3" xfId="12848" xr:uid="{72CAFE3E-8405-4411-B88A-427092DD33CE}"/>
    <cellStyle name="Separador de milhares 2 4 2 6 3" xfId="6908" xr:uid="{C79D237F-5ACA-4A80-A4DA-D48EC523D962}"/>
    <cellStyle name="Separador de milhares 2 4 2 6 3 2" xfId="14828" xr:uid="{158423FA-768B-41FA-A13D-B5A80FC2889A}"/>
    <cellStyle name="Separador de milhares 2 4 2 6 4" xfId="10868" xr:uid="{6373495A-013A-4DD0-9F4B-2C39A63A873A}"/>
    <cellStyle name="Separador de milhares 2 4 2 7" xfId="3101" xr:uid="{8766E983-6074-40E9-93EA-4038F7731C85}"/>
    <cellStyle name="Separador de milhares 2 4 2 7 2" xfId="7063" xr:uid="{1B12112B-AF5E-49EB-9593-138D196A8825}"/>
    <cellStyle name="Separador de milhares 2 4 2 7 2 2" xfId="14983" xr:uid="{210C4580-6C0F-4059-8BD0-9AFD49532080}"/>
    <cellStyle name="Separador de milhares 2 4 2 7 3" xfId="11023" xr:uid="{4141E6A8-7D2A-4EE6-9392-6B6A7E1B5822}"/>
    <cellStyle name="Separador de milhares 2 4 2 8" xfId="5083" xr:uid="{49FE58F3-5ABA-48FD-ABBF-C81741FC650F}"/>
    <cellStyle name="Separador de milhares 2 4 2 8 2" xfId="13003" xr:uid="{C5197C2B-77FB-44C6-A51E-ACB11DE84659}"/>
    <cellStyle name="Separador de milhares 2 4 2 9" xfId="9043" xr:uid="{2BE52CE8-13F5-4728-A26D-211CA7E8A27B}"/>
    <cellStyle name="Separador de milhares 2 4 3" xfId="182" xr:uid="{00000000-0005-0000-0000-00009A060000}"/>
    <cellStyle name="Separador de milhares 2 4 3 2" xfId="356" xr:uid="{00000000-0005-0000-0000-00009B060000}"/>
    <cellStyle name="Separador de milhares 2 4 3 2 2" xfId="746" xr:uid="{00000000-0005-0000-0000-00009C060000}"/>
    <cellStyle name="Separador de milhares 2 4 3 2 2 2" xfId="2911" xr:uid="{6F7E712D-58F3-40EE-80FF-E7B145D840F0}"/>
    <cellStyle name="Separador de milhares 2 4 3 2 2 2 2" xfId="4942" xr:uid="{CC00CB99-D814-4D93-B172-086E5DDC7AF8}"/>
    <cellStyle name="Separador de milhares 2 4 3 2 2 2 2 2" xfId="8902" xr:uid="{7D50E4FF-B67B-420B-88D6-D0B07E18C13F}"/>
    <cellStyle name="Separador de milhares 2 4 3 2 2 2 2 2 2" xfId="16822" xr:uid="{B6260CF8-115F-438E-B0FA-383B250C3E13}"/>
    <cellStyle name="Separador de milhares 2 4 3 2 2 2 2 3" xfId="12862" xr:uid="{0E30B5F5-425D-4103-A6AD-356A6424BDFA}"/>
    <cellStyle name="Separador de milhares 2 4 3 2 2 2 3" xfId="6922" xr:uid="{23B89D17-38EE-4F36-900A-9DC197B380B0}"/>
    <cellStyle name="Separador de milhares 2 4 3 2 2 2 3 2" xfId="14842" xr:uid="{A38E53F6-1E0C-4F31-9F08-AAA0DA893557}"/>
    <cellStyle name="Separador de milhares 2 4 3 2 2 2 4" xfId="10882" xr:uid="{64FE0D92-17C5-4B60-BCD3-170BAA0890C0}"/>
    <cellStyle name="Separador de milhares 2 4 3 2 2 3" xfId="3589" xr:uid="{2DB7E79D-3B77-4E94-9CB8-6E3CDC2A2B95}"/>
    <cellStyle name="Separador de milhares 2 4 3 2 2 3 2" xfId="7551" xr:uid="{58996AFE-737A-4D25-BD9F-30FF52421769}"/>
    <cellStyle name="Separador de milhares 2 4 3 2 2 3 2 2" xfId="15471" xr:uid="{D367F6FA-7BE8-4ACD-A9DF-22A7C5C574C8}"/>
    <cellStyle name="Separador de milhares 2 4 3 2 2 3 3" xfId="11511" xr:uid="{496BE6B7-EE05-49A4-B238-61D87634C34D}"/>
    <cellStyle name="Separador de milhares 2 4 3 2 2 4" xfId="5571" xr:uid="{C47759E7-8EA5-4022-8928-FF4178B0567F}"/>
    <cellStyle name="Separador de milhares 2 4 3 2 2 4 2" xfId="13491" xr:uid="{A7B04266-E1A4-4131-A944-1853E420D0EA}"/>
    <cellStyle name="Separador de milhares 2 4 3 2 2 5" xfId="9531" xr:uid="{A7B11622-AE45-46CE-B892-361E30D21F10}"/>
    <cellStyle name="Separador de milhares 2 4 3 2 3" xfId="2910" xr:uid="{D532E34F-5207-4B4C-B3D4-F19D8734B963}"/>
    <cellStyle name="Separador de milhares 2 4 3 2 3 2" xfId="4941" xr:uid="{C384DFFE-3EA2-48C7-AFC1-9D002E0EA3AF}"/>
    <cellStyle name="Separador de milhares 2 4 3 2 3 2 2" xfId="8901" xr:uid="{90251DF0-A0ED-4CDD-B554-EEB4AC8A8B99}"/>
    <cellStyle name="Separador de milhares 2 4 3 2 3 2 2 2" xfId="16821" xr:uid="{B3DE9067-31CB-40AE-9A55-54632451E2D2}"/>
    <cellStyle name="Separador de milhares 2 4 3 2 3 2 3" xfId="12861" xr:uid="{EAEE5949-21D6-494A-8ADD-83FE94761E31}"/>
    <cellStyle name="Separador de milhares 2 4 3 2 3 3" xfId="6921" xr:uid="{6693C4C5-7608-4A58-AE69-8100A5C4727A}"/>
    <cellStyle name="Separador de milhares 2 4 3 2 3 3 2" xfId="14841" xr:uid="{0C21BCE2-98E1-45A8-8112-A1735432599B}"/>
    <cellStyle name="Separador de milhares 2 4 3 2 3 4" xfId="10881" xr:uid="{B043DDAE-2C7A-4BE6-900B-62D2A7788398}"/>
    <cellStyle name="Separador de milhares 2 4 3 2 4" xfId="3264" xr:uid="{E5A4A376-0EC7-49B9-933C-55DDF5CF8034}"/>
    <cellStyle name="Separador de milhares 2 4 3 2 4 2" xfId="7226" xr:uid="{5D593566-6E97-46DB-806E-A0DB6BAC0CE1}"/>
    <cellStyle name="Separador de milhares 2 4 3 2 4 2 2" xfId="15146" xr:uid="{A99E827C-74E6-4735-B272-03B876EC7D1A}"/>
    <cellStyle name="Separador de milhares 2 4 3 2 4 3" xfId="11186" xr:uid="{90C63DD4-AAE6-48D1-A72C-B0A6AB26CE48}"/>
    <cellStyle name="Separador de milhares 2 4 3 2 5" xfId="5246" xr:uid="{99B6BC7E-8AB6-4F53-9076-09C55C6ADBB0}"/>
    <cellStyle name="Separador de milhares 2 4 3 2 5 2" xfId="13166" xr:uid="{D7F0AC76-AD5C-4A93-8CC0-18289C4DBBDE}"/>
    <cellStyle name="Separador de milhares 2 4 3 2 6" xfId="9206" xr:uid="{4F9A64F9-09C8-44F5-A639-2CB2A992EBD8}"/>
    <cellStyle name="Separador de milhares 2 4 3 3" xfId="615" xr:uid="{00000000-0005-0000-0000-00009D060000}"/>
    <cellStyle name="Separador de milhares 2 4 3 3 2" xfId="2912" xr:uid="{E928660E-7CCA-4302-BEC5-96BE366DE49B}"/>
    <cellStyle name="Separador de milhares 2 4 3 3 2 2" xfId="4943" xr:uid="{35D11882-8369-42D5-8D41-DB8E9F869AF2}"/>
    <cellStyle name="Separador de milhares 2 4 3 3 2 2 2" xfId="8903" xr:uid="{EDA61CD9-2767-4EC0-83A3-0FF367ADF414}"/>
    <cellStyle name="Separador de milhares 2 4 3 3 2 2 2 2" xfId="16823" xr:uid="{DBA6DFC9-2E0A-42B8-A69A-6E78E93C3C6D}"/>
    <cellStyle name="Separador de milhares 2 4 3 3 2 2 3" xfId="12863" xr:uid="{F03774AE-5521-484C-B953-C2486791F3AF}"/>
    <cellStyle name="Separador de milhares 2 4 3 3 2 3" xfId="6923" xr:uid="{8C4701B3-F3ED-4318-A0AC-6C7D8DA42703}"/>
    <cellStyle name="Separador de milhares 2 4 3 3 2 3 2" xfId="14843" xr:uid="{40726315-02B9-4B91-9A41-97DFCADEBA35}"/>
    <cellStyle name="Separador de milhares 2 4 3 3 2 4" xfId="10883" xr:uid="{9AEF114D-81B7-462E-8755-A93E38A046B0}"/>
    <cellStyle name="Separador de milhares 2 4 3 3 3" xfId="3458" xr:uid="{88CFC28F-5BFB-4E51-AA22-6EDCF6C41424}"/>
    <cellStyle name="Separador de milhares 2 4 3 3 3 2" xfId="7420" xr:uid="{65F5448E-54AF-4ED6-8DE9-D304016B6066}"/>
    <cellStyle name="Separador de milhares 2 4 3 3 3 2 2" xfId="15340" xr:uid="{A7E31DF6-E91B-4616-AE2F-DE1272E55EEF}"/>
    <cellStyle name="Separador de milhares 2 4 3 3 3 3" xfId="11380" xr:uid="{2DBDF011-1A9B-4EA7-AF36-9849CCCA5C4A}"/>
    <cellStyle name="Separador de milhares 2 4 3 3 4" xfId="5440" xr:uid="{39795E44-6263-4F09-9409-1C10B903A9A0}"/>
    <cellStyle name="Separador de milhares 2 4 3 3 4 2" xfId="13360" xr:uid="{A44D1A9B-17B2-41A0-8ED0-2B52B13016B9}"/>
    <cellStyle name="Separador de milhares 2 4 3 3 5" xfId="9400" xr:uid="{BB510147-F4E4-40DF-80B7-B30731E83965}"/>
    <cellStyle name="Separador de milhares 2 4 3 4" xfId="2909" xr:uid="{8BFCABE0-3580-426E-9942-993A082FA0F3}"/>
    <cellStyle name="Separador de milhares 2 4 3 4 2" xfId="4940" xr:uid="{0D2C4861-F098-4A8A-BB49-E795B3CA6AE2}"/>
    <cellStyle name="Separador de milhares 2 4 3 4 2 2" xfId="8900" xr:uid="{278DCAC8-B99A-4070-A22F-B2CCE676624C}"/>
    <cellStyle name="Separador de milhares 2 4 3 4 2 2 2" xfId="16820" xr:uid="{1BA49962-0EEF-4DDF-B01B-BBD1FA956183}"/>
    <cellStyle name="Separador de milhares 2 4 3 4 2 3" xfId="12860" xr:uid="{97B44A06-1DC4-47C0-9E04-4BEB654BA180}"/>
    <cellStyle name="Separador de milhares 2 4 3 4 3" xfId="6920" xr:uid="{0CB73C6E-3309-4FAC-A22C-56EC620ACB61}"/>
    <cellStyle name="Separador de milhares 2 4 3 4 3 2" xfId="14840" xr:uid="{53FC53E6-2DB6-43EE-B13A-2315F11A7024}"/>
    <cellStyle name="Separador de milhares 2 4 3 4 4" xfId="10880" xr:uid="{022B2E61-075F-498A-A691-598E9E5403CD}"/>
    <cellStyle name="Separador de milhares 2 4 3 5" xfId="3133" xr:uid="{E120A5C4-2361-4BFF-A0CA-5C4068EF7587}"/>
    <cellStyle name="Separador de milhares 2 4 3 5 2" xfId="7095" xr:uid="{C5541CB9-5D67-4A88-A080-A7D9C21E31AC}"/>
    <cellStyle name="Separador de milhares 2 4 3 5 2 2" xfId="15015" xr:uid="{8CCAF92B-A675-4B33-99DE-76F1A4F6D4CB}"/>
    <cellStyle name="Separador de milhares 2 4 3 5 3" xfId="11055" xr:uid="{E8C44E29-D782-4F09-AB72-F7D761962916}"/>
    <cellStyle name="Separador de milhares 2 4 3 6" xfId="5115" xr:uid="{55949F2A-E2B2-4735-9DAE-6478FF02A07D}"/>
    <cellStyle name="Separador de milhares 2 4 3 6 2" xfId="13035" xr:uid="{80C3DBC6-6357-4D07-9493-22C09B53B7C3}"/>
    <cellStyle name="Separador de milhares 2 4 3 7" xfId="9075" xr:uid="{76A9D653-268C-430A-B99B-1394299B9667}"/>
    <cellStyle name="Separador de milhares 2 4 4" xfId="179" xr:uid="{00000000-0005-0000-0000-00009E060000}"/>
    <cellStyle name="Separador de milhares 2 4 4 2" xfId="353" xr:uid="{00000000-0005-0000-0000-00009F060000}"/>
    <cellStyle name="Separador de milhares 2 4 4 2 2" xfId="743" xr:uid="{00000000-0005-0000-0000-0000A0060000}"/>
    <cellStyle name="Separador de milhares 2 4 4 2 2 2" xfId="2915" xr:uid="{3C0C4295-9B46-455A-8D40-550A4A985ED8}"/>
    <cellStyle name="Separador de milhares 2 4 4 2 2 2 2" xfId="4946" xr:uid="{5E45A7C0-FAD9-4F2A-A6F0-482B9FA297DF}"/>
    <cellStyle name="Separador de milhares 2 4 4 2 2 2 2 2" xfId="8906" xr:uid="{6F6615B2-B2AB-446D-AD26-0EDE2B63778A}"/>
    <cellStyle name="Separador de milhares 2 4 4 2 2 2 2 2 2" xfId="16826" xr:uid="{FD37ED8C-983E-477B-AC39-746201AB1C0A}"/>
    <cellStyle name="Separador de milhares 2 4 4 2 2 2 2 3" xfId="12866" xr:uid="{E4720A07-A4F4-4D14-9D4C-4526075DADE1}"/>
    <cellStyle name="Separador de milhares 2 4 4 2 2 2 3" xfId="6926" xr:uid="{2D9CD948-1972-4D25-B669-AA2C3FF0EB15}"/>
    <cellStyle name="Separador de milhares 2 4 4 2 2 2 3 2" xfId="14846" xr:uid="{A5902FE8-C703-4350-BD9D-C9E9CFD39F5B}"/>
    <cellStyle name="Separador de milhares 2 4 4 2 2 2 4" xfId="10886" xr:uid="{1CB45FCA-6AF5-4D99-A5D8-C5A2C2632CF6}"/>
    <cellStyle name="Separador de milhares 2 4 4 2 2 3" xfId="3586" xr:uid="{04EBE625-2382-4EDB-A07A-46F73DC385CD}"/>
    <cellStyle name="Separador de milhares 2 4 4 2 2 3 2" xfId="7548" xr:uid="{9F6C30E0-9A7E-4738-AAD0-99E1D3730E74}"/>
    <cellStyle name="Separador de milhares 2 4 4 2 2 3 2 2" xfId="15468" xr:uid="{7F56A034-84DE-4B2B-B33F-274D65D1163F}"/>
    <cellStyle name="Separador de milhares 2 4 4 2 2 3 3" xfId="11508" xr:uid="{E0CF5B5C-A6B7-4A8C-BABB-06870B819C95}"/>
    <cellStyle name="Separador de milhares 2 4 4 2 2 4" xfId="5568" xr:uid="{B1D350A0-1117-43C9-B932-014DEE519553}"/>
    <cellStyle name="Separador de milhares 2 4 4 2 2 4 2" xfId="13488" xr:uid="{8972B4ED-DD46-45A5-A8B6-5D380FEF7C7C}"/>
    <cellStyle name="Separador de milhares 2 4 4 2 2 5" xfId="9528" xr:uid="{5C12CB7E-1550-45AA-BA35-2EEDC7067B2D}"/>
    <cellStyle name="Separador de milhares 2 4 4 2 3" xfId="2914" xr:uid="{B68E21F3-9245-418C-966F-B4D502223355}"/>
    <cellStyle name="Separador de milhares 2 4 4 2 3 2" xfId="4945" xr:uid="{D840924F-F2D6-4865-9E84-C5606C21C12C}"/>
    <cellStyle name="Separador de milhares 2 4 4 2 3 2 2" xfId="8905" xr:uid="{10D40787-2C31-4372-9703-350A79100D5E}"/>
    <cellStyle name="Separador de milhares 2 4 4 2 3 2 2 2" xfId="16825" xr:uid="{C2A5A9AA-AD22-4303-BA50-D8335AC460B3}"/>
    <cellStyle name="Separador de milhares 2 4 4 2 3 2 3" xfId="12865" xr:uid="{88B7D4C4-C010-4ED5-9906-DE3311086D61}"/>
    <cellStyle name="Separador de milhares 2 4 4 2 3 3" xfId="6925" xr:uid="{9B14E2C9-EA96-4485-AA39-8DCB3D7E32FD}"/>
    <cellStyle name="Separador de milhares 2 4 4 2 3 3 2" xfId="14845" xr:uid="{8B1CC77D-8753-4E39-8696-FD7C12388CC2}"/>
    <cellStyle name="Separador de milhares 2 4 4 2 3 4" xfId="10885" xr:uid="{F2AB3F43-1DD0-4C36-AE1D-3402612C9210}"/>
    <cellStyle name="Separador de milhares 2 4 4 2 4" xfId="3261" xr:uid="{A7369031-7520-4E00-9BD3-A9C82B7597C6}"/>
    <cellStyle name="Separador de milhares 2 4 4 2 4 2" xfId="7223" xr:uid="{ED35B9B1-9322-4391-A54D-D6B0435376DE}"/>
    <cellStyle name="Separador de milhares 2 4 4 2 4 2 2" xfId="15143" xr:uid="{FE717130-1992-450E-B99A-C3AE58C96E58}"/>
    <cellStyle name="Separador de milhares 2 4 4 2 4 3" xfId="11183" xr:uid="{9D208159-E0C4-4CAA-A6F8-73F625B4E799}"/>
    <cellStyle name="Separador de milhares 2 4 4 2 5" xfId="5243" xr:uid="{F6EF618A-8C08-4292-BB33-F37374EF526A}"/>
    <cellStyle name="Separador de milhares 2 4 4 2 5 2" xfId="13163" xr:uid="{CB638A84-6112-41DD-8F0F-7D5E31C1D4F2}"/>
    <cellStyle name="Separador de milhares 2 4 4 2 6" xfId="9203" xr:uid="{2093B992-7E99-4482-A9EE-565C009133A4}"/>
    <cellStyle name="Separador de milhares 2 4 4 3" xfId="612" xr:uid="{00000000-0005-0000-0000-0000A1060000}"/>
    <cellStyle name="Separador de milhares 2 4 4 3 2" xfId="2916" xr:uid="{FEFF3F10-1AF3-4CA2-8341-6C7215749576}"/>
    <cellStyle name="Separador de milhares 2 4 4 3 2 2" xfId="4947" xr:uid="{00B58326-C7FA-48D8-BB3C-ED8DA33C8AAE}"/>
    <cellStyle name="Separador de milhares 2 4 4 3 2 2 2" xfId="8907" xr:uid="{EFD9FEFA-7198-4964-A7DC-0643BE98D458}"/>
    <cellStyle name="Separador de milhares 2 4 4 3 2 2 2 2" xfId="16827" xr:uid="{2A14773C-35E6-4360-9144-C26D9F8EC2DB}"/>
    <cellStyle name="Separador de milhares 2 4 4 3 2 2 3" xfId="12867" xr:uid="{1B557BB9-E0FA-4EEA-B020-C83FBB127AB0}"/>
    <cellStyle name="Separador de milhares 2 4 4 3 2 3" xfId="6927" xr:uid="{F323FC3F-ABCC-41AB-8CFB-A9BAC9B741EB}"/>
    <cellStyle name="Separador de milhares 2 4 4 3 2 3 2" xfId="14847" xr:uid="{E9AF44B8-1C02-4754-B5A4-C12B995C4361}"/>
    <cellStyle name="Separador de milhares 2 4 4 3 2 4" xfId="10887" xr:uid="{6F2D246E-FA2A-410A-ABFA-C5177123C3AA}"/>
    <cellStyle name="Separador de milhares 2 4 4 3 3" xfId="3455" xr:uid="{3B56C5A3-CF72-4FE7-86F3-4CF349CB94AC}"/>
    <cellStyle name="Separador de milhares 2 4 4 3 3 2" xfId="7417" xr:uid="{1F78236D-2249-45A0-A0E3-6052D383D595}"/>
    <cellStyle name="Separador de milhares 2 4 4 3 3 2 2" xfId="15337" xr:uid="{2E9B7A9E-602B-485F-935E-58FC9337B388}"/>
    <cellStyle name="Separador de milhares 2 4 4 3 3 3" xfId="11377" xr:uid="{6AC0B9AE-4F9F-491D-B43C-ECFF930BEA9B}"/>
    <cellStyle name="Separador de milhares 2 4 4 3 4" xfId="5437" xr:uid="{8C1776F2-22A1-4572-AE72-803E42A6DBA9}"/>
    <cellStyle name="Separador de milhares 2 4 4 3 4 2" xfId="13357" xr:uid="{C46780CC-C0CF-4A4A-B31C-D502A156F9E3}"/>
    <cellStyle name="Separador de milhares 2 4 4 3 5" xfId="9397" xr:uid="{AAA0987B-3169-4208-97FD-18D888B0CE19}"/>
    <cellStyle name="Separador de milhares 2 4 4 4" xfId="2913" xr:uid="{031EA6E5-64D4-4CBD-AEA6-70BAF69FEDF8}"/>
    <cellStyle name="Separador de milhares 2 4 4 4 2" xfId="4944" xr:uid="{4A38A3D5-08A3-4C4B-AC85-95617947F12E}"/>
    <cellStyle name="Separador de milhares 2 4 4 4 2 2" xfId="8904" xr:uid="{6B39AA0B-9FF0-4010-8683-BC86FEBE9331}"/>
    <cellStyle name="Separador de milhares 2 4 4 4 2 2 2" xfId="16824" xr:uid="{5AFC293F-976C-4EE8-B353-9FE4B64CE588}"/>
    <cellStyle name="Separador de milhares 2 4 4 4 2 3" xfId="12864" xr:uid="{827A2467-1E33-4910-A468-4F034BEDFDFF}"/>
    <cellStyle name="Separador de milhares 2 4 4 4 3" xfId="6924" xr:uid="{C25C0258-F9EA-4C60-9964-06E7F9E220E5}"/>
    <cellStyle name="Separador de milhares 2 4 4 4 3 2" xfId="14844" xr:uid="{28C80C2C-0F00-402E-A23D-DD3D303E6D58}"/>
    <cellStyle name="Separador de milhares 2 4 4 4 4" xfId="10884" xr:uid="{D9F11318-F8CF-4F62-A547-3DFBD9558276}"/>
    <cellStyle name="Separador de milhares 2 4 4 5" xfId="3130" xr:uid="{95896939-CE9D-42C5-82D6-4D8C65D0D994}"/>
    <cellStyle name="Separador de milhares 2 4 4 5 2" xfId="7092" xr:uid="{CFA3A33A-62EB-4103-ACD8-20D29F5F4472}"/>
    <cellStyle name="Separador de milhares 2 4 4 5 2 2" xfId="15012" xr:uid="{D431213B-ACD1-4A51-9A3B-62E251D10B22}"/>
    <cellStyle name="Separador de milhares 2 4 4 5 3" xfId="11052" xr:uid="{EFEAD5BD-E154-4AC3-B658-66D4DC01B83A}"/>
    <cellStyle name="Separador de milhares 2 4 4 6" xfId="5112" xr:uid="{99BA0515-C9F8-41A8-A608-495C329A15A5}"/>
    <cellStyle name="Separador de milhares 2 4 4 6 2" xfId="13032" xr:uid="{DD9F360F-B636-4718-9F37-38B7EBCC82D9}"/>
    <cellStyle name="Separador de milhares 2 4 4 7" xfId="9072" xr:uid="{203EF280-A054-4711-B13E-A3FB6B06A5A0}"/>
    <cellStyle name="Separador de milhares 2 4 5" xfId="315" xr:uid="{00000000-0005-0000-0000-0000A2060000}"/>
    <cellStyle name="Separador de milhares 2 4 5 2" xfId="706" xr:uid="{00000000-0005-0000-0000-0000A3060000}"/>
    <cellStyle name="Separador de milhares 2 4 5 2 2" xfId="2918" xr:uid="{15FA22FC-3549-4E22-93BC-900C31229713}"/>
    <cellStyle name="Separador de milhares 2 4 5 2 2 2" xfId="4949" xr:uid="{73BECADF-4386-42DD-AC53-7FFEB44A49E5}"/>
    <cellStyle name="Separador de milhares 2 4 5 2 2 2 2" xfId="8909" xr:uid="{FB9DBA60-1002-491D-AE01-EFCBC292FD2D}"/>
    <cellStyle name="Separador de milhares 2 4 5 2 2 2 2 2" xfId="16829" xr:uid="{32ED9CB0-308E-42C1-BBD2-B481DDE6E6CE}"/>
    <cellStyle name="Separador de milhares 2 4 5 2 2 2 3" xfId="12869" xr:uid="{8769AF43-1E9C-49C8-9C84-E8E2C590B95C}"/>
    <cellStyle name="Separador de milhares 2 4 5 2 2 3" xfId="6929" xr:uid="{19E48C58-2652-46CA-8525-8BA0F00948A6}"/>
    <cellStyle name="Separador de milhares 2 4 5 2 2 3 2" xfId="14849" xr:uid="{0C1BEE44-6C41-46B5-98AD-B0068A2F1BA0}"/>
    <cellStyle name="Separador de milhares 2 4 5 2 2 4" xfId="10889" xr:uid="{B342272B-C888-46C6-8605-FFCF41DFC021}"/>
    <cellStyle name="Separador de milhares 2 4 5 2 3" xfId="3549" xr:uid="{88034AFE-9E64-4F7F-91F7-A12577F2A29F}"/>
    <cellStyle name="Separador de milhares 2 4 5 2 3 2" xfId="7511" xr:uid="{5AF64FDB-ED2D-46B4-A5D3-172B634D055E}"/>
    <cellStyle name="Separador de milhares 2 4 5 2 3 2 2" xfId="15431" xr:uid="{B928FB91-2AF2-4B7F-A9A1-2BB361BB004A}"/>
    <cellStyle name="Separador de milhares 2 4 5 2 3 3" xfId="11471" xr:uid="{5EAE3C05-5CF4-401A-AC7A-0E415ACD041A}"/>
    <cellStyle name="Separador de milhares 2 4 5 2 4" xfId="5531" xr:uid="{EF4CA57C-B03D-4C21-B57E-E3D87C0F34E1}"/>
    <cellStyle name="Separador de milhares 2 4 5 2 4 2" xfId="13451" xr:uid="{B75A693C-A958-44CC-A9E1-2EE3B167905A}"/>
    <cellStyle name="Separador de milhares 2 4 5 2 5" xfId="9491" xr:uid="{1B7EE812-C090-4CAD-B0FB-823C9703030C}"/>
    <cellStyle name="Separador de milhares 2 4 5 3" xfId="2917" xr:uid="{652B3B27-C378-4E38-878F-8CA2FE2EAE9F}"/>
    <cellStyle name="Separador de milhares 2 4 5 3 2" xfId="4948" xr:uid="{D4AE7CFA-5018-479D-8104-885536710B0E}"/>
    <cellStyle name="Separador de milhares 2 4 5 3 2 2" xfId="8908" xr:uid="{FE732F3D-460E-4C17-80F7-22A206E1E495}"/>
    <cellStyle name="Separador de milhares 2 4 5 3 2 2 2" xfId="16828" xr:uid="{C16FA095-4020-42FD-B1C7-A8D37B25C57D}"/>
    <cellStyle name="Separador de milhares 2 4 5 3 2 3" xfId="12868" xr:uid="{9B78F53B-C70C-4B7B-ACD1-D1C85D08DC18}"/>
    <cellStyle name="Separador de milhares 2 4 5 3 3" xfId="6928" xr:uid="{0D0A5A0C-8F11-4C0D-967A-508131465099}"/>
    <cellStyle name="Separador de milhares 2 4 5 3 3 2" xfId="14848" xr:uid="{8317D4C3-F7A4-4629-9119-1D03F6D86A1C}"/>
    <cellStyle name="Separador de milhares 2 4 5 3 4" xfId="10888" xr:uid="{F4A86F57-7BB3-42CF-862F-536201D368AD}"/>
    <cellStyle name="Separador de milhares 2 4 5 4" xfId="3224" xr:uid="{F9BBA73D-2B4A-43A8-97AE-79C52FFBFA0D}"/>
    <cellStyle name="Separador de milhares 2 4 5 4 2" xfId="7186" xr:uid="{7F3F0706-FD07-41A6-A62E-5446CA89027E}"/>
    <cellStyle name="Separador de milhares 2 4 5 4 2 2" xfId="15106" xr:uid="{078A3176-BB12-40FB-B996-35BAB3F84529}"/>
    <cellStyle name="Separador de milhares 2 4 5 4 3" xfId="11146" xr:uid="{E1FA2FE8-C5AF-4290-87F4-F6FD1F57448F}"/>
    <cellStyle name="Separador de milhares 2 4 5 5" xfId="5206" xr:uid="{E258119F-79C1-48AE-AF9A-4E4CC4227521}"/>
    <cellStyle name="Separador de milhares 2 4 5 5 2" xfId="13126" xr:uid="{661FCBE2-89DE-4247-A7C7-7CAED0526ED4}"/>
    <cellStyle name="Separador de milhares 2 4 5 6" xfId="9166" xr:uid="{D2E8F71F-6D41-4E98-AC8D-EB4FC0A83D5C}"/>
    <cellStyle name="Separador de milhares 2 4 6" xfId="578" xr:uid="{00000000-0005-0000-0000-0000A4060000}"/>
    <cellStyle name="Separador de milhares 2 4 6 2" xfId="2919" xr:uid="{E2D236EB-A1D1-4162-B3FA-573E6375E259}"/>
    <cellStyle name="Separador de milhares 2 4 6 2 2" xfId="4950" xr:uid="{A0BD603F-B7A5-499C-B96B-E61F84EC0D85}"/>
    <cellStyle name="Separador de milhares 2 4 6 2 2 2" xfId="8910" xr:uid="{E8ABF265-673F-4576-8144-18A6D025146F}"/>
    <cellStyle name="Separador de milhares 2 4 6 2 2 2 2" xfId="16830" xr:uid="{22678C72-47C3-4DF2-804B-595DC5B66B32}"/>
    <cellStyle name="Separador de milhares 2 4 6 2 2 3" xfId="12870" xr:uid="{46AFBA65-FFEB-4F7C-A339-6306FF4380D2}"/>
    <cellStyle name="Separador de milhares 2 4 6 2 3" xfId="6930" xr:uid="{C039997B-6219-4129-A658-FB4AAF0FF453}"/>
    <cellStyle name="Separador de milhares 2 4 6 2 3 2" xfId="14850" xr:uid="{A66E61D2-2907-4397-B61B-F785CE782E0A}"/>
    <cellStyle name="Separador de milhares 2 4 6 2 4" xfId="10890" xr:uid="{181DE31A-B390-42E5-B0CF-AAA32F69FBDF}"/>
    <cellStyle name="Separador de milhares 2 4 6 3" xfId="3421" xr:uid="{7A3EE12B-927A-41E4-844B-A798987B3780}"/>
    <cellStyle name="Separador de milhares 2 4 6 3 2" xfId="7383" xr:uid="{5A94DF37-284E-4EF7-8375-6977D82D3122}"/>
    <cellStyle name="Separador de milhares 2 4 6 3 2 2" xfId="15303" xr:uid="{8F24E498-1464-4E6F-AEDA-975C08031039}"/>
    <cellStyle name="Separador de milhares 2 4 6 3 3" xfId="11343" xr:uid="{E74D752A-8773-44A8-AE6A-0D74AF4A1C6D}"/>
    <cellStyle name="Separador de milhares 2 4 6 4" xfId="5403" xr:uid="{0F1627BE-C1B7-4058-AE4C-F1F3FFAA490F}"/>
    <cellStyle name="Separador de milhares 2 4 6 4 2" xfId="13323" xr:uid="{3B5D7490-7676-4DCF-A459-E7E682B5E2C9}"/>
    <cellStyle name="Separador de milhares 2 4 6 5" xfId="9363" xr:uid="{FF4A9C60-CB30-4002-8D0D-5F846ACED687}"/>
    <cellStyle name="Separador de milhares 2 4 7" xfId="1707" xr:uid="{00000000-0005-0000-0000-0000A5060000}"/>
    <cellStyle name="Separador de milhares 2 4 7 2" xfId="2920" xr:uid="{79B5C9C7-AC07-49CD-95A1-FC7058B44AD3}"/>
    <cellStyle name="Separador de milhares 2 4 7 2 2" xfId="4951" xr:uid="{5652B92D-6E41-4550-BA95-DEF957ED4294}"/>
    <cellStyle name="Separador de milhares 2 4 7 2 2 2" xfId="8911" xr:uid="{A9D9A289-D316-48F7-BF8E-1535AAAA23E8}"/>
    <cellStyle name="Separador de milhares 2 4 7 2 2 2 2" xfId="16831" xr:uid="{18CA963D-3CAB-462C-889A-A296E57767BA}"/>
    <cellStyle name="Separador de milhares 2 4 7 2 2 3" xfId="12871" xr:uid="{2BFE517E-7E90-413F-91C5-56739215437A}"/>
    <cellStyle name="Separador de milhares 2 4 7 2 3" xfId="6931" xr:uid="{BE868F0E-D6C0-4B18-B46C-18D7A3B10512}"/>
    <cellStyle name="Separador de milhares 2 4 7 2 3 2" xfId="14851" xr:uid="{97EA976E-255A-4DAC-A471-537774893E1E}"/>
    <cellStyle name="Separador de milhares 2 4 7 2 4" xfId="10891" xr:uid="{F2B4083F-70F4-41A8-A080-81E8C3E86AD3}"/>
    <cellStyle name="Separador de milhares 2 4 7 3" xfId="3981" xr:uid="{DA45B4CC-557E-47AB-9FC1-F6E7EBEBBDFC}"/>
    <cellStyle name="Separador de milhares 2 4 7 3 2" xfId="7943" xr:uid="{11A7CDE2-FD8F-4463-A98C-15E5509A4187}"/>
    <cellStyle name="Separador de milhares 2 4 7 3 2 2" xfId="15863" xr:uid="{0B83AB77-CDDB-46E2-A248-CBDB01E27378}"/>
    <cellStyle name="Separador de milhares 2 4 7 3 3" xfId="11903" xr:uid="{C81F579F-ED0F-443B-A08C-69C6A28DC960}"/>
    <cellStyle name="Separador de milhares 2 4 7 4" xfId="5963" xr:uid="{872E9753-C61B-42C4-B849-E7D2BDE6DDF8}"/>
    <cellStyle name="Separador de milhares 2 4 7 4 2" xfId="13883" xr:uid="{A992A6B9-F476-44CA-9520-A2ACE943C63D}"/>
    <cellStyle name="Separador de milhares 2 4 7 5" xfId="9923" xr:uid="{EBF94E22-DD32-4721-AEF2-16A6FC4CF07F}"/>
    <cellStyle name="Separador de milhares 2 4 8" xfId="2896" xr:uid="{A9874FDC-96A8-4EF2-A99F-0391A01C0B5D}"/>
    <cellStyle name="Separador de milhares 2 4 8 2" xfId="4927" xr:uid="{7F74DDC8-F0D7-4664-99CC-7F7098815C7E}"/>
    <cellStyle name="Separador de milhares 2 4 8 2 2" xfId="8887" xr:uid="{8C3FBD16-1E80-4526-BA73-9A3BCAC37BE0}"/>
    <cellStyle name="Separador de milhares 2 4 8 2 2 2" xfId="16807" xr:uid="{2306393B-CB7F-4E4A-8A5B-282E2241E76A}"/>
    <cellStyle name="Separador de milhares 2 4 8 2 3" xfId="12847" xr:uid="{FB7FBAB1-CD79-490E-8C50-B9761D525556}"/>
    <cellStyle name="Separador de milhares 2 4 8 3" xfId="6907" xr:uid="{3623BD07-5AE5-4F1E-93E7-3903E384FED1}"/>
    <cellStyle name="Separador de milhares 2 4 8 3 2" xfId="14827" xr:uid="{698208BD-1396-40DB-8D37-1293D94B7064}"/>
    <cellStyle name="Separador de milhares 2 4 8 4" xfId="10867" xr:uid="{BD7D68C9-B686-430D-9286-81FE5DF88725}"/>
    <cellStyle name="Separador de milhares 2 4 9" xfId="3096" xr:uid="{AFCAA06A-523B-487F-89A4-994C2E519E06}"/>
    <cellStyle name="Separador de milhares 2 4 9 2" xfId="7058" xr:uid="{46378436-DA38-4AA7-961C-F8862B475553}"/>
    <cellStyle name="Separador de milhares 2 4 9 2 2" xfId="14978" xr:uid="{27E4758D-CAFD-4C20-808E-D1EFF9B92FD4}"/>
    <cellStyle name="Separador de milhares 2 4 9 3" xfId="11018" xr:uid="{512906C3-CB72-4D4B-9E74-3339790537F3}"/>
    <cellStyle name="Separador de milhares 2 5" xfId="178" xr:uid="{00000000-0005-0000-0000-0000A6060000}"/>
    <cellStyle name="Separador de milhares 2 5 2" xfId="352" xr:uid="{00000000-0005-0000-0000-0000A7060000}"/>
    <cellStyle name="Separador de milhares 2 5 2 2" xfId="742" xr:uid="{00000000-0005-0000-0000-0000A8060000}"/>
    <cellStyle name="Separador de milhares 2 5 2 2 2" xfId="2922" xr:uid="{3D5368B2-4357-4678-B622-1BF08B052DFD}"/>
    <cellStyle name="Separador de milhares 2 5 2 2 2 2" xfId="4953" xr:uid="{E61EA0E6-E3A0-467D-89FE-F058C16D30CA}"/>
    <cellStyle name="Separador de milhares 2 5 2 2 2 2 2" xfId="8913" xr:uid="{460B4F96-1520-4813-8880-265279B09758}"/>
    <cellStyle name="Separador de milhares 2 5 2 2 2 2 2 2" xfId="16833" xr:uid="{4A9802DF-D923-4331-AE32-DFAC37902811}"/>
    <cellStyle name="Separador de milhares 2 5 2 2 2 2 3" xfId="12873" xr:uid="{5CFC49E7-F81D-4B54-BDB4-C167A14B3A62}"/>
    <cellStyle name="Separador de milhares 2 5 2 2 2 3" xfId="6933" xr:uid="{25997B8D-D794-4FE5-AE73-128DCE03B145}"/>
    <cellStyle name="Separador de milhares 2 5 2 2 2 3 2" xfId="14853" xr:uid="{2274136E-5EAC-4B4B-9E13-8D48BF6CDF1E}"/>
    <cellStyle name="Separador de milhares 2 5 2 2 2 4" xfId="10893" xr:uid="{64A34EBE-53A2-4F9B-BB1B-FF23B04D50D0}"/>
    <cellStyle name="Separador de milhares 2 5 2 2 3" xfId="3585" xr:uid="{858BBF1F-AFC1-4147-A4C9-E8E0928D545B}"/>
    <cellStyle name="Separador de milhares 2 5 2 2 3 2" xfId="7547" xr:uid="{EF1E5CBD-A01C-459A-BC90-103024361D4F}"/>
    <cellStyle name="Separador de milhares 2 5 2 2 3 2 2" xfId="15467" xr:uid="{6DE29FC6-0A84-4434-B139-360B1DFCBC00}"/>
    <cellStyle name="Separador de milhares 2 5 2 2 3 3" xfId="11507" xr:uid="{521D43E4-50F3-4188-8466-0B77E558A372}"/>
    <cellStyle name="Separador de milhares 2 5 2 2 4" xfId="5567" xr:uid="{3E232654-A1F9-4636-ABF0-59F40DA808DE}"/>
    <cellStyle name="Separador de milhares 2 5 2 2 4 2" xfId="13487" xr:uid="{3E84A1CB-F4E0-402B-B8B7-4EAABB70C17B}"/>
    <cellStyle name="Separador de milhares 2 5 2 2 5" xfId="9527" xr:uid="{41F4640E-AD03-4E0F-9E24-1CB4E07DCE5D}"/>
    <cellStyle name="Separador de milhares 2 5 2 3" xfId="2921" xr:uid="{E41E2E84-980F-486F-B3D3-87C1F7391832}"/>
    <cellStyle name="Separador de milhares 2 5 2 3 2" xfId="4952" xr:uid="{D659DB11-6BF1-4A66-B4A5-0C159E4AA180}"/>
    <cellStyle name="Separador de milhares 2 5 2 3 2 2" xfId="8912" xr:uid="{9DB245E9-4512-48F4-A55A-CA7775EE65DB}"/>
    <cellStyle name="Separador de milhares 2 5 2 3 2 2 2" xfId="16832" xr:uid="{011B773D-9DF1-4A46-A233-666FFCDF24A9}"/>
    <cellStyle name="Separador de milhares 2 5 2 3 2 3" xfId="12872" xr:uid="{8FE73F08-72E6-4EAF-8D6F-AA904AEABF84}"/>
    <cellStyle name="Separador de milhares 2 5 2 3 3" xfId="6932" xr:uid="{580736CB-D73A-4664-9C35-A55F85946F30}"/>
    <cellStyle name="Separador de milhares 2 5 2 3 3 2" xfId="14852" xr:uid="{D3411C52-47D4-458E-988E-16B1D9362E13}"/>
    <cellStyle name="Separador de milhares 2 5 2 3 4" xfId="10892" xr:uid="{23AE70FA-64D8-49D7-B2EB-3650AAA93198}"/>
    <cellStyle name="Separador de milhares 2 5 2 4" xfId="3260" xr:uid="{84587054-3541-4AA1-A5C5-D0A1B7A8239A}"/>
    <cellStyle name="Separador de milhares 2 5 2 4 2" xfId="7222" xr:uid="{A0514EB1-382E-4F87-9067-292B0072CC7A}"/>
    <cellStyle name="Separador de milhares 2 5 2 4 2 2" xfId="15142" xr:uid="{430485A6-E3B3-4120-B877-8A014C1DF9C9}"/>
    <cellStyle name="Separador de milhares 2 5 2 4 3" xfId="11182" xr:uid="{35064789-5920-42E2-AE49-2E42A45F00C0}"/>
    <cellStyle name="Separador de milhares 2 5 2 5" xfId="5242" xr:uid="{2B7BD7A1-549A-4DA5-99E8-4BEDAABD6DF9}"/>
    <cellStyle name="Separador de milhares 2 5 2 5 2" xfId="13162" xr:uid="{520DDDE1-DBE6-4E99-BF41-323FA81AAD05}"/>
    <cellStyle name="Separador de milhares 2 5 2 6" xfId="9202" xr:uid="{647F2D33-7052-4BED-837B-DFEEB37506C1}"/>
    <cellStyle name="Separador de milhares 2 6" xfId="213" xr:uid="{00000000-0005-0000-0000-0000A9060000}"/>
    <cellStyle name="Separador de milhares 2 6 2" xfId="381" xr:uid="{00000000-0005-0000-0000-0000AA060000}"/>
    <cellStyle name="Separador de milhares 2 6 2 2" xfId="771" xr:uid="{00000000-0005-0000-0000-0000AB060000}"/>
    <cellStyle name="Separador de milhares 2 6 2 2 2" xfId="2925" xr:uid="{90E91721-633A-4704-B21C-C26DA74CD1B2}"/>
    <cellStyle name="Separador de milhares 2 6 2 2 2 2" xfId="4956" xr:uid="{4580CF07-D65E-447D-9C4A-F67DDF24489B}"/>
    <cellStyle name="Separador de milhares 2 6 2 2 2 2 2" xfId="8916" xr:uid="{945911F5-0783-49DE-AB80-64BB4A0A078A}"/>
    <cellStyle name="Separador de milhares 2 6 2 2 2 2 2 2" xfId="16836" xr:uid="{97560C28-9E2F-4F21-A3D4-C95E86F73B3F}"/>
    <cellStyle name="Separador de milhares 2 6 2 2 2 2 3" xfId="12876" xr:uid="{BDB16BFC-FFF9-473B-A28B-DA33DBA89748}"/>
    <cellStyle name="Separador de milhares 2 6 2 2 2 3" xfId="6936" xr:uid="{9707BA11-3874-4EE0-BB4A-BF5CD6EB08AE}"/>
    <cellStyle name="Separador de milhares 2 6 2 2 2 3 2" xfId="14856" xr:uid="{55DEA8ED-93DB-4A64-A083-BBE0A156E231}"/>
    <cellStyle name="Separador de milhares 2 6 2 2 2 4" xfId="10896" xr:uid="{AECD1E55-FA86-401E-9283-174D94AA5605}"/>
    <cellStyle name="Separador de milhares 2 6 2 2 3" xfId="3614" xr:uid="{34E1FF06-9786-4EA0-9C3B-FDB0CF1DC79E}"/>
    <cellStyle name="Separador de milhares 2 6 2 2 3 2" xfId="7576" xr:uid="{48D8CC1B-C541-4F60-9BCA-40C9C2EC3289}"/>
    <cellStyle name="Separador de milhares 2 6 2 2 3 2 2" xfId="15496" xr:uid="{18924EDB-5D76-4D8D-BCB4-16784652911A}"/>
    <cellStyle name="Separador de milhares 2 6 2 2 3 3" xfId="11536" xr:uid="{FBCAA8F5-388A-4F4C-B128-7AE202E5309B}"/>
    <cellStyle name="Separador de milhares 2 6 2 2 4" xfId="5596" xr:uid="{4E6BA57D-2687-4A04-B728-19D56855DADA}"/>
    <cellStyle name="Separador de milhares 2 6 2 2 4 2" xfId="13516" xr:uid="{BF931D27-192D-41BD-AD22-B63C3568BA51}"/>
    <cellStyle name="Separador de milhares 2 6 2 2 5" xfId="9556" xr:uid="{DF70AC67-5AC6-4B79-86C2-A8083A7C3E70}"/>
    <cellStyle name="Separador de milhares 2 6 2 3" xfId="2924" xr:uid="{9277E7C9-830C-4F8D-AC24-65920D063C29}"/>
    <cellStyle name="Separador de milhares 2 6 2 3 2" xfId="4955" xr:uid="{5C05565D-DB4D-4BF2-BCB7-3B4A4C0062BC}"/>
    <cellStyle name="Separador de milhares 2 6 2 3 2 2" xfId="8915" xr:uid="{C0DFBBFA-2EBB-43FF-A25E-029C0636D80E}"/>
    <cellStyle name="Separador de milhares 2 6 2 3 2 2 2" xfId="16835" xr:uid="{F0D01014-357B-45B3-87C5-4DB674AC47BD}"/>
    <cellStyle name="Separador de milhares 2 6 2 3 2 3" xfId="12875" xr:uid="{81E0D1D7-777B-4272-A007-A02E54CF2189}"/>
    <cellStyle name="Separador de milhares 2 6 2 3 3" xfId="6935" xr:uid="{ADC8B043-F7FF-469E-9C74-34509414641F}"/>
    <cellStyle name="Separador de milhares 2 6 2 3 3 2" xfId="14855" xr:uid="{726C0418-7902-4F06-BD80-E37C76EE5ACE}"/>
    <cellStyle name="Separador de milhares 2 6 2 3 4" xfId="10895" xr:uid="{9E34578D-7402-4578-979C-0DC519E84DA7}"/>
    <cellStyle name="Separador de milhares 2 6 2 4" xfId="3289" xr:uid="{DE8BE687-5B4F-4754-98D8-445BA79E1EA7}"/>
    <cellStyle name="Separador de milhares 2 6 2 4 2" xfId="7251" xr:uid="{AE37E5B8-CB92-4EB7-A385-3BD60B3A2F20}"/>
    <cellStyle name="Separador de milhares 2 6 2 4 2 2" xfId="15171" xr:uid="{AA75934B-69E7-430E-87EE-49851BC896CF}"/>
    <cellStyle name="Separador de milhares 2 6 2 4 3" xfId="11211" xr:uid="{C5728D79-ABE6-4E01-B45C-80176074A02A}"/>
    <cellStyle name="Separador de milhares 2 6 2 5" xfId="5271" xr:uid="{8B300CC0-770F-4B49-BE34-4AFB30A3EBDA}"/>
    <cellStyle name="Separador de milhares 2 6 2 5 2" xfId="13191" xr:uid="{CC693C25-CE16-44FA-9FFE-37A33FE151CF}"/>
    <cellStyle name="Separador de milhares 2 6 2 6" xfId="9231" xr:uid="{E5AED4EF-2E7B-4EE4-8EE6-A1F32CF42B01}"/>
    <cellStyle name="Separador de milhares 2 6 3" xfId="636" xr:uid="{00000000-0005-0000-0000-0000AC060000}"/>
    <cellStyle name="Separador de milhares 2 6 3 2" xfId="2926" xr:uid="{53EEBFE7-451F-46CD-AF53-C4F0F23AEA48}"/>
    <cellStyle name="Separador de milhares 2 6 3 2 2" xfId="4957" xr:uid="{F1C5023C-1282-41F0-8E78-22F348925EA1}"/>
    <cellStyle name="Separador de milhares 2 6 3 2 2 2" xfId="8917" xr:uid="{1119BD99-A023-4708-8F21-9E7005220C46}"/>
    <cellStyle name="Separador de milhares 2 6 3 2 2 2 2" xfId="16837" xr:uid="{AEA68B6F-2810-4A5B-9AC4-EA4E75FE5C4E}"/>
    <cellStyle name="Separador de milhares 2 6 3 2 2 3" xfId="12877" xr:uid="{7EC639C1-33BA-44B4-AB56-20AED4EC71EA}"/>
    <cellStyle name="Separador de milhares 2 6 3 2 3" xfId="6937" xr:uid="{5C228764-CD08-4581-BC00-FABFE9202C6B}"/>
    <cellStyle name="Separador de milhares 2 6 3 2 3 2" xfId="14857" xr:uid="{DC30997D-FACD-4FAC-8086-1822F597EEB0}"/>
    <cellStyle name="Separador de milhares 2 6 3 2 4" xfId="10897" xr:uid="{98512D98-DC0E-4158-A4D1-39D1E4A3D771}"/>
    <cellStyle name="Separador de milhares 2 6 3 3" xfId="3479" xr:uid="{EAF68693-26B7-4E59-B70E-A06BA5685F76}"/>
    <cellStyle name="Separador de milhares 2 6 3 3 2" xfId="7441" xr:uid="{0065E306-B6ED-4B74-9DDF-AC911CF65539}"/>
    <cellStyle name="Separador de milhares 2 6 3 3 2 2" xfId="15361" xr:uid="{18C41F79-BAF9-4125-AD7A-DAD8F7F8C7E1}"/>
    <cellStyle name="Separador de milhares 2 6 3 3 3" xfId="11401" xr:uid="{CA7F92DE-3CF7-46B4-A588-A2476028EFF5}"/>
    <cellStyle name="Separador de milhares 2 6 3 4" xfId="5461" xr:uid="{0E7DE7CF-157F-4FD8-8BEB-333A1B6A4B82}"/>
    <cellStyle name="Separador de milhares 2 6 3 4 2" xfId="13381" xr:uid="{D872CA49-CEB0-4241-B9AD-B2686642C10B}"/>
    <cellStyle name="Separador de milhares 2 6 3 5" xfId="9421" xr:uid="{6B256F6B-D573-4FFA-AF24-8AB5CC19F6E8}"/>
    <cellStyle name="Separador de milhares 2 6 4" xfId="1708" xr:uid="{00000000-0005-0000-0000-0000AD060000}"/>
    <cellStyle name="Separador de milhares 2 6 4 2" xfId="2927" xr:uid="{371CC0AF-0E40-46A0-B9E7-DD5CF41F3330}"/>
    <cellStyle name="Separador de milhares 2 6 4 2 2" xfId="4958" xr:uid="{1B54D333-A129-473B-A546-BFD54BB9A2D5}"/>
    <cellStyle name="Separador de milhares 2 6 4 2 2 2" xfId="8918" xr:uid="{7A71C6D2-7942-4666-8E23-4C5FB222CFC8}"/>
    <cellStyle name="Separador de milhares 2 6 4 2 2 2 2" xfId="16838" xr:uid="{7F719A77-9740-46E0-A2DF-4C7F0BB59CB7}"/>
    <cellStyle name="Separador de milhares 2 6 4 2 2 3" xfId="12878" xr:uid="{F4CFCE31-73C2-4A73-99ED-4863FD0F52D2}"/>
    <cellStyle name="Separador de milhares 2 6 4 2 3" xfId="6938" xr:uid="{8AFF9F65-33DC-45DC-9944-17E9F08D3010}"/>
    <cellStyle name="Separador de milhares 2 6 4 2 3 2" xfId="14858" xr:uid="{8156C569-D21B-4E15-A810-69B03C61041C}"/>
    <cellStyle name="Separador de milhares 2 6 4 2 4" xfId="10898" xr:uid="{503496F9-FB3D-4178-84FB-73AFA8139254}"/>
    <cellStyle name="Separador de milhares 2 6 4 3" xfId="3982" xr:uid="{DB025EA6-0B4C-46DC-ACDA-0013DBEE1E03}"/>
    <cellStyle name="Separador de milhares 2 6 4 3 2" xfId="7944" xr:uid="{8A807E8F-D2CF-41AD-ACC5-46DF4931AB18}"/>
    <cellStyle name="Separador de milhares 2 6 4 3 2 2" xfId="15864" xr:uid="{D57DB3EC-D9D6-48AD-BBE5-26FBD165F356}"/>
    <cellStyle name="Separador de milhares 2 6 4 3 3" xfId="11904" xr:uid="{BD5F4571-CB5D-4659-B7A9-A35D331E44DC}"/>
    <cellStyle name="Separador de milhares 2 6 4 4" xfId="5964" xr:uid="{F42CC2C8-6C9E-4D69-8F0F-D1F8CA5AA45F}"/>
    <cellStyle name="Separador de milhares 2 6 4 4 2" xfId="13884" xr:uid="{CF9AB0C5-0AA5-4F0C-AE0F-5EBA3EAC1F53}"/>
    <cellStyle name="Separador de milhares 2 6 4 5" xfId="9924" xr:uid="{47B2F1A3-D31D-4A49-BD10-3BB21B9E1E3B}"/>
    <cellStyle name="Separador de milhares 2 6 5" xfId="2923" xr:uid="{01D8DCCE-2FD9-4B58-83BC-83EDECB3AAE0}"/>
    <cellStyle name="Separador de milhares 2 6 5 2" xfId="4954" xr:uid="{95035550-3D35-406B-9CFE-AFA56C3D7803}"/>
    <cellStyle name="Separador de milhares 2 6 5 2 2" xfId="8914" xr:uid="{956A7068-904A-49DD-8B6A-45CE349ACDED}"/>
    <cellStyle name="Separador de milhares 2 6 5 2 2 2" xfId="16834" xr:uid="{D9FDD79B-2B3B-46E4-9111-DF77C496EB8A}"/>
    <cellStyle name="Separador de milhares 2 6 5 2 3" xfId="12874" xr:uid="{33CDC0CF-D13B-4224-9C39-6EE0F8192E76}"/>
    <cellStyle name="Separador de milhares 2 6 5 3" xfId="6934" xr:uid="{940186AD-8E06-4D1A-9301-7A5913BE0BD1}"/>
    <cellStyle name="Separador de milhares 2 6 5 3 2" xfId="14854" xr:uid="{E689CD21-7B7A-45A4-958B-0B1B99A8DC9F}"/>
    <cellStyle name="Separador de milhares 2 6 5 4" xfId="10894" xr:uid="{4BFBEC26-BB41-48D6-9A63-6FB503754208}"/>
    <cellStyle name="Separador de milhares 2 6 6" xfId="3154" xr:uid="{10A0BDFF-3D8C-48CB-88B7-05CBD43E5E32}"/>
    <cellStyle name="Separador de milhares 2 6 6 2" xfId="7116" xr:uid="{CAE868F1-5AE4-49A6-9464-4945B74AC1F4}"/>
    <cellStyle name="Separador de milhares 2 6 6 2 2" xfId="15036" xr:uid="{C600559C-746B-4F19-9FF7-60E65A82FA9A}"/>
    <cellStyle name="Separador de milhares 2 6 6 3" xfId="11076" xr:uid="{3F4D2681-E7C0-4D65-B20B-7F99624D5570}"/>
    <cellStyle name="Separador de milhares 2 6 7" xfId="5136" xr:uid="{940DF714-5D6B-4857-90DE-C67A67D01C32}"/>
    <cellStyle name="Separador de milhares 2 6 7 2" xfId="13056" xr:uid="{4AE88DA6-31F6-40A0-8AA2-00A2D3E10E16}"/>
    <cellStyle name="Separador de milhares 2 6 8" xfId="9096" xr:uid="{EE89A8A7-D2FF-45D3-8118-90FF05C8D60A}"/>
    <cellStyle name="Separador de milhares 2 7" xfId="311" xr:uid="{00000000-0005-0000-0000-0000AE060000}"/>
    <cellStyle name="Separador de milhares 2 7 2" xfId="702" xr:uid="{00000000-0005-0000-0000-0000AF060000}"/>
    <cellStyle name="Separador de milhares 2 7 2 2" xfId="2929" xr:uid="{EEF7A310-0673-45FF-BB8A-271522E2AAD7}"/>
    <cellStyle name="Separador de milhares 2 7 2 2 2" xfId="4960" xr:uid="{B4622E10-815E-46FC-B0FC-54BB706B442F}"/>
    <cellStyle name="Separador de milhares 2 7 2 2 2 2" xfId="8920" xr:uid="{B27FB362-605D-4B83-8DDC-DACE5B54827C}"/>
    <cellStyle name="Separador de milhares 2 7 2 2 2 2 2" xfId="16840" xr:uid="{0CFBB451-D638-4251-B381-8318500C6E9F}"/>
    <cellStyle name="Separador de milhares 2 7 2 2 2 3" xfId="12880" xr:uid="{D87330C0-0C4A-4A41-981A-7769BEB73AE1}"/>
    <cellStyle name="Separador de milhares 2 7 2 2 3" xfId="6940" xr:uid="{3E334B60-7FB4-4ABB-928F-50815D7CBF00}"/>
    <cellStyle name="Separador de milhares 2 7 2 2 3 2" xfId="14860" xr:uid="{6C075B57-51AA-4D8F-8F3B-86A42CD3E9F3}"/>
    <cellStyle name="Separador de milhares 2 7 2 2 4" xfId="10900" xr:uid="{B033927B-B599-4725-B28C-1360017DCAD7}"/>
    <cellStyle name="Separador de milhares 2 7 2 3" xfId="3545" xr:uid="{4C924F23-A421-4B13-8394-30A69D7F8C3C}"/>
    <cellStyle name="Separador de milhares 2 7 2 3 2" xfId="7507" xr:uid="{9154AF11-EF18-469E-80FF-FAD18B92CEE8}"/>
    <cellStyle name="Separador de milhares 2 7 2 3 2 2" xfId="15427" xr:uid="{680DA485-05FD-406F-B7AA-356AAD4F3885}"/>
    <cellStyle name="Separador de milhares 2 7 2 3 3" xfId="11467" xr:uid="{8E1A6C3E-DBBB-4E6A-B70B-ED8188451DAE}"/>
    <cellStyle name="Separador de milhares 2 7 2 4" xfId="5527" xr:uid="{B0880482-24F2-446A-94CC-80405B8EA0AC}"/>
    <cellStyle name="Separador de milhares 2 7 2 4 2" xfId="13447" xr:uid="{37E1095E-4990-4D7A-952A-295010F5555C}"/>
    <cellStyle name="Separador de milhares 2 7 2 5" xfId="9487" xr:uid="{7C0EA253-15B5-46B4-AC77-161A02B4D1B6}"/>
    <cellStyle name="Separador de milhares 2 7 3" xfId="1709" xr:uid="{00000000-0005-0000-0000-0000B0060000}"/>
    <cellStyle name="Separador de milhares 2 7 3 2" xfId="2930" xr:uid="{A726499A-1B62-4521-B508-B125A07E606C}"/>
    <cellStyle name="Separador de milhares 2 7 3 2 2" xfId="4961" xr:uid="{B791F37A-DE8A-41A1-90FC-82FD7584BC56}"/>
    <cellStyle name="Separador de milhares 2 7 3 2 2 2" xfId="8921" xr:uid="{A442277C-0354-49BB-93E8-DDC7F824945C}"/>
    <cellStyle name="Separador de milhares 2 7 3 2 2 2 2" xfId="16841" xr:uid="{1BC528FA-2C16-417F-962C-C00E9BF70FB3}"/>
    <cellStyle name="Separador de milhares 2 7 3 2 2 3" xfId="12881" xr:uid="{FA1327D5-5676-4108-B9C4-EEE51CB8AB0C}"/>
    <cellStyle name="Separador de milhares 2 7 3 2 3" xfId="6941" xr:uid="{10E0F81C-3040-48C1-8BEB-92F5D9A62F1B}"/>
    <cellStyle name="Separador de milhares 2 7 3 2 3 2" xfId="14861" xr:uid="{D8EE2F82-4B65-48F1-8DB8-017366C216F6}"/>
    <cellStyle name="Separador de milhares 2 7 3 2 4" xfId="10901" xr:uid="{6D6FF8AB-656C-4C58-8F49-D33113A03423}"/>
    <cellStyle name="Separador de milhares 2 7 3 3" xfId="3983" xr:uid="{685887FC-B256-4B99-9B16-7497720110C1}"/>
    <cellStyle name="Separador de milhares 2 7 3 3 2" xfId="7945" xr:uid="{4F51421C-B907-437F-9E64-2D9E46D9C222}"/>
    <cellStyle name="Separador de milhares 2 7 3 3 2 2" xfId="15865" xr:uid="{EFE85A19-FA16-4F4B-BED3-BF8F75B187C1}"/>
    <cellStyle name="Separador de milhares 2 7 3 3 3" xfId="11905" xr:uid="{80683A5A-AD31-478F-BC17-E3B7DB16BAA0}"/>
    <cellStyle name="Separador de milhares 2 7 3 4" xfId="5965" xr:uid="{4073E3D7-8DC6-401C-B79E-345A1377A8A9}"/>
    <cellStyle name="Separador de milhares 2 7 3 4 2" xfId="13885" xr:uid="{C5C9FD93-4F25-4BE6-8DB2-274A63A2E9CD}"/>
    <cellStyle name="Separador de milhares 2 7 3 5" xfId="9925" xr:uid="{4E32B72A-214F-496A-A231-98D21F121CF9}"/>
    <cellStyle name="Separador de milhares 2 7 4" xfId="2928" xr:uid="{CBF720B2-55A6-43AA-B86F-6E3D0C712343}"/>
    <cellStyle name="Separador de milhares 2 7 4 2" xfId="4959" xr:uid="{0740EFD8-FD92-45DD-BA71-A58D265E2864}"/>
    <cellStyle name="Separador de milhares 2 7 4 2 2" xfId="8919" xr:uid="{57E86B33-CF46-47BA-8E5B-B12064F0410D}"/>
    <cellStyle name="Separador de milhares 2 7 4 2 2 2" xfId="16839" xr:uid="{37C47016-F889-4943-B7ED-23DD1D61AE85}"/>
    <cellStyle name="Separador de milhares 2 7 4 2 3" xfId="12879" xr:uid="{70FA58CF-C083-4436-8D88-36B5385C4B90}"/>
    <cellStyle name="Separador de milhares 2 7 4 3" xfId="6939" xr:uid="{D1C5AD0B-FB45-421D-964F-433409D18DB5}"/>
    <cellStyle name="Separador de milhares 2 7 4 3 2" xfId="14859" xr:uid="{FADCB7E1-EFF8-4C0E-B90E-11B55BB40492}"/>
    <cellStyle name="Separador de milhares 2 7 4 4" xfId="10899" xr:uid="{963276FB-FFEE-4180-9C46-0E8364D5C2DA}"/>
    <cellStyle name="Separador de milhares 2 7 5" xfId="3220" xr:uid="{4170AC81-2B2A-4089-8AF8-4933BAC8A79E}"/>
    <cellStyle name="Separador de milhares 2 7 5 2" xfId="7182" xr:uid="{911CF1A9-53F7-4D80-88FD-8A3D2A936E12}"/>
    <cellStyle name="Separador de milhares 2 7 5 2 2" xfId="15102" xr:uid="{2EB9DB33-96F9-44E2-B328-4FD9FF87E207}"/>
    <cellStyle name="Separador de milhares 2 7 5 3" xfId="11142" xr:uid="{FA18DDEB-03AA-4095-B5CF-1D18FE4FF102}"/>
    <cellStyle name="Separador de milhares 2 7 6" xfId="5202" xr:uid="{68EBD122-189A-488B-8D47-B7ABD3044E94}"/>
    <cellStyle name="Separador de milhares 2 7 6 2" xfId="13122" xr:uid="{8038929C-1D8D-48BC-BE91-0DDA175386AC}"/>
    <cellStyle name="Separador de milhares 2 7 7" xfId="9162" xr:uid="{D5E2970D-2116-4C38-9305-FD46B7385411}"/>
    <cellStyle name="Separador de milhares 2 8" xfId="448" xr:uid="{00000000-0005-0000-0000-0000B1060000}"/>
    <cellStyle name="Separador de milhares 2 8 2" xfId="837" xr:uid="{00000000-0005-0000-0000-0000B2060000}"/>
    <cellStyle name="Separador de milhares 2 8 2 2" xfId="2932" xr:uid="{A2455421-A3F5-4CAC-AC46-0A1CC349850C}"/>
    <cellStyle name="Separador de milhares 2 8 2 2 2" xfId="4963" xr:uid="{A810CFA3-6560-4131-A636-B791B636407C}"/>
    <cellStyle name="Separador de milhares 2 8 2 2 2 2" xfId="8923" xr:uid="{BEB5E8DF-E680-4782-A043-F62978D07877}"/>
    <cellStyle name="Separador de milhares 2 8 2 2 2 2 2" xfId="16843" xr:uid="{DB586CBE-3B44-458C-858D-F21F95BF3400}"/>
    <cellStyle name="Separador de milhares 2 8 2 2 2 3" xfId="12883" xr:uid="{578045B4-E6EA-4842-948A-1FCAD4C7D94F}"/>
    <cellStyle name="Separador de milhares 2 8 2 2 3" xfId="6943" xr:uid="{EB99B15C-29D1-4660-9842-0E065347AF48}"/>
    <cellStyle name="Separador de milhares 2 8 2 2 3 2" xfId="14863" xr:uid="{FE7D0EDD-09AC-409D-AA50-F367FBCA9FB2}"/>
    <cellStyle name="Separador de milhares 2 8 2 2 4" xfId="10903" xr:uid="{B6B92B45-7D5E-4D61-8631-F136B9F7EA7C}"/>
    <cellStyle name="Separador de milhares 2 8 2 3" xfId="3680" xr:uid="{7FA9D14B-AE64-4F2C-98AD-753D41E462FE}"/>
    <cellStyle name="Separador de milhares 2 8 2 3 2" xfId="7642" xr:uid="{E9E42FC9-C402-4202-9FD9-DAA4163B06B5}"/>
    <cellStyle name="Separador de milhares 2 8 2 3 2 2" xfId="15562" xr:uid="{C3BC722A-BF7F-4F90-8AEF-783728655885}"/>
    <cellStyle name="Separador de milhares 2 8 2 3 3" xfId="11602" xr:uid="{BAD22697-5AB8-4A00-B986-262C9541D9D0}"/>
    <cellStyle name="Separador de milhares 2 8 2 4" xfId="5662" xr:uid="{C63F0200-8922-47FA-B7DE-43FB0CBDAA0A}"/>
    <cellStyle name="Separador de milhares 2 8 2 4 2" xfId="13582" xr:uid="{ED0C553E-1A40-4266-B602-3661F633910C}"/>
    <cellStyle name="Separador de milhares 2 8 2 5" xfId="9622" xr:uid="{B06A05E3-0A39-4573-83BB-F66F6FBEE857}"/>
    <cellStyle name="Separador de milhares 2 8 3" xfId="1710" xr:uid="{00000000-0005-0000-0000-0000B3060000}"/>
    <cellStyle name="Separador de milhares 2 8 3 2" xfId="2933" xr:uid="{3A773DE0-5C99-4F2A-A0A1-56FFFF994936}"/>
    <cellStyle name="Separador de milhares 2 8 3 2 2" xfId="4964" xr:uid="{DFDE5E5B-200C-453B-8D6F-E3D8CC3FCEF7}"/>
    <cellStyle name="Separador de milhares 2 8 3 2 2 2" xfId="8924" xr:uid="{3B7DD401-FF2C-437B-8C0C-20542D330831}"/>
    <cellStyle name="Separador de milhares 2 8 3 2 2 2 2" xfId="16844" xr:uid="{E1999107-058A-4490-83B6-190558667509}"/>
    <cellStyle name="Separador de milhares 2 8 3 2 2 3" xfId="12884" xr:uid="{1D0AD568-BD08-4D1F-9E54-8AA3DC45CAC1}"/>
    <cellStyle name="Separador de milhares 2 8 3 2 3" xfId="6944" xr:uid="{AD7776A8-D1E1-4961-ADBF-DB1E29A13C52}"/>
    <cellStyle name="Separador de milhares 2 8 3 2 3 2" xfId="14864" xr:uid="{83322B33-F5BF-4402-BEA7-7BC08F3704BC}"/>
    <cellStyle name="Separador de milhares 2 8 3 2 4" xfId="10904" xr:uid="{DCE79DA3-C93C-461F-B405-A045E6F2A528}"/>
    <cellStyle name="Separador de milhares 2 8 3 3" xfId="3984" xr:uid="{2D6B40CD-79A0-44AE-BE98-D7FED9089F35}"/>
    <cellStyle name="Separador de milhares 2 8 3 3 2" xfId="7946" xr:uid="{2652D0BA-D255-4BAF-904A-00958190F939}"/>
    <cellStyle name="Separador de milhares 2 8 3 3 2 2" xfId="15866" xr:uid="{AA1711BF-A089-4840-90B9-ECB489C285CB}"/>
    <cellStyle name="Separador de milhares 2 8 3 3 3" xfId="11906" xr:uid="{58958808-B743-44FA-846C-0913CCA1E270}"/>
    <cellStyle name="Separador de milhares 2 8 3 4" xfId="5966" xr:uid="{8AD11155-EE49-4080-8C1F-942439CF7664}"/>
    <cellStyle name="Separador de milhares 2 8 3 4 2" xfId="13886" xr:uid="{98AA81AB-26EE-456D-91AC-60889643686D}"/>
    <cellStyle name="Separador de milhares 2 8 3 5" xfId="9926" xr:uid="{6113A7BB-7A48-4C58-B11B-C0693BC8C3D7}"/>
    <cellStyle name="Separador de milhares 2 8 4" xfId="2931" xr:uid="{7FCE18D6-B426-4BEA-9DE8-FEB4891FBFFC}"/>
    <cellStyle name="Separador de milhares 2 8 4 2" xfId="4962" xr:uid="{20B27503-A20F-4725-84A6-552AA71115F3}"/>
    <cellStyle name="Separador de milhares 2 8 4 2 2" xfId="8922" xr:uid="{A2D28AE7-915B-4197-A970-E7C7100150A4}"/>
    <cellStyle name="Separador de milhares 2 8 4 2 2 2" xfId="16842" xr:uid="{AF17115F-833D-415B-B328-6795EF4D7C18}"/>
    <cellStyle name="Separador de milhares 2 8 4 2 3" xfId="12882" xr:uid="{B05A0258-444C-4ED3-8526-8C54187D78AE}"/>
    <cellStyle name="Separador de milhares 2 8 4 3" xfId="6942" xr:uid="{1B28F2B6-0D40-41FC-84CD-030F1D0D130B}"/>
    <cellStyle name="Separador de milhares 2 8 4 3 2" xfId="14862" xr:uid="{19E96BBF-6039-4F72-9607-21B9EACE6351}"/>
    <cellStyle name="Separador de milhares 2 8 4 4" xfId="10902" xr:uid="{51C1862A-737B-49D0-8355-A3C856A032DD}"/>
    <cellStyle name="Separador de milhares 2 8 5" xfId="3355" xr:uid="{215FB5FD-8CE4-4A79-909E-F5081ED26267}"/>
    <cellStyle name="Separador de milhares 2 8 5 2" xfId="7317" xr:uid="{546596D1-3EB8-4D56-A524-AF93C31A4357}"/>
    <cellStyle name="Separador de milhares 2 8 5 2 2" xfId="15237" xr:uid="{5A2F3702-9CC5-4D73-9277-F4F4B3AD5BB7}"/>
    <cellStyle name="Separador de milhares 2 8 5 3" xfId="11277" xr:uid="{BCAF6F38-03D3-418C-AFB0-9047A58AD86F}"/>
    <cellStyle name="Separador de milhares 2 8 6" xfId="5337" xr:uid="{127A113D-DCA7-4999-B434-6274A6784074}"/>
    <cellStyle name="Separador de milhares 2 8 6 2" xfId="13257" xr:uid="{991B4F57-BB8D-4B8F-B6BC-7EB008B4DB83}"/>
    <cellStyle name="Separador de milhares 2 8 7" xfId="9297" xr:uid="{4F649ACC-8BDD-4E47-B1DE-C49CF7193E65}"/>
    <cellStyle name="Separador de milhares 2 9" xfId="500" xr:uid="{00000000-0005-0000-0000-0000B4060000}"/>
    <cellStyle name="Separador de milhares 2 9 2" xfId="869" xr:uid="{00000000-0005-0000-0000-0000B5060000}"/>
    <cellStyle name="Separador de milhares 2 9 2 2" xfId="2935" xr:uid="{417A72A3-DB03-434F-90E3-532125E80057}"/>
    <cellStyle name="Separador de milhares 2 9 2 2 2" xfId="4966" xr:uid="{D9474452-EA27-4D5A-854C-E3015A3A0535}"/>
    <cellStyle name="Separador de milhares 2 9 2 2 2 2" xfId="8926" xr:uid="{4022BA96-38B3-4BC0-9DBD-544C85BE5CBB}"/>
    <cellStyle name="Separador de milhares 2 9 2 2 2 2 2" xfId="16846" xr:uid="{A1F55F91-A237-4C87-BBF4-06C78A86D282}"/>
    <cellStyle name="Separador de milhares 2 9 2 2 2 3" xfId="12886" xr:uid="{29326700-D741-498F-B33C-A29B71445CF7}"/>
    <cellStyle name="Separador de milhares 2 9 2 2 3" xfId="6946" xr:uid="{39D5FD81-663B-4717-AD60-0D2B6A4391BD}"/>
    <cellStyle name="Separador de milhares 2 9 2 2 3 2" xfId="14866" xr:uid="{A088B54F-1469-4131-AD32-49C89FB38F75}"/>
    <cellStyle name="Separador de milhares 2 9 2 2 4" xfId="10906" xr:uid="{213167E7-61B5-46EA-BA46-239DFA6F79FF}"/>
    <cellStyle name="Separador de milhares 2 9 2 3" xfId="3712" xr:uid="{F938BF8C-AD7B-4138-8182-9CC1FC546E0A}"/>
    <cellStyle name="Separador de milhares 2 9 2 3 2" xfId="7674" xr:uid="{547CFC7F-DE09-460A-88CD-C764FBE9CC63}"/>
    <cellStyle name="Separador de milhares 2 9 2 3 2 2" xfId="15594" xr:uid="{CBB08418-8C51-4BEA-9490-E99280C53D33}"/>
    <cellStyle name="Separador de milhares 2 9 2 3 3" xfId="11634" xr:uid="{6AFDB2AF-44B6-4035-835B-07A508A8AE90}"/>
    <cellStyle name="Separador de milhares 2 9 2 4" xfId="5694" xr:uid="{2605F5D8-8DC6-4CF3-B2CC-87283151C39F}"/>
    <cellStyle name="Separador de milhares 2 9 2 4 2" xfId="13614" xr:uid="{A93FE98D-852F-4C46-A10C-73CD95003BBF}"/>
    <cellStyle name="Separador de milhares 2 9 2 5" xfId="9654" xr:uid="{BD6E2803-C773-4CA3-A3AE-26831F51A98F}"/>
    <cellStyle name="Separador de milhares 2 9 3" xfId="2934" xr:uid="{35CA67E1-376F-4D3D-8127-23515A009CF9}"/>
    <cellStyle name="Separador de milhares 2 9 3 2" xfId="4965" xr:uid="{C5813F65-ABA1-4C39-9D7E-F1317B074701}"/>
    <cellStyle name="Separador de milhares 2 9 3 2 2" xfId="8925" xr:uid="{79DA5F12-BF6A-4912-8DAD-711381D33BC0}"/>
    <cellStyle name="Separador de milhares 2 9 3 2 2 2" xfId="16845" xr:uid="{29D3EF47-2F6F-4044-A858-91EB2FA5C6FD}"/>
    <cellStyle name="Separador de milhares 2 9 3 2 3" xfId="12885" xr:uid="{C589B581-75F2-43B3-B664-5FB460E100D3}"/>
    <cellStyle name="Separador de milhares 2 9 3 3" xfId="6945" xr:uid="{3D0E7083-341A-48CC-B9A4-CC13FFD1E34E}"/>
    <cellStyle name="Separador de milhares 2 9 3 3 2" xfId="14865" xr:uid="{3B5076EB-3E9E-4E33-99BE-AC01250E139B}"/>
    <cellStyle name="Separador de milhares 2 9 3 4" xfId="10905" xr:uid="{18BEC9AE-9DF6-460C-A5E1-482782E3A0AA}"/>
    <cellStyle name="Separador de milhares 2 9 4" xfId="3387" xr:uid="{76954F0A-A59E-4D3E-9245-0371E6B569F9}"/>
    <cellStyle name="Separador de milhares 2 9 4 2" xfId="7349" xr:uid="{A5F7B079-9A1D-463B-8427-A8E1E79F4A85}"/>
    <cellStyle name="Separador de milhares 2 9 4 2 2" xfId="15269" xr:uid="{732E7086-0F32-485D-AF05-4E287DFF7EE0}"/>
    <cellStyle name="Separador de milhares 2 9 4 3" xfId="11309" xr:uid="{2D112A26-5E2B-4D33-85F6-51AF5445269D}"/>
    <cellStyle name="Separador de milhares 2 9 5" xfId="5369" xr:uid="{9DDE54FC-4F24-4D1A-BCA4-F6F1DD3C9980}"/>
    <cellStyle name="Separador de milhares 2 9 5 2" xfId="13289" xr:uid="{98A03744-2CDB-49BB-9083-B8F1B22EE432}"/>
    <cellStyle name="Separador de milhares 2 9 6" xfId="9329" xr:uid="{03CCD81A-D1D2-438B-B536-94B7E9895D2D}"/>
    <cellStyle name="Separador de milhares 3" xfId="71" xr:uid="{00000000-0005-0000-0000-0000B6060000}"/>
    <cellStyle name="Separador de milhares 3 2" xfId="226" xr:uid="{00000000-0005-0000-0000-0000B7060000}"/>
    <cellStyle name="Separador de milhares 3 2 10" xfId="9106" xr:uid="{7B2FAC49-DC69-4390-9C8D-82CBE791E402}"/>
    <cellStyle name="Separador de milhares 3 2 2" xfId="391" xr:uid="{00000000-0005-0000-0000-0000B8060000}"/>
    <cellStyle name="Separador de milhares 3 2 2 2" xfId="781" xr:uid="{00000000-0005-0000-0000-0000B9060000}"/>
    <cellStyle name="Separador de milhares 3 2 2 2 2" xfId="2938" xr:uid="{7A3BB732-57A3-4774-ADC6-C9BA0BF8D589}"/>
    <cellStyle name="Separador de milhares 3 2 2 2 2 2" xfId="4969" xr:uid="{C321BA8F-5C2B-4E5F-8AE5-E8E32AA4E985}"/>
    <cellStyle name="Separador de milhares 3 2 2 2 2 2 2" xfId="8929" xr:uid="{8EB54FE7-3293-4A60-9F18-426478E6F4BA}"/>
    <cellStyle name="Separador de milhares 3 2 2 2 2 2 2 2" xfId="16849" xr:uid="{E8B7C6C9-5756-4F74-9257-177D7D0327EF}"/>
    <cellStyle name="Separador de milhares 3 2 2 2 2 2 3" xfId="12889" xr:uid="{E5DA9030-D38A-4554-992A-21825014C2A2}"/>
    <cellStyle name="Separador de milhares 3 2 2 2 2 3" xfId="6949" xr:uid="{45535A08-7896-43EB-94FF-B62968BA31EC}"/>
    <cellStyle name="Separador de milhares 3 2 2 2 2 3 2" xfId="14869" xr:uid="{04C77C50-DC00-4895-AB57-FAD9B0EBA731}"/>
    <cellStyle name="Separador de milhares 3 2 2 2 2 4" xfId="10909" xr:uid="{D56110D4-26D0-493E-8B7A-16BF42032F66}"/>
    <cellStyle name="Separador de milhares 3 2 2 2 3" xfId="3624" xr:uid="{3783EBBE-32BF-44B8-924A-AEA662CDCEFD}"/>
    <cellStyle name="Separador de milhares 3 2 2 2 3 2" xfId="7586" xr:uid="{954687E5-424B-476F-8890-26E8D424AAA1}"/>
    <cellStyle name="Separador de milhares 3 2 2 2 3 2 2" xfId="15506" xr:uid="{AF350AC0-88F6-4B13-BB78-4C0616596E78}"/>
    <cellStyle name="Separador de milhares 3 2 2 2 3 3" xfId="11546" xr:uid="{339D1585-80B2-47AA-A115-1B6C1EF2A576}"/>
    <cellStyle name="Separador de milhares 3 2 2 2 4" xfId="5606" xr:uid="{BE538ECA-E163-40F0-AF04-80870F10E177}"/>
    <cellStyle name="Separador de milhares 3 2 2 2 4 2" xfId="13526" xr:uid="{FE7094AC-39FC-4613-92CD-143E17FCC6B0}"/>
    <cellStyle name="Separador de milhares 3 2 2 2 5" xfId="9566" xr:uid="{3376AF51-1524-402F-8CDA-F327DAB0A71D}"/>
    <cellStyle name="Separador de milhares 3 2 2 3" xfId="2937" xr:uid="{DD0C41DA-60B3-4478-AF3F-6AE57B05BC1B}"/>
    <cellStyle name="Separador de milhares 3 2 2 3 2" xfId="4968" xr:uid="{039E8220-DE1F-45BA-B221-6C0208F62BB9}"/>
    <cellStyle name="Separador de milhares 3 2 2 3 2 2" xfId="8928" xr:uid="{AA4B5ECA-BB38-4E9E-890B-32C177F8BC6B}"/>
    <cellStyle name="Separador de milhares 3 2 2 3 2 2 2" xfId="16848" xr:uid="{C9D0F610-B30A-45F6-91BC-B9D6A635DBC7}"/>
    <cellStyle name="Separador de milhares 3 2 2 3 2 3" xfId="12888" xr:uid="{33ADB970-8BB4-46C5-9D28-62A1DEC5FDDE}"/>
    <cellStyle name="Separador de milhares 3 2 2 3 3" xfId="6948" xr:uid="{F69CE382-7526-452B-AC1D-843C0C8AD2B3}"/>
    <cellStyle name="Separador de milhares 3 2 2 3 3 2" xfId="14868" xr:uid="{0526547E-1586-4475-961C-B9DFAEBA6A6B}"/>
    <cellStyle name="Separador de milhares 3 2 2 3 4" xfId="10908" xr:uid="{654005DD-3D5E-4945-A3A2-3C8BE10EAEA7}"/>
    <cellStyle name="Separador de milhares 3 2 2 4" xfId="3299" xr:uid="{A212DB25-F45A-4B63-91D0-04D4AFDE80A9}"/>
    <cellStyle name="Separador de milhares 3 2 2 4 2" xfId="7261" xr:uid="{396A1245-C848-4F38-8379-02DDFA353944}"/>
    <cellStyle name="Separador de milhares 3 2 2 4 2 2" xfId="15181" xr:uid="{E627A1C1-1DE0-491D-8F7D-C2E9F8D7BE1C}"/>
    <cellStyle name="Separador de milhares 3 2 2 4 3" xfId="11221" xr:uid="{BBB93071-BA15-4D3C-A1AC-D0C615D49773}"/>
    <cellStyle name="Separador de milhares 3 2 2 5" xfId="5281" xr:uid="{8D2D8E1C-AC25-44C2-8110-9E99A74F8D62}"/>
    <cellStyle name="Separador de milhares 3 2 2 5 2" xfId="13201" xr:uid="{F53FEB4F-3882-45F0-8D27-2F961EFF1706}"/>
    <cellStyle name="Separador de milhares 3 2 2 6" xfId="9241" xr:uid="{C0DFF2AC-9298-4344-AE91-11762E6F7128}"/>
    <cellStyle name="Separador de milhares 3 2 3" xfId="551" xr:uid="{00000000-0005-0000-0000-0000BA060000}"/>
    <cellStyle name="Separador de milhares 3 2 3 2" xfId="896" xr:uid="{00000000-0005-0000-0000-0000BB060000}"/>
    <cellStyle name="Separador de milhares 3 2 3 2 2" xfId="2940" xr:uid="{7C9628FC-7AF9-42FD-B9A9-285F6E0DFE68}"/>
    <cellStyle name="Separador de milhares 3 2 3 2 2 2" xfId="4971" xr:uid="{DC4418E0-DD7E-4E1A-A2DF-65B896B99261}"/>
    <cellStyle name="Separador de milhares 3 2 3 2 2 2 2" xfId="8931" xr:uid="{E2C70284-FB5D-4F8E-90BC-5CE9800F46A1}"/>
    <cellStyle name="Separador de milhares 3 2 3 2 2 2 2 2" xfId="16851" xr:uid="{5EA19FE8-60B8-4453-A5E3-E563B7DD4074}"/>
    <cellStyle name="Separador de milhares 3 2 3 2 2 2 3" xfId="12891" xr:uid="{A43E2237-B67F-4DE7-9170-2D3E9C4D68B4}"/>
    <cellStyle name="Separador de milhares 3 2 3 2 2 3" xfId="6951" xr:uid="{93970472-7559-45F8-94C8-873AE622A8F9}"/>
    <cellStyle name="Separador de milhares 3 2 3 2 2 3 2" xfId="14871" xr:uid="{66D0221B-C6C8-4B2A-9244-CFBEC7762ADA}"/>
    <cellStyle name="Separador de milhares 3 2 3 2 2 4" xfId="10911" xr:uid="{78D2A381-D017-412C-9A1E-D8840081FB5A}"/>
    <cellStyle name="Separador de milhares 3 2 3 2 3" xfId="3739" xr:uid="{85CECA5E-D686-43EC-9D62-9630ECF1B440}"/>
    <cellStyle name="Separador de milhares 3 2 3 2 3 2" xfId="7701" xr:uid="{06D7586E-E995-463F-BF05-3B1ECE93E6DA}"/>
    <cellStyle name="Separador de milhares 3 2 3 2 3 2 2" xfId="15621" xr:uid="{A076EE31-C213-4186-BBEE-ADEA14EE042D}"/>
    <cellStyle name="Separador de milhares 3 2 3 2 3 3" xfId="11661" xr:uid="{93D9520A-9049-47A4-866A-FB5EC92BD12A}"/>
    <cellStyle name="Separador de milhares 3 2 3 2 4" xfId="5721" xr:uid="{F1FD6059-4AA7-4228-8A7E-F246AA882671}"/>
    <cellStyle name="Separador de milhares 3 2 3 2 4 2" xfId="13641" xr:uid="{4D93F4C4-6487-4078-B079-889282A8E69E}"/>
    <cellStyle name="Separador de milhares 3 2 3 2 5" xfId="9681" xr:uid="{DE4BC5CB-4A8A-4297-9486-4728494F011E}"/>
    <cellStyle name="Separador de milhares 3 2 3 3" xfId="2939" xr:uid="{522A06F5-CA44-47B3-BB18-A7B2A996C865}"/>
    <cellStyle name="Separador de milhares 3 2 3 3 2" xfId="4970" xr:uid="{67F310AD-C67A-488B-9489-36B247BE3104}"/>
    <cellStyle name="Separador de milhares 3 2 3 3 2 2" xfId="8930" xr:uid="{3583A16F-21C3-40CD-BB2B-4E8955F8F088}"/>
    <cellStyle name="Separador de milhares 3 2 3 3 2 2 2" xfId="16850" xr:uid="{BC990C28-689B-410C-9637-B04A18AF3E0C}"/>
    <cellStyle name="Separador de milhares 3 2 3 3 2 3" xfId="12890" xr:uid="{FB6199EA-33FF-4242-A602-3D383304400B}"/>
    <cellStyle name="Separador de milhares 3 2 3 3 3" xfId="6950" xr:uid="{F0D88358-3B62-4AE0-B5E1-AD716836E1B6}"/>
    <cellStyle name="Separador de milhares 3 2 3 3 3 2" xfId="14870" xr:uid="{6EAF670D-9CAA-4DDC-996A-00A4F89ABE82}"/>
    <cellStyle name="Separador de milhares 3 2 3 3 4" xfId="10910" xr:uid="{57339A77-CF02-40E1-98B8-1BF53350B9E7}"/>
    <cellStyle name="Separador de milhares 3 2 3 4" xfId="3414" xr:uid="{B98E478F-2373-4ACC-A229-74C649A26490}"/>
    <cellStyle name="Separador de milhares 3 2 3 4 2" xfId="7376" xr:uid="{9397CB0A-B1D8-46D1-BF6D-40C4EAFCB913}"/>
    <cellStyle name="Separador de milhares 3 2 3 4 2 2" xfId="15296" xr:uid="{400A3AAD-3A3C-45D7-94BE-3DD2334AAEB7}"/>
    <cellStyle name="Separador de milhares 3 2 3 4 3" xfId="11336" xr:uid="{4C199BCF-91DB-440A-BBDE-6D62A8901F0F}"/>
    <cellStyle name="Separador de milhares 3 2 3 5" xfId="5396" xr:uid="{58E1B845-2E56-4D99-A134-58403FBB0E11}"/>
    <cellStyle name="Separador de milhares 3 2 3 5 2" xfId="13316" xr:uid="{A4F71181-374A-49A1-91F9-E317A4C854B1}"/>
    <cellStyle name="Separador de milhares 3 2 3 6" xfId="9356" xr:uid="{F1B57228-A864-4566-8975-EB126E7FF478}"/>
    <cellStyle name="Separador de milhares 3 2 4" xfId="646" xr:uid="{00000000-0005-0000-0000-0000BC060000}"/>
    <cellStyle name="Separador de milhares 3 2 4 2" xfId="2941" xr:uid="{A1443D06-A751-4BFE-A89B-AEECAD3EE707}"/>
    <cellStyle name="Separador de milhares 3 2 4 2 2" xfId="4972" xr:uid="{15C26CED-DC7A-4907-B0C0-C7A8F85ED0AF}"/>
    <cellStyle name="Separador de milhares 3 2 4 2 2 2" xfId="8932" xr:uid="{00942C21-7866-427D-A029-AEC35A94A1E8}"/>
    <cellStyle name="Separador de milhares 3 2 4 2 2 2 2" xfId="16852" xr:uid="{3BE7ECAA-CF1F-4BE7-AAC3-E9C34C0A7430}"/>
    <cellStyle name="Separador de milhares 3 2 4 2 2 3" xfId="12892" xr:uid="{20E8437A-6C96-4E97-97CB-268579297EF2}"/>
    <cellStyle name="Separador de milhares 3 2 4 2 3" xfId="6952" xr:uid="{C8026391-0AC3-4D6E-B969-F65F313E3744}"/>
    <cellStyle name="Separador de milhares 3 2 4 2 3 2" xfId="14872" xr:uid="{D4F69F20-66EE-40A4-9AC1-208306EF1072}"/>
    <cellStyle name="Separador de milhares 3 2 4 2 4" xfId="10912" xr:uid="{8E4C294C-AEE1-40C0-AAF3-D8A6F9F65CB2}"/>
    <cellStyle name="Separador de milhares 3 2 4 3" xfId="3489" xr:uid="{6AFDE779-DD59-4A2D-BEC2-B33C99661DB9}"/>
    <cellStyle name="Separador de milhares 3 2 4 3 2" xfId="7451" xr:uid="{1DF538B7-6BF4-4D6C-8175-5FD883FAE565}"/>
    <cellStyle name="Separador de milhares 3 2 4 3 2 2" xfId="15371" xr:uid="{17EF4402-FCFF-4A53-88C8-AD777EBB57CB}"/>
    <cellStyle name="Separador de milhares 3 2 4 3 3" xfId="11411" xr:uid="{CAA92490-4C89-42EF-9AF9-B88D68E722D6}"/>
    <cellStyle name="Separador de milhares 3 2 4 4" xfId="5471" xr:uid="{AB67DE4B-4107-4FE0-AADF-B6AB30C40002}"/>
    <cellStyle name="Separador de milhares 3 2 4 4 2" xfId="13391" xr:uid="{EE1683BC-56AF-4806-A392-20F8E879C20E}"/>
    <cellStyle name="Separador de milhares 3 2 4 5" xfId="9431" xr:uid="{8C847DA4-8D45-40CE-9271-8FDEB2372537}"/>
    <cellStyle name="Separador de milhares 3 2 5" xfId="1711" xr:uid="{00000000-0005-0000-0000-0000BD060000}"/>
    <cellStyle name="Separador de milhares 3 2 5 2" xfId="2942" xr:uid="{C4B6C0C4-AC76-43F1-AC93-B10C7D5D6FC8}"/>
    <cellStyle name="Separador de milhares 3 2 5 2 2" xfId="4973" xr:uid="{DC71FF3A-2E4E-482F-876D-F2C207A169FA}"/>
    <cellStyle name="Separador de milhares 3 2 5 2 2 2" xfId="8933" xr:uid="{D05EA7FF-47EA-4668-886D-E636517A396F}"/>
    <cellStyle name="Separador de milhares 3 2 5 2 2 2 2" xfId="16853" xr:uid="{360D8651-AEAB-4A3E-8883-9C9E4DDCAA02}"/>
    <cellStyle name="Separador de milhares 3 2 5 2 2 3" xfId="12893" xr:uid="{C1AB8AD1-FD88-4B6A-8E18-E55CA3031281}"/>
    <cellStyle name="Separador de milhares 3 2 5 2 3" xfId="6953" xr:uid="{677D5EA9-F028-44B9-A61F-427B3BCECB4D}"/>
    <cellStyle name="Separador de milhares 3 2 5 2 3 2" xfId="14873" xr:uid="{4DF48933-048D-41E1-BEE5-61F0B2297782}"/>
    <cellStyle name="Separador de milhares 3 2 5 2 4" xfId="10913" xr:uid="{443AF42B-739E-461E-B7CB-C2417F3075CA}"/>
    <cellStyle name="Separador de milhares 3 2 5 3" xfId="3985" xr:uid="{ED6420C1-7B39-4A6E-8B7C-2EDE8C1C19DF}"/>
    <cellStyle name="Separador de milhares 3 2 5 3 2" xfId="7947" xr:uid="{7C39E796-C4C8-453C-BAB5-63BBA8D12144}"/>
    <cellStyle name="Separador de milhares 3 2 5 3 2 2" xfId="15867" xr:uid="{D91D907D-BB3A-43BE-A2BA-1201355B18A1}"/>
    <cellStyle name="Separador de milhares 3 2 5 3 3" xfId="11907" xr:uid="{FA8B6153-8326-43A8-B3FD-4C98D8F3C7E2}"/>
    <cellStyle name="Separador de milhares 3 2 5 4" xfId="5967" xr:uid="{FEC27D08-1494-4F26-9D34-4469592DB309}"/>
    <cellStyle name="Separador de milhares 3 2 5 4 2" xfId="13887" xr:uid="{1C0F6FA1-E985-48D9-B3F3-A1F547E2C6D9}"/>
    <cellStyle name="Separador de milhares 3 2 5 5" xfId="9927" xr:uid="{F6085D9B-DB90-4BD3-BA25-28B2E867994D}"/>
    <cellStyle name="Separador de milhares 3 2 6" xfId="1926" xr:uid="{00000000-0005-0000-0000-0000BE060000}"/>
    <cellStyle name="Separador de milhares 3 2 6 2" xfId="4029" xr:uid="{D4668A71-B7EF-4528-A176-1E43178CD654}"/>
    <cellStyle name="Separador de milhares 3 2 6 2 2" xfId="7991" xr:uid="{FB615F5D-0B61-4FED-B2AC-2241940086A9}"/>
    <cellStyle name="Separador de milhares 3 2 6 2 2 2" xfId="15911" xr:uid="{42218322-BFA5-4B76-B5A5-579F7DE9E623}"/>
    <cellStyle name="Separador de milhares 3 2 6 2 3" xfId="11951" xr:uid="{21D6169E-033B-450B-92A7-04EB172896FB}"/>
    <cellStyle name="Separador de milhares 3 2 6 3" xfId="6011" xr:uid="{AB5D0D5E-B6FE-49F6-B19D-A22A56060030}"/>
    <cellStyle name="Separador de milhares 3 2 6 3 2" xfId="13931" xr:uid="{F0A4B91C-198C-4561-9CFA-99F5D602C81C}"/>
    <cellStyle name="Separador de milhares 3 2 6 4" xfId="9971" xr:uid="{BCCFE1A3-EE2B-45DD-A4E6-9739984D4DD4}"/>
    <cellStyle name="Separador de milhares 3 2 7" xfId="2936" xr:uid="{EEDAF8DC-61A0-431B-AB1A-05D97123DA25}"/>
    <cellStyle name="Separador de milhares 3 2 7 2" xfId="4967" xr:uid="{F8F81CEB-1A08-4DBE-858B-66C4E5E4C1FE}"/>
    <cellStyle name="Separador de milhares 3 2 7 2 2" xfId="8927" xr:uid="{28EA8FF4-98FB-421A-BF08-ABA8F0DCDE7C}"/>
    <cellStyle name="Separador de milhares 3 2 7 2 2 2" xfId="16847" xr:uid="{FF749FD4-995D-40E6-B776-90E34C268894}"/>
    <cellStyle name="Separador de milhares 3 2 7 2 3" xfId="12887" xr:uid="{82496853-56E4-4BE4-A456-98EF8A251623}"/>
    <cellStyle name="Separador de milhares 3 2 7 3" xfId="6947" xr:uid="{7194F64A-A6C4-4E62-A1C9-BA500DC27CA2}"/>
    <cellStyle name="Separador de milhares 3 2 7 3 2" xfId="14867" xr:uid="{1AB1CB5B-414C-4C74-B1EC-B93F1859B210}"/>
    <cellStyle name="Separador de milhares 3 2 7 4" xfId="10907" xr:uid="{6A33A9D5-E16C-432E-8B67-BC4DB0279C8F}"/>
    <cellStyle name="Separador de milhares 3 2 8" xfId="3164" xr:uid="{56BEB155-B864-468F-8034-2846ED25F401}"/>
    <cellStyle name="Separador de milhares 3 2 8 2" xfId="7126" xr:uid="{B23CBCCB-CB18-4419-9D77-C9A3D2CF5072}"/>
    <cellStyle name="Separador de milhares 3 2 8 2 2" xfId="15046" xr:uid="{9D23FA64-39CD-424E-ADE5-663DD57F02F1}"/>
    <cellStyle name="Separador de milhares 3 2 8 3" xfId="11086" xr:uid="{A0DDCF26-4E6C-4E5F-AB2C-5227A97878AE}"/>
    <cellStyle name="Separador de milhares 3 2 9" xfId="5146" xr:uid="{4998FCDE-5189-4F78-8DBB-41CE3CA3CE33}"/>
    <cellStyle name="Separador de milhares 3 2 9 2" xfId="13066" xr:uid="{3C50CD9A-9A39-4028-84C0-0CDF5BD9B1D6}"/>
    <cellStyle name="Separador de milhares 3 3" xfId="217" xr:uid="{00000000-0005-0000-0000-0000BF060000}"/>
    <cellStyle name="Separador de milhares 3 3 2" xfId="385" xr:uid="{00000000-0005-0000-0000-0000C0060000}"/>
    <cellStyle name="Separador de milhares 3 3 2 2" xfId="775" xr:uid="{00000000-0005-0000-0000-0000C1060000}"/>
    <cellStyle name="Separador de milhares 3 3 2 2 2" xfId="2945" xr:uid="{21DFA2CB-8C69-470A-93F0-CC9922AC6A21}"/>
    <cellStyle name="Separador de milhares 3 3 2 2 2 2" xfId="4976" xr:uid="{D60DD5CA-7AEC-49BB-8D68-5005FA110EEB}"/>
    <cellStyle name="Separador de milhares 3 3 2 2 2 2 2" xfId="8936" xr:uid="{430322C1-49ED-42F9-AA0A-22E1DEBD5A46}"/>
    <cellStyle name="Separador de milhares 3 3 2 2 2 2 2 2" xfId="16856" xr:uid="{55C44265-5CE9-4E85-BDBA-B730D43F5C2D}"/>
    <cellStyle name="Separador de milhares 3 3 2 2 2 2 3" xfId="12896" xr:uid="{6E9C9EDD-F3E9-407C-9044-AE5168E5E7FD}"/>
    <cellStyle name="Separador de milhares 3 3 2 2 2 3" xfId="6956" xr:uid="{A1887E5E-6E42-42FC-B819-9BBA6628AB17}"/>
    <cellStyle name="Separador de milhares 3 3 2 2 2 3 2" xfId="14876" xr:uid="{9761665D-0D38-4DD1-804B-BD7D50098ADC}"/>
    <cellStyle name="Separador de milhares 3 3 2 2 2 4" xfId="10916" xr:uid="{34ADB147-918D-4F00-AF05-F68172E974C1}"/>
    <cellStyle name="Separador de milhares 3 3 2 2 3" xfId="3618" xr:uid="{2FB2F194-D8DF-4E00-80B4-A19581C8F485}"/>
    <cellStyle name="Separador de milhares 3 3 2 2 3 2" xfId="7580" xr:uid="{3387DBCA-6F5E-4445-B538-598391C9A004}"/>
    <cellStyle name="Separador de milhares 3 3 2 2 3 2 2" xfId="15500" xr:uid="{F412ACD8-A2A6-4EDD-AEC0-82CA354AE6C6}"/>
    <cellStyle name="Separador de milhares 3 3 2 2 3 3" xfId="11540" xr:uid="{F4C080A1-CD5D-49C8-B4E8-39CA03C3F2A0}"/>
    <cellStyle name="Separador de milhares 3 3 2 2 4" xfId="5600" xr:uid="{31950514-F974-4187-BA87-A93AF017D070}"/>
    <cellStyle name="Separador de milhares 3 3 2 2 4 2" xfId="13520" xr:uid="{C5356514-A9B1-4418-8EF8-63758B2242E9}"/>
    <cellStyle name="Separador de milhares 3 3 2 2 5" xfId="9560" xr:uid="{FD0597BF-E398-4B33-BD3D-ABBF591722CF}"/>
    <cellStyle name="Separador de milhares 3 3 2 3" xfId="2944" xr:uid="{E4658466-7225-449D-8A2B-C7D13D1F3C28}"/>
    <cellStyle name="Separador de milhares 3 3 2 3 2" xfId="4975" xr:uid="{2CA0C8A1-66C6-4DDE-9EEB-064E50955D3C}"/>
    <cellStyle name="Separador de milhares 3 3 2 3 2 2" xfId="8935" xr:uid="{886CEE94-2557-4E16-82C6-BAC8B2075109}"/>
    <cellStyle name="Separador de milhares 3 3 2 3 2 2 2" xfId="16855" xr:uid="{FB164C5F-F60C-47F0-B3B0-F83155F533AF}"/>
    <cellStyle name="Separador de milhares 3 3 2 3 2 3" xfId="12895" xr:uid="{EDEA082F-727E-4D92-9109-3F29F1445235}"/>
    <cellStyle name="Separador de milhares 3 3 2 3 3" xfId="6955" xr:uid="{38978A5A-746A-4C97-B286-37039F6A2BAF}"/>
    <cellStyle name="Separador de milhares 3 3 2 3 3 2" xfId="14875" xr:uid="{2A9EF71D-6C27-42C6-836D-E4A3B0948830}"/>
    <cellStyle name="Separador de milhares 3 3 2 3 4" xfId="10915" xr:uid="{4EB5EDB3-AE16-40EF-B98F-766B937A8E11}"/>
    <cellStyle name="Separador de milhares 3 3 2 4" xfId="3293" xr:uid="{56C9C1AC-8760-4A3F-A3B0-FBF4E740B8E3}"/>
    <cellStyle name="Separador de milhares 3 3 2 4 2" xfId="7255" xr:uid="{B151CDD6-DB63-44A3-89A0-25DADDFB979F}"/>
    <cellStyle name="Separador de milhares 3 3 2 4 2 2" xfId="15175" xr:uid="{639AC5EA-F82B-4FE8-94E6-225B3D41B3C2}"/>
    <cellStyle name="Separador de milhares 3 3 2 4 3" xfId="11215" xr:uid="{5E467451-6B15-449E-9FA8-8038A53FF59A}"/>
    <cellStyle name="Separador de milhares 3 3 2 5" xfId="5275" xr:uid="{2DF13DF4-8F2C-4D10-81D4-C273D38A6161}"/>
    <cellStyle name="Separador de milhares 3 3 2 5 2" xfId="13195" xr:uid="{23A626B4-75F4-4A5E-8350-C80F7C401655}"/>
    <cellStyle name="Separador de milhares 3 3 2 6" xfId="9235" xr:uid="{F0E9C66C-CCFC-4084-937D-54911A70EA11}"/>
    <cellStyle name="Separador de milhares 3 3 3" xfId="640" xr:uid="{00000000-0005-0000-0000-0000C2060000}"/>
    <cellStyle name="Separador de milhares 3 3 3 2" xfId="2946" xr:uid="{C58B17E2-CE88-4F35-ADF5-FDB224EBADAB}"/>
    <cellStyle name="Separador de milhares 3 3 3 2 2" xfId="4977" xr:uid="{65FF67DC-4B91-41FF-98E6-2B9AB74DB54C}"/>
    <cellStyle name="Separador de milhares 3 3 3 2 2 2" xfId="8937" xr:uid="{5D78AB96-96B0-4153-97C6-C2EAD0E74F20}"/>
    <cellStyle name="Separador de milhares 3 3 3 2 2 2 2" xfId="16857" xr:uid="{6478B371-5FAC-4A6C-BCFE-C5D29AD52010}"/>
    <cellStyle name="Separador de milhares 3 3 3 2 2 3" xfId="12897" xr:uid="{082F994C-D285-4281-AF26-F4B8C46B1391}"/>
    <cellStyle name="Separador de milhares 3 3 3 2 3" xfId="6957" xr:uid="{85CB9839-61FE-4884-AE6A-2D8E20B6E245}"/>
    <cellStyle name="Separador de milhares 3 3 3 2 3 2" xfId="14877" xr:uid="{CC857C4A-2FFC-46E7-B835-DB381F0750A8}"/>
    <cellStyle name="Separador de milhares 3 3 3 2 4" xfId="10917" xr:uid="{2522929C-CE2C-46EF-A6E1-021CA8B78C76}"/>
    <cellStyle name="Separador de milhares 3 3 3 3" xfId="3483" xr:uid="{C61E7577-E480-474E-A7EB-B4CCA85CCD94}"/>
    <cellStyle name="Separador de milhares 3 3 3 3 2" xfId="7445" xr:uid="{6CA93499-9E0C-4389-BE8E-5BF36017DAEC}"/>
    <cellStyle name="Separador de milhares 3 3 3 3 2 2" xfId="15365" xr:uid="{FA27961B-14BA-4D54-B8BE-2CC1239ACE54}"/>
    <cellStyle name="Separador de milhares 3 3 3 3 3" xfId="11405" xr:uid="{3EC6AEB8-BDC4-4F75-8506-2A67809FB815}"/>
    <cellStyle name="Separador de milhares 3 3 3 4" xfId="5465" xr:uid="{364A1811-FF52-4A3E-940C-5197F9CE456F}"/>
    <cellStyle name="Separador de milhares 3 3 3 4 2" xfId="13385" xr:uid="{CC7EB2FA-EE30-4FC3-AA0E-8A543EA17110}"/>
    <cellStyle name="Separador de milhares 3 3 3 5" xfId="9425" xr:uid="{047F6D59-0A3B-49D9-9BDD-86B4950152D6}"/>
    <cellStyle name="Separador de milhares 3 3 4" xfId="1712" xr:uid="{00000000-0005-0000-0000-0000C3060000}"/>
    <cellStyle name="Separador de milhares 3 3 4 2" xfId="2947" xr:uid="{52434243-0A87-4FAF-8F76-E9E02E81FD1C}"/>
    <cellStyle name="Separador de milhares 3 3 4 2 2" xfId="4978" xr:uid="{C1A480D0-57A4-4E90-9494-68A2A48CB820}"/>
    <cellStyle name="Separador de milhares 3 3 4 2 2 2" xfId="8938" xr:uid="{2736A6AB-A8A2-4216-A99D-C163D7B7A47E}"/>
    <cellStyle name="Separador de milhares 3 3 4 2 2 2 2" xfId="16858" xr:uid="{EE68D1D5-B981-45E1-919E-7F3DFB90CFC5}"/>
    <cellStyle name="Separador de milhares 3 3 4 2 2 3" xfId="12898" xr:uid="{3BE6D7EE-464E-4A0D-9EFF-2AB4D550F68F}"/>
    <cellStyle name="Separador de milhares 3 3 4 2 3" xfId="6958" xr:uid="{F27C6E3B-F38C-489E-978D-33D706331818}"/>
    <cellStyle name="Separador de milhares 3 3 4 2 3 2" xfId="14878" xr:uid="{7BC170FE-BBC8-4A8C-B0CF-30624D01CB79}"/>
    <cellStyle name="Separador de milhares 3 3 4 2 4" xfId="10918" xr:uid="{DA2C6996-D833-441F-8F83-1DF4D1CF3610}"/>
    <cellStyle name="Separador de milhares 3 3 4 3" xfId="3986" xr:uid="{EC086CAD-15EC-4F9D-A6A6-4F8CAE47597D}"/>
    <cellStyle name="Separador de milhares 3 3 4 3 2" xfId="7948" xr:uid="{635D091F-D08D-44AA-BED0-CAAD137675CD}"/>
    <cellStyle name="Separador de milhares 3 3 4 3 2 2" xfId="15868" xr:uid="{157F3077-B8DD-4C20-BA78-284F18F40131}"/>
    <cellStyle name="Separador de milhares 3 3 4 3 3" xfId="11908" xr:uid="{7E2F1C64-6CEE-4223-B919-2EAF20943206}"/>
    <cellStyle name="Separador de milhares 3 3 4 4" xfId="5968" xr:uid="{01877E50-8FA7-41E6-8CA2-01189ED8E245}"/>
    <cellStyle name="Separador de milhares 3 3 4 4 2" xfId="13888" xr:uid="{6FF06064-85CF-4EBF-9AFD-322BC94BEA9E}"/>
    <cellStyle name="Separador de milhares 3 3 4 5" xfId="9928" xr:uid="{9E9D4971-462F-4E03-A21B-72EDCA47C101}"/>
    <cellStyle name="Separador de milhares 3 3 5" xfId="2943" xr:uid="{23E0E369-7D77-434E-99A4-E8666226AC37}"/>
    <cellStyle name="Separador de milhares 3 3 5 2" xfId="4974" xr:uid="{8B4267E2-29DA-4474-959E-1AF53B7FDDCC}"/>
    <cellStyle name="Separador de milhares 3 3 5 2 2" xfId="8934" xr:uid="{26595BC4-4EC3-4C5D-A041-AED82F1C03A3}"/>
    <cellStyle name="Separador de milhares 3 3 5 2 2 2" xfId="16854" xr:uid="{DE4A2088-08FE-4938-8982-0B500FCEBC91}"/>
    <cellStyle name="Separador de milhares 3 3 5 2 3" xfId="12894" xr:uid="{E2523D79-B81B-42A9-8E41-F093F30489CE}"/>
    <cellStyle name="Separador de milhares 3 3 5 3" xfId="6954" xr:uid="{3AB26AB7-C1E2-430D-9CEF-D78AAE3E1065}"/>
    <cellStyle name="Separador de milhares 3 3 5 3 2" xfId="14874" xr:uid="{F130F06B-C8C2-4AB3-951C-AE8EDDBAC93B}"/>
    <cellStyle name="Separador de milhares 3 3 5 4" xfId="10914" xr:uid="{57E4AE9A-7ABB-4B74-BE67-B339245233A1}"/>
    <cellStyle name="Separador de milhares 3 3 6" xfId="3158" xr:uid="{89D62B6F-79E7-4C4A-ADED-9A147359A840}"/>
    <cellStyle name="Separador de milhares 3 3 6 2" xfId="7120" xr:uid="{3D04DBAB-EFFC-406C-BCB4-9DD3E88E9561}"/>
    <cellStyle name="Separador de milhares 3 3 6 2 2" xfId="15040" xr:uid="{624A39FC-7A6A-4874-95DC-E15027661D05}"/>
    <cellStyle name="Separador de milhares 3 3 6 3" xfId="11080" xr:uid="{63F0B02D-F036-4E2C-9B82-AE52E3B4ADEB}"/>
    <cellStyle name="Separador de milhares 3 3 7" xfId="5140" xr:uid="{9EACE9F4-DA37-4C99-8494-619CA56158E3}"/>
    <cellStyle name="Separador de milhares 3 3 7 2" xfId="13060" xr:uid="{18532B30-3819-4489-8EAB-50C216405DDD}"/>
    <cellStyle name="Separador de milhares 3 3 8" xfId="9100" xr:uid="{CFECE7B3-9822-4B59-B82E-FC7BBAD7449C}"/>
    <cellStyle name="Separador de milhares 3 4" xfId="316" xr:uid="{00000000-0005-0000-0000-0000C4060000}"/>
    <cellStyle name="Separador de milhares 3 4 2" xfId="707" xr:uid="{00000000-0005-0000-0000-0000C5060000}"/>
    <cellStyle name="Separador de milhares 3 4 2 2" xfId="2949" xr:uid="{518881AE-31FA-4228-B869-B2B33DF161B4}"/>
    <cellStyle name="Separador de milhares 3 4 2 2 2" xfId="4980" xr:uid="{E1946C6F-F818-4A10-BFFA-A54CB51A7D50}"/>
    <cellStyle name="Separador de milhares 3 4 2 2 2 2" xfId="8940" xr:uid="{E0716C8D-A6E3-471C-AB7C-AB1FF0EA5A3A}"/>
    <cellStyle name="Separador de milhares 3 4 2 2 2 2 2" xfId="16860" xr:uid="{14490607-6CEF-4E7F-8A58-370ED85A732E}"/>
    <cellStyle name="Separador de milhares 3 4 2 2 2 3" xfId="12900" xr:uid="{7A5BD985-9DD0-44CF-BEB4-66AE703BE44D}"/>
    <cellStyle name="Separador de milhares 3 4 2 2 3" xfId="6960" xr:uid="{920970BB-B8A3-4DEB-BFF9-E13959854C61}"/>
    <cellStyle name="Separador de milhares 3 4 2 2 3 2" xfId="14880" xr:uid="{8A45FE62-C083-4588-B27E-FEFC59483266}"/>
    <cellStyle name="Separador de milhares 3 4 2 2 4" xfId="10920" xr:uid="{99E5CE54-9A98-41B8-A14E-63317FF29AA3}"/>
    <cellStyle name="Separador de milhares 3 4 2 3" xfId="3550" xr:uid="{A76CCEAA-53F6-46FE-86C2-4856E911D450}"/>
    <cellStyle name="Separador de milhares 3 4 2 3 2" xfId="7512" xr:uid="{E42ECB8B-3674-46EA-917F-C9D24C723BEA}"/>
    <cellStyle name="Separador de milhares 3 4 2 3 2 2" xfId="15432" xr:uid="{7024D357-1AC3-4B4E-B0E4-78A39C51616E}"/>
    <cellStyle name="Separador de milhares 3 4 2 3 3" xfId="11472" xr:uid="{F3994B69-5C82-4DF2-A2D5-C1987B71BF60}"/>
    <cellStyle name="Separador de milhares 3 4 2 4" xfId="5532" xr:uid="{1667576B-2514-4F8E-9C80-9C2532CAB1AC}"/>
    <cellStyle name="Separador de milhares 3 4 2 4 2" xfId="13452" xr:uid="{0DCEE916-FFA9-4831-92A2-384E09EA4FA2}"/>
    <cellStyle name="Separador de milhares 3 4 2 5" xfId="9492" xr:uid="{204C4562-7F50-47E8-8499-0EEE54A7F6B2}"/>
    <cellStyle name="Separador de milhares 3 4 3" xfId="2948" xr:uid="{F37A542C-9A8D-45A6-AC61-67ED08E357BE}"/>
    <cellStyle name="Separador de milhares 3 4 3 2" xfId="4979" xr:uid="{6A40A953-6230-4A95-8EE2-E20F39C97DE8}"/>
    <cellStyle name="Separador de milhares 3 4 3 2 2" xfId="8939" xr:uid="{EB9BEBFB-C722-4543-ADCC-DA973DE08E36}"/>
    <cellStyle name="Separador de milhares 3 4 3 2 2 2" xfId="16859" xr:uid="{6AFE1749-ED72-4173-A089-F0BAA6327A9D}"/>
    <cellStyle name="Separador de milhares 3 4 3 2 3" xfId="12899" xr:uid="{576DA885-9E21-4B17-A364-7DC8C3173564}"/>
    <cellStyle name="Separador de milhares 3 4 3 3" xfId="6959" xr:uid="{EF2F7929-876B-402E-BA58-9B07FA96D942}"/>
    <cellStyle name="Separador de milhares 3 4 3 3 2" xfId="14879" xr:uid="{1BD61691-6C8F-488C-A39C-1D04F8C9A4F7}"/>
    <cellStyle name="Separador de milhares 3 4 3 4" xfId="10919" xr:uid="{DEE732DB-57A8-450B-B5A0-41D755CCEC6E}"/>
    <cellStyle name="Separador de milhares 3 4 4" xfId="3225" xr:uid="{73E0DB33-A582-471F-9971-54F848D8908D}"/>
    <cellStyle name="Separador de milhares 3 4 4 2" xfId="7187" xr:uid="{54F991CD-C54D-4156-8AFF-022D23DF198D}"/>
    <cellStyle name="Separador de milhares 3 4 4 2 2" xfId="15107" xr:uid="{5BF7F650-94DC-408A-98A8-33AE2E79EC51}"/>
    <cellStyle name="Separador de milhares 3 4 4 3" xfId="11147" xr:uid="{FA636A96-8C64-4A69-B4A9-3629175CA617}"/>
    <cellStyle name="Separador de milhares 3 4 5" xfId="5207" xr:uid="{A47704DA-CB0C-4AB5-9C53-2570A96C7AB4}"/>
    <cellStyle name="Separador de milhares 3 4 5 2" xfId="13127" xr:uid="{4FC96CA1-DEFB-4B02-91BA-325D1A1A769C}"/>
    <cellStyle name="Separador de milhares 3 4 6" xfId="9167" xr:uid="{FE36738D-9011-45E6-BF33-721534FA8F49}"/>
    <cellStyle name="Separador de milhares 3 5" xfId="459" xr:uid="{00000000-0005-0000-0000-0000C6060000}"/>
    <cellStyle name="Separador de milhares 3 5 2" xfId="840" xr:uid="{00000000-0005-0000-0000-0000C7060000}"/>
    <cellStyle name="Separador de milhares 3 5 2 2" xfId="2951" xr:uid="{ED2E2A37-092A-479B-81BE-C96FA5B5161F}"/>
    <cellStyle name="Separador de milhares 3 5 2 2 2" xfId="4982" xr:uid="{A4C92460-FDBB-4BF9-A23D-2740F57FC52C}"/>
    <cellStyle name="Separador de milhares 3 5 2 2 2 2" xfId="8942" xr:uid="{1B71A77F-4048-4F63-883B-511C97C6CC49}"/>
    <cellStyle name="Separador de milhares 3 5 2 2 2 2 2" xfId="16862" xr:uid="{0284EA6D-5075-410B-A1F3-C47DB55D3535}"/>
    <cellStyle name="Separador de milhares 3 5 2 2 2 3" xfId="12902" xr:uid="{98FA5147-85AD-4648-B2F3-493228EC163D}"/>
    <cellStyle name="Separador de milhares 3 5 2 2 3" xfId="6962" xr:uid="{6056F3B6-2A28-4A11-8BBC-27158E76CF93}"/>
    <cellStyle name="Separador de milhares 3 5 2 2 3 2" xfId="14882" xr:uid="{F968E0B7-7CB0-417A-84AB-C686A2AC0979}"/>
    <cellStyle name="Separador de milhares 3 5 2 2 4" xfId="10922" xr:uid="{DEC0699A-2065-43A3-A042-22A7459C1D9E}"/>
    <cellStyle name="Separador de milhares 3 5 2 3" xfId="3683" xr:uid="{74D4505A-1936-496B-95C1-8E745E77C138}"/>
    <cellStyle name="Separador de milhares 3 5 2 3 2" xfId="7645" xr:uid="{750C3596-F840-4E11-9B7E-1830358F4F62}"/>
    <cellStyle name="Separador de milhares 3 5 2 3 2 2" xfId="15565" xr:uid="{63E71743-EEEF-4B17-BCDC-9E762234B158}"/>
    <cellStyle name="Separador de milhares 3 5 2 3 3" xfId="11605" xr:uid="{B0F59BD5-8EE5-42BA-A53C-865B8EF0E73C}"/>
    <cellStyle name="Separador de milhares 3 5 2 4" xfId="5665" xr:uid="{35AA6752-A01A-4B36-8793-629CC972E6F0}"/>
    <cellStyle name="Separador de milhares 3 5 2 4 2" xfId="13585" xr:uid="{73684651-0E6F-4F2A-8DCB-FFC1FC8783DD}"/>
    <cellStyle name="Separador de milhares 3 5 2 5" xfId="9625" xr:uid="{D7368275-3CE5-489D-BBAA-3C491F5E87B3}"/>
    <cellStyle name="Separador de milhares 3 5 3" xfId="2950" xr:uid="{3CCDC780-EBB4-49F5-9406-9B761A4A393C}"/>
    <cellStyle name="Separador de milhares 3 5 3 2" xfId="4981" xr:uid="{B01D6E9B-FA2A-4AEF-A5D1-96D45B1F9F84}"/>
    <cellStyle name="Separador de milhares 3 5 3 2 2" xfId="8941" xr:uid="{D9258FED-45A7-4AB3-A465-164DE40E1DBD}"/>
    <cellStyle name="Separador de milhares 3 5 3 2 2 2" xfId="16861" xr:uid="{E57CD471-B280-45AC-83F3-46FA06F601FE}"/>
    <cellStyle name="Separador de milhares 3 5 3 2 3" xfId="12901" xr:uid="{B0E65DE1-1F74-4224-9802-EA7C79623E91}"/>
    <cellStyle name="Separador de milhares 3 5 3 3" xfId="6961" xr:uid="{DE77F7C6-42BD-457B-B626-BF3948E6B3C1}"/>
    <cellStyle name="Separador de milhares 3 5 3 3 2" xfId="14881" xr:uid="{76765603-2E71-48F9-B88C-841A21DC8C71}"/>
    <cellStyle name="Separador de milhares 3 5 3 4" xfId="10921" xr:uid="{86FEE653-44CE-43E9-98A9-E97948F531A1}"/>
    <cellStyle name="Separador de milhares 3 5 4" xfId="3358" xr:uid="{80BB62AC-94B5-434C-A299-B1335D2AFEAF}"/>
    <cellStyle name="Separador de milhares 3 5 4 2" xfId="7320" xr:uid="{8BDC991E-9F4D-4CA6-81DC-376690422CC0}"/>
    <cellStyle name="Separador de milhares 3 5 4 2 2" xfId="15240" xr:uid="{DCD81102-0A04-4471-96A1-C614285EF11E}"/>
    <cellStyle name="Separador de milhares 3 5 4 3" xfId="11280" xr:uid="{1949C8AE-BED0-4455-A1A6-C21FECBA7832}"/>
    <cellStyle name="Separador de milhares 3 5 5" xfId="5340" xr:uid="{CC363FD6-A7E9-4950-B60D-3170D61EA8BE}"/>
    <cellStyle name="Separador de milhares 3 5 5 2" xfId="13260" xr:uid="{392D5F79-F398-4F41-8BA3-1BA64F188D86}"/>
    <cellStyle name="Separador de milhares 3 5 6" xfId="9300" xr:uid="{509ABA33-C677-4F0A-AE2D-23BA4EB399AB}"/>
    <cellStyle name="Separador de milhares 3 6" xfId="503" xr:uid="{00000000-0005-0000-0000-0000C8060000}"/>
    <cellStyle name="Separador de milhares 3 6 2" xfId="872" xr:uid="{00000000-0005-0000-0000-0000C9060000}"/>
    <cellStyle name="Separador de milhares 3 6 2 2" xfId="2953" xr:uid="{F4503E93-81B7-478D-8F24-2784E90E3E57}"/>
    <cellStyle name="Separador de milhares 3 6 2 2 2" xfId="4984" xr:uid="{C4C6535E-A705-4CFD-8DE5-6A2AF69215DE}"/>
    <cellStyle name="Separador de milhares 3 6 2 2 2 2" xfId="8944" xr:uid="{B43971C7-57DA-4AF1-9DB7-19B30EB240CA}"/>
    <cellStyle name="Separador de milhares 3 6 2 2 2 2 2" xfId="16864" xr:uid="{2D62C9A2-07B3-42B9-AC28-AD7C65D53881}"/>
    <cellStyle name="Separador de milhares 3 6 2 2 2 3" xfId="12904" xr:uid="{CC63FEE9-AA6F-4FB6-9D17-964308A4035E}"/>
    <cellStyle name="Separador de milhares 3 6 2 2 3" xfId="6964" xr:uid="{9F9229DA-373F-4710-8F08-ED80665C5851}"/>
    <cellStyle name="Separador de milhares 3 6 2 2 3 2" xfId="14884" xr:uid="{E97D7721-2099-4315-93AE-FCDBD2EC0E91}"/>
    <cellStyle name="Separador de milhares 3 6 2 2 4" xfId="10924" xr:uid="{B19A3218-F1DE-4922-B7AA-6D84F5D513C7}"/>
    <cellStyle name="Separador de milhares 3 6 2 3" xfId="3715" xr:uid="{7E0EA106-23C6-4C4B-B3D5-9EAA82A7AE0B}"/>
    <cellStyle name="Separador de milhares 3 6 2 3 2" xfId="7677" xr:uid="{308837FE-A403-43E1-A51E-62710649BB42}"/>
    <cellStyle name="Separador de milhares 3 6 2 3 2 2" xfId="15597" xr:uid="{A5802A10-DE02-4606-8200-1CA156A1B4E5}"/>
    <cellStyle name="Separador de milhares 3 6 2 3 3" xfId="11637" xr:uid="{59C6261B-D9C0-4490-BA2E-EA33D50C1ED3}"/>
    <cellStyle name="Separador de milhares 3 6 2 4" xfId="5697" xr:uid="{1BBEA32C-DCF4-4A74-807A-594D1247ECC6}"/>
    <cellStyle name="Separador de milhares 3 6 2 4 2" xfId="13617" xr:uid="{B2ABBC05-104B-4824-A5A6-3EED5BE020AC}"/>
    <cellStyle name="Separador de milhares 3 6 2 5" xfId="9657" xr:uid="{7C31645C-155C-4BE3-9E1D-250B13B43DB4}"/>
    <cellStyle name="Separador de milhares 3 6 3" xfId="2952" xr:uid="{A31E0870-6FA5-44E2-9DE6-5C122C443D56}"/>
    <cellStyle name="Separador de milhares 3 6 3 2" xfId="4983" xr:uid="{9D9D4D45-202E-4337-9CB4-158CF31D0442}"/>
    <cellStyle name="Separador de milhares 3 6 3 2 2" xfId="8943" xr:uid="{E04A993E-84DE-4CF2-A5DE-10027FB58DDA}"/>
    <cellStyle name="Separador de milhares 3 6 3 2 2 2" xfId="16863" xr:uid="{6BA484DF-66A7-413A-920D-B753E95B89A2}"/>
    <cellStyle name="Separador de milhares 3 6 3 2 3" xfId="12903" xr:uid="{27062604-F9E4-4200-BF30-89B196B5EA12}"/>
    <cellStyle name="Separador de milhares 3 6 3 3" xfId="6963" xr:uid="{C820ABCE-9046-48D4-830C-AA858C92CE1C}"/>
    <cellStyle name="Separador de milhares 3 6 3 3 2" xfId="14883" xr:uid="{53662550-4EB3-4781-9359-3601C4A13268}"/>
    <cellStyle name="Separador de milhares 3 6 3 4" xfId="10923" xr:uid="{3B987D78-6EB9-40A4-AEB3-01A21E316895}"/>
    <cellStyle name="Separador de milhares 3 6 4" xfId="3390" xr:uid="{DAA9A3C1-C2D2-4697-B2A9-551F9D503DC1}"/>
    <cellStyle name="Separador de milhares 3 6 4 2" xfId="7352" xr:uid="{FF28E875-4FE0-48F4-A30D-73E4650DDF0C}"/>
    <cellStyle name="Separador de milhares 3 6 4 2 2" xfId="15272" xr:uid="{0F36C6B7-4D7A-4A4A-8FE8-46E67A544883}"/>
    <cellStyle name="Separador de milhares 3 6 4 3" xfId="11312" xr:uid="{EF74D912-2602-4854-8E37-C81F975254D5}"/>
    <cellStyle name="Separador de milhares 3 6 5" xfId="5372" xr:uid="{ED120722-D32D-4B54-8336-9C02FD1F0281}"/>
    <cellStyle name="Separador de milhares 3 6 5 2" xfId="13292" xr:uid="{472A0736-4679-43B6-81D5-1F72A91104C2}"/>
    <cellStyle name="Separador de milhares 3 6 6" xfId="9332" xr:uid="{51FCEE4B-CA1B-481C-93B3-1F8D5FB6363F}"/>
    <cellStyle name="Separador de milhares 3 7" xfId="1901" xr:uid="{00000000-0005-0000-0000-0000CA060000}"/>
    <cellStyle name="Separador de milhares 3 7 2" xfId="4005" xr:uid="{DA24E221-B6A4-43EC-B0B2-33AB8AB7FA88}"/>
    <cellStyle name="Separador de milhares 3 7 2 2" xfId="7967" xr:uid="{7C94F5A7-3F55-4DA2-93EE-601B3E55B747}"/>
    <cellStyle name="Separador de milhares 3 7 2 2 2" xfId="15887" xr:uid="{C94B6662-2B7B-4D81-A746-633D2B1C3A86}"/>
    <cellStyle name="Separador de milhares 3 7 2 3" xfId="11927" xr:uid="{24D75A96-1230-4AFB-BC2E-58E0D3F1B138}"/>
    <cellStyle name="Separador de milhares 3 7 3" xfId="5987" xr:uid="{78AE20A7-8836-4F57-BE6D-682D2B62F4B5}"/>
    <cellStyle name="Separador de milhares 3 7 3 2" xfId="13907" xr:uid="{AC316202-1CD0-42D6-804F-BF83EBCBA70B}"/>
    <cellStyle name="Separador de milhares 3 7 4" xfId="9947" xr:uid="{3BFA7A0C-C30A-45FB-954F-22FE9CE1B081}"/>
    <cellStyle name="Separador de milhares 3 8" xfId="1993" xr:uid="{15A04F62-EA24-4E09-B472-E46128E70E91}"/>
    <cellStyle name="Separador de milhares 3 8 2" xfId="4071" xr:uid="{D7FA3B11-7878-449A-9E3E-7354458694F6}"/>
    <cellStyle name="Separador de milhares 3 8 2 2" xfId="8031" xr:uid="{73C3C5B6-1F7B-44FE-AC12-E7040D283B0C}"/>
    <cellStyle name="Separador de milhares 3 8 2 2 2" xfId="15951" xr:uid="{7BF0B8E0-3D1A-4362-960D-919EADE85B27}"/>
    <cellStyle name="Separador de milhares 3 8 2 3" xfId="11991" xr:uid="{0C87B08E-A40F-4AB6-A475-923101B77C4E}"/>
    <cellStyle name="Separador de milhares 3 8 3" xfId="6051" xr:uid="{D8F3CFA2-C71E-4FA3-90E3-F865C35FAA8B}"/>
    <cellStyle name="Separador de milhares 3 8 3 2" xfId="13971" xr:uid="{31936857-F0F3-458E-8EF2-61432C9BE7EF}"/>
    <cellStyle name="Separador de milhares 3 8 4" xfId="10011" xr:uid="{63D60106-7F19-4C11-8B8E-97FE3FE8E556}"/>
    <cellStyle name="Separador de milhares 3 9" xfId="2030" xr:uid="{FD27AE70-592B-4F5D-9BBB-34987EFA1586}"/>
    <cellStyle name="Separador de milhares 3 9 2" xfId="4108" xr:uid="{FFF4064B-CA3B-45F4-A612-E5322A0B5594}"/>
    <cellStyle name="Separador de milhares 3 9 2 2" xfId="8068" xr:uid="{8115C6B1-2C72-43EE-AB96-CB98DC4F15F0}"/>
    <cellStyle name="Separador de milhares 3 9 2 2 2" xfId="15988" xr:uid="{33E7186A-0172-462A-BD55-FFB03111163C}"/>
    <cellStyle name="Separador de milhares 3 9 2 3" xfId="12028" xr:uid="{D2F13DD1-B158-4879-AFC7-337E5620B94F}"/>
    <cellStyle name="Separador de milhares 3 9 3" xfId="6088" xr:uid="{BC446907-2D81-4922-BE64-EF56B849705F}"/>
    <cellStyle name="Separador de milhares 3 9 3 2" xfId="14008" xr:uid="{D37F6A8F-4F1A-4754-9A81-9B2608EB2F8B}"/>
    <cellStyle name="Separador de milhares 3 9 4" xfId="10048" xr:uid="{8E57E9CC-ADDB-4801-AA02-0BA4814163F7}"/>
    <cellStyle name="Separador de milhares 4" xfId="129" xr:uid="{00000000-0005-0000-0000-0000CB060000}"/>
    <cellStyle name="Separador de milhares 4 2" xfId="322" xr:uid="{00000000-0005-0000-0000-0000CC060000}"/>
    <cellStyle name="Separador de milhares 4 2 2" xfId="712" xr:uid="{00000000-0005-0000-0000-0000CD060000}"/>
    <cellStyle name="Separador de milhares 4 2 2 2" xfId="2955" xr:uid="{52F59D13-49FC-4EB7-B8AB-CEAA0DEBAB92}"/>
    <cellStyle name="Separador de milhares 4 2 2 2 2" xfId="4986" xr:uid="{D757E9DC-EAE9-4930-8645-C3344EB4095E}"/>
    <cellStyle name="Separador de milhares 4 2 2 2 2 2" xfId="8946" xr:uid="{FAA5E4E0-64EB-4875-83D7-E3D37B43B9C4}"/>
    <cellStyle name="Separador de milhares 4 2 2 2 2 2 2" xfId="16866" xr:uid="{F4321FFB-E591-469D-ABDC-582D83CE5ED1}"/>
    <cellStyle name="Separador de milhares 4 2 2 2 2 3" xfId="12906" xr:uid="{C17C0BCC-5EB0-47A5-8188-39C24E831E8F}"/>
    <cellStyle name="Separador de milhares 4 2 2 2 3" xfId="6966" xr:uid="{8588641D-84AE-455B-8577-30EB8F49AAEF}"/>
    <cellStyle name="Separador de milhares 4 2 2 2 3 2" xfId="14886" xr:uid="{2D5F092C-9777-4B15-8529-1C5E5EB33AD3}"/>
    <cellStyle name="Separador de milhares 4 2 2 2 4" xfId="10926" xr:uid="{54FA96F1-9DA5-49AD-A258-E7DA09825574}"/>
    <cellStyle name="Separador de milhares 4 2 2 3" xfId="3555" xr:uid="{64503CE8-1FD9-4153-8045-8310FC14BE23}"/>
    <cellStyle name="Separador de milhares 4 2 2 3 2" xfId="7517" xr:uid="{A0A890C7-FB95-452E-80DF-C10068BF464A}"/>
    <cellStyle name="Separador de milhares 4 2 2 3 2 2" xfId="15437" xr:uid="{3368A9C9-4430-4051-9B1E-DA27F29E3F70}"/>
    <cellStyle name="Separador de milhares 4 2 2 3 3" xfId="11477" xr:uid="{57A93708-2977-4036-AD0B-7A8249E9D4F7}"/>
    <cellStyle name="Separador de milhares 4 2 2 4" xfId="5537" xr:uid="{61AFAF99-3282-4CFA-A483-E5610A83F5FA}"/>
    <cellStyle name="Separador de milhares 4 2 2 4 2" xfId="13457" xr:uid="{200CE01F-BB89-4A61-B22E-0A7FCCB473D2}"/>
    <cellStyle name="Separador de milhares 4 2 2 5" xfId="9497" xr:uid="{0A4CC818-0345-4531-A811-15BCA6F0DBE5}"/>
    <cellStyle name="Separador de milhares 4 2 3" xfId="2954" xr:uid="{7EB91443-DE27-4CD8-8196-A3004BA48579}"/>
    <cellStyle name="Separador de milhares 4 2 3 2" xfId="4985" xr:uid="{10DC7B02-0B5B-42E9-BED9-331200CADF51}"/>
    <cellStyle name="Separador de milhares 4 2 3 2 2" xfId="8945" xr:uid="{601926E5-B18C-450A-94D7-622E6C5A1288}"/>
    <cellStyle name="Separador de milhares 4 2 3 2 2 2" xfId="16865" xr:uid="{9EF93E33-33DA-4F6F-ACA1-1D4EE88DC934}"/>
    <cellStyle name="Separador de milhares 4 2 3 2 3" xfId="12905" xr:uid="{4EF11EBA-1088-4F2D-BB95-D3648DC2D395}"/>
    <cellStyle name="Separador de milhares 4 2 3 3" xfId="6965" xr:uid="{4119090F-9FE9-40E3-8F9E-6CAAE15F40E3}"/>
    <cellStyle name="Separador de milhares 4 2 3 3 2" xfId="14885" xr:uid="{52037633-139B-4D96-A014-D50ACE5ABBB8}"/>
    <cellStyle name="Separador de milhares 4 2 3 4" xfId="10925" xr:uid="{7147E286-D934-4A55-867F-060C6740C807}"/>
    <cellStyle name="Separador de milhares 4 2 4" xfId="3230" xr:uid="{827C8775-C1A1-40B4-B3DB-9BBDE6EAA353}"/>
    <cellStyle name="Separador de milhares 4 2 4 2" xfId="7192" xr:uid="{CFCEA0D1-DA17-49E5-B0A2-B98C2241C520}"/>
    <cellStyle name="Separador de milhares 4 2 4 2 2" xfId="15112" xr:uid="{85642A62-A685-449E-87DE-2CB0078E1ABB}"/>
    <cellStyle name="Separador de milhares 4 2 4 3" xfId="11152" xr:uid="{CACFC3ED-1B87-4500-874B-0CBB4664D6DA}"/>
    <cellStyle name="Separador de milhares 4 2 5" xfId="5212" xr:uid="{1CDE262A-0AE7-4F93-91B0-261BBCD91155}"/>
    <cellStyle name="Separador de milhares 4 2 5 2" xfId="13132" xr:uid="{C6C6CC38-93DC-43D3-B221-1F2C04C52C2D}"/>
    <cellStyle name="Separador de milhares 4 2 6" xfId="9172" xr:uid="{7E6E210D-198C-4352-9E8C-4719D5179E22}"/>
    <cellStyle name="Separador de milhares 4 3" xfId="460" xr:uid="{00000000-0005-0000-0000-0000CE060000}"/>
    <cellStyle name="Separador de milhares 4 3 2" xfId="841" xr:uid="{00000000-0005-0000-0000-0000CF060000}"/>
    <cellStyle name="Separador de milhares 4 3 2 2" xfId="2957" xr:uid="{ED07CDFA-8814-440B-ACF7-C5261A97E687}"/>
    <cellStyle name="Separador de milhares 4 3 2 2 2" xfId="4988" xr:uid="{31D5F7A9-E101-4BA1-A067-8710240A6FC9}"/>
    <cellStyle name="Separador de milhares 4 3 2 2 2 2" xfId="8948" xr:uid="{F0AD34B4-314E-4BFE-BA24-812CF879E28F}"/>
    <cellStyle name="Separador de milhares 4 3 2 2 2 2 2" xfId="16868" xr:uid="{439B2887-D5BA-476A-BD28-9B5CB54C25A0}"/>
    <cellStyle name="Separador de milhares 4 3 2 2 2 3" xfId="12908" xr:uid="{390DB915-8B79-4515-AE22-8FD24A33CE20}"/>
    <cellStyle name="Separador de milhares 4 3 2 2 3" xfId="6968" xr:uid="{B2237666-155F-4484-A484-15E84A8D631A}"/>
    <cellStyle name="Separador de milhares 4 3 2 2 3 2" xfId="14888" xr:uid="{DF2CA8E0-E1CD-4425-B5F8-2F4232EBC0B4}"/>
    <cellStyle name="Separador de milhares 4 3 2 2 4" xfId="10928" xr:uid="{41A3A398-17E5-4493-AE58-19E2DE135821}"/>
    <cellStyle name="Separador de milhares 4 3 2 3" xfId="3684" xr:uid="{DE643A99-4B26-4556-A037-9FE0CBBC1742}"/>
    <cellStyle name="Separador de milhares 4 3 2 3 2" xfId="7646" xr:uid="{7098C6C0-A4A0-46C5-BCD1-C21DFD3A573F}"/>
    <cellStyle name="Separador de milhares 4 3 2 3 2 2" xfId="15566" xr:uid="{1070750B-1C58-4047-A667-6F274247DCAD}"/>
    <cellStyle name="Separador de milhares 4 3 2 3 3" xfId="11606" xr:uid="{D366571C-26C5-45E8-AE0D-72F8E397A4AA}"/>
    <cellStyle name="Separador de milhares 4 3 2 4" xfId="5666" xr:uid="{2D9B40B8-0642-46AD-8A9C-839FD6411C8A}"/>
    <cellStyle name="Separador de milhares 4 3 2 4 2" xfId="13586" xr:uid="{9B48D217-6494-461D-887A-4D554CE1DB65}"/>
    <cellStyle name="Separador de milhares 4 3 2 5" xfId="9626" xr:uid="{497B4C2B-4D64-4366-B353-F0F0A7A10A4B}"/>
    <cellStyle name="Separador de milhares 4 3 3" xfId="2956" xr:uid="{35DF904D-A3BB-41D3-AD11-38C512F5E1CC}"/>
    <cellStyle name="Separador de milhares 4 3 3 2" xfId="4987" xr:uid="{4096A3F5-95CF-4E4A-9AA5-46FB324ECD7D}"/>
    <cellStyle name="Separador de milhares 4 3 3 2 2" xfId="8947" xr:uid="{D5B5F8E2-EC67-4BB5-9E4C-0145EB3BAA2A}"/>
    <cellStyle name="Separador de milhares 4 3 3 2 2 2" xfId="16867" xr:uid="{608357D4-017A-4F16-A5AC-4C0D998DE4D4}"/>
    <cellStyle name="Separador de milhares 4 3 3 2 3" xfId="12907" xr:uid="{71E7F616-78C5-40B3-85EF-0BE4ECD535A5}"/>
    <cellStyle name="Separador de milhares 4 3 3 3" xfId="6967" xr:uid="{34116FA7-6606-47E0-8293-3C7D31E87A26}"/>
    <cellStyle name="Separador de milhares 4 3 3 3 2" xfId="14887" xr:uid="{A8395BD3-D6AE-4396-8356-7640BBDCEDAF}"/>
    <cellStyle name="Separador de milhares 4 3 3 4" xfId="10927" xr:uid="{2AD662E6-303D-4B1A-A2C3-BF5DE815B991}"/>
    <cellStyle name="Separador de milhares 4 3 4" xfId="3359" xr:uid="{82183BF5-1E2A-4F07-A69B-15BBDF66DB58}"/>
    <cellStyle name="Separador de milhares 4 3 4 2" xfId="7321" xr:uid="{FF487044-EBCD-4A07-9159-15DBF4C622D9}"/>
    <cellStyle name="Separador de milhares 4 3 4 2 2" xfId="15241" xr:uid="{01C1C635-7E58-403E-9282-7993D512C6BB}"/>
    <cellStyle name="Separador de milhares 4 3 4 3" xfId="11281" xr:uid="{564992FB-9326-424D-BAA3-137EB8AEC067}"/>
    <cellStyle name="Separador de milhares 4 3 5" xfId="5341" xr:uid="{888F16C2-8319-4BE3-84A8-253146EABD83}"/>
    <cellStyle name="Separador de milhares 4 3 5 2" xfId="13261" xr:uid="{DD5AA2E7-DE2E-4D3B-B7E2-7AC16F1C7E6C}"/>
    <cellStyle name="Separador de milhares 4 3 6" xfId="9301" xr:uid="{B0562BBE-3836-4286-A3C3-255BF721E881}"/>
    <cellStyle name="Separador de milhares 4 4" xfId="1994" xr:uid="{D4930DE1-61DB-48DB-B63B-1E95A5A545F0}"/>
    <cellStyle name="Separador de milhares 4 4 2" xfId="4072" xr:uid="{474E3E7A-057D-427C-810D-A58C7FB4C40C}"/>
    <cellStyle name="Separador de milhares 4 4 2 2" xfId="8032" xr:uid="{3E88F1B8-B1D7-40B8-8EFB-45830D505E47}"/>
    <cellStyle name="Separador de milhares 4 4 2 2 2" xfId="15952" xr:uid="{AF6CB001-1135-4CAC-9695-220258C5BA54}"/>
    <cellStyle name="Separador de milhares 4 4 2 3" xfId="11992" xr:uid="{A61FC8B4-C9F0-4A66-9072-995E13492D43}"/>
    <cellStyle name="Separador de milhares 4 4 3" xfId="6052" xr:uid="{659A8A6F-1E1A-433D-AAC8-A3E5E8E9C2AC}"/>
    <cellStyle name="Separador de milhares 4 4 3 2" xfId="13972" xr:uid="{8CAF0DF6-C379-4F9F-A101-F5F6201212C8}"/>
    <cellStyle name="Separador de milhares 4 4 4" xfId="10012" xr:uid="{A5D7367F-90D4-42A0-A986-A70495EAB3C4}"/>
    <cellStyle name="Separador de milhares 4 5" xfId="2031" xr:uid="{5204C6FD-B089-4F76-939F-D338E75C66E3}"/>
    <cellStyle name="Separador de milhares 4 5 2" xfId="4109" xr:uid="{E63DBF35-79A6-448F-952F-20B5B65ABAA9}"/>
    <cellStyle name="Separador de milhares 4 5 2 2" xfId="8069" xr:uid="{3A318436-44D0-44EB-9B31-9C7E747B9524}"/>
    <cellStyle name="Separador de milhares 4 5 2 2 2" xfId="15989" xr:uid="{319CD192-4FB9-44F7-861D-77CF291C8773}"/>
    <cellStyle name="Separador de milhares 4 5 2 3" xfId="12029" xr:uid="{0EB0E896-4A24-4C37-9C05-9B78164C9AE9}"/>
    <cellStyle name="Separador de milhares 4 5 3" xfId="6089" xr:uid="{9F7DD952-29A5-40BA-A798-8A867E473065}"/>
    <cellStyle name="Separador de milhares 4 5 3 2" xfId="14009" xr:uid="{ED32CB39-E1C1-4B62-BD2B-D1BE16A91D0E}"/>
    <cellStyle name="Separador de milhares 4 5 4" xfId="10049" xr:uid="{F72EB7E1-4CF8-4836-B283-9CCCBFC98F1E}"/>
    <cellStyle name="Separador de milhares 5" xfId="461" xr:uid="{00000000-0005-0000-0000-0000D0060000}"/>
    <cellStyle name="Separador de milhares 5 2" xfId="1714" xr:uid="{00000000-0005-0000-0000-0000D1060000}"/>
    <cellStyle name="Separador de milhares 5 2 2" xfId="2958" xr:uid="{35EE973C-4D53-4C0A-9BF5-C5326FE78E6E}"/>
    <cellStyle name="Separador de milhares 5 2 2 2" xfId="4989" xr:uid="{552FE7E1-44FE-4E5D-8A1C-AE82876F42ED}"/>
    <cellStyle name="Separador de milhares 5 2 2 2 2" xfId="8949" xr:uid="{C7C40EB5-C20E-4E43-ACE5-7B038BF590C4}"/>
    <cellStyle name="Separador de milhares 5 2 2 2 2 2" xfId="16869" xr:uid="{42FA90B1-7137-4E9A-84C6-30CBB93B703C}"/>
    <cellStyle name="Separador de milhares 5 2 2 2 3" xfId="12909" xr:uid="{B50F58AB-3130-4DE2-9F85-1F95B2FE4FEF}"/>
    <cellStyle name="Separador de milhares 5 2 2 3" xfId="6969" xr:uid="{415D6E83-7934-41AB-B2FC-4D21FB48E37F}"/>
    <cellStyle name="Separador de milhares 5 2 2 3 2" xfId="14889" xr:uid="{18CEED32-D56B-484A-8A92-D6B7AB21CC70}"/>
    <cellStyle name="Separador de milhares 5 2 2 4" xfId="10929" xr:uid="{F0A2DC19-9734-40DA-ACEF-FE5CB18169B3}"/>
    <cellStyle name="Separador de milhares 5 2 3" xfId="3988" xr:uid="{AF28FB30-A318-4AD5-8805-4CA7D93B20DD}"/>
    <cellStyle name="Separador de milhares 5 2 3 2" xfId="7950" xr:uid="{55682960-0880-4CD8-BEB1-46E2984560FC}"/>
    <cellStyle name="Separador de milhares 5 2 3 2 2" xfId="15870" xr:uid="{F8844248-2F18-4D8E-80CD-BFCEB5792CC6}"/>
    <cellStyle name="Separador de milhares 5 2 3 3" xfId="11910" xr:uid="{B3DA7627-2497-4EC7-BEE7-2F6B8B10F395}"/>
    <cellStyle name="Separador de milhares 5 2 4" xfId="5970" xr:uid="{38E66948-D5C2-4A18-916D-88CE627D70C9}"/>
    <cellStyle name="Separador de milhares 5 2 4 2" xfId="13890" xr:uid="{34EEE428-CE71-4A51-8405-2E935B822307}"/>
    <cellStyle name="Separador de milhares 5 2 5" xfId="9930" xr:uid="{B0907ADD-5C38-4AF2-B9D7-96A00E74DF10}"/>
    <cellStyle name="Separador de milhares 5 3" xfId="1715" xr:uid="{00000000-0005-0000-0000-0000D2060000}"/>
    <cellStyle name="Separador de milhares 5 3 2" xfId="2959" xr:uid="{76373A14-45E5-4858-A31A-A8A907AEA16C}"/>
    <cellStyle name="Separador de milhares 5 3 2 2" xfId="4990" xr:uid="{76096C9E-43F4-4C8D-9AFE-600DE304DC46}"/>
    <cellStyle name="Separador de milhares 5 3 2 2 2" xfId="8950" xr:uid="{079A0F04-E614-4D12-A9C4-93096B791827}"/>
    <cellStyle name="Separador de milhares 5 3 2 2 2 2" xfId="16870" xr:uid="{0D06387F-E410-4492-9C90-7FB770268DF7}"/>
    <cellStyle name="Separador de milhares 5 3 2 2 3" xfId="12910" xr:uid="{36A22C6B-3F37-4DDA-A5DE-95DA0AAA6151}"/>
    <cellStyle name="Separador de milhares 5 3 2 3" xfId="6970" xr:uid="{C84BD1E2-1304-4507-B99D-3B88251ABBD5}"/>
    <cellStyle name="Separador de milhares 5 3 2 3 2" xfId="14890" xr:uid="{BFDB8596-B7CC-40B7-9E01-AF69AAFA9CB3}"/>
    <cellStyle name="Separador de milhares 5 3 2 4" xfId="10930" xr:uid="{61D8013F-2107-4273-8E7B-C77A6946F839}"/>
    <cellStyle name="Separador de milhares 5 3 3" xfId="3989" xr:uid="{5ED36156-79AB-4FEC-B123-449ABF00C141}"/>
    <cellStyle name="Separador de milhares 5 3 3 2" xfId="7951" xr:uid="{D6624255-4532-40BD-A550-B2B3AC50B72F}"/>
    <cellStyle name="Separador de milhares 5 3 3 2 2" xfId="15871" xr:uid="{2C173C9C-2717-415C-AB2D-F81A8CAEC2E4}"/>
    <cellStyle name="Separador de milhares 5 3 3 3" xfId="11911" xr:uid="{E38FABB2-A32E-4244-819D-A220DE3E55BB}"/>
    <cellStyle name="Separador de milhares 5 3 4" xfId="5971" xr:uid="{82171415-DF32-477A-BC96-6DED9C683E0E}"/>
    <cellStyle name="Separador de milhares 5 3 4 2" xfId="13891" xr:uid="{55913337-C47F-47B6-ABEB-056A4B615932}"/>
    <cellStyle name="Separador de milhares 5 3 5" xfId="9931" xr:uid="{1BA817EA-BDCF-424E-9076-511B060743E4}"/>
    <cellStyle name="Separador de milhares 5 4" xfId="1716" xr:uid="{00000000-0005-0000-0000-0000D3060000}"/>
    <cellStyle name="Separador de milhares 5 4 2" xfId="2960" xr:uid="{40EB62F4-CBC4-4DC6-9EC6-9BAEE21CC94C}"/>
    <cellStyle name="Separador de milhares 5 4 2 2" xfId="4991" xr:uid="{A67D40A2-36CE-47A2-A9A6-BD557C81107F}"/>
    <cellStyle name="Separador de milhares 5 4 2 2 2" xfId="8951" xr:uid="{4C7CEFA7-AD2B-490A-9E4D-67FC0AB66DB3}"/>
    <cellStyle name="Separador de milhares 5 4 2 2 2 2" xfId="16871" xr:uid="{C10E6A1E-74CB-492D-BF80-F8A10B42CAFE}"/>
    <cellStyle name="Separador de milhares 5 4 2 2 3" xfId="12911" xr:uid="{925BBFB0-8929-431B-A4E7-74B7FCC7551D}"/>
    <cellStyle name="Separador de milhares 5 4 2 3" xfId="6971" xr:uid="{D1474903-65E8-4671-99A1-8B3B0C76A2F1}"/>
    <cellStyle name="Separador de milhares 5 4 2 3 2" xfId="14891" xr:uid="{90313690-225A-491F-AA92-617E656E8628}"/>
    <cellStyle name="Separador de milhares 5 4 2 4" xfId="10931" xr:uid="{AD7EE6DD-5FE4-4471-96C5-382486E02A23}"/>
    <cellStyle name="Separador de milhares 5 4 3" xfId="3990" xr:uid="{0F79E1FA-502D-4177-AB14-C40DBA0864FB}"/>
    <cellStyle name="Separador de milhares 5 4 3 2" xfId="7952" xr:uid="{6DC0AF86-21F2-485C-9DB1-C5AFC95317FF}"/>
    <cellStyle name="Separador de milhares 5 4 3 2 2" xfId="15872" xr:uid="{0E3515A5-8BC4-41D8-9387-2DAEED0FCEDD}"/>
    <cellStyle name="Separador de milhares 5 4 3 3" xfId="11912" xr:uid="{6CC9C062-78CA-4E15-AAA1-8590B90C3B65}"/>
    <cellStyle name="Separador de milhares 5 4 4" xfId="5972" xr:uid="{E6CEF899-C52F-4C95-898C-7DF549029C26}"/>
    <cellStyle name="Separador de milhares 5 4 4 2" xfId="13892" xr:uid="{80D0A2CE-B88E-4F05-B69B-36D17D8D7105}"/>
    <cellStyle name="Separador de milhares 5 4 5" xfId="9932" xr:uid="{FA2A6EF0-B6B4-4845-872E-7738619D253E}"/>
    <cellStyle name="Separador de milhares 5 5" xfId="1713" xr:uid="{00000000-0005-0000-0000-0000D4060000}"/>
    <cellStyle name="Separador de milhares 5 5 2" xfId="2961" xr:uid="{8439310B-BFE2-492A-BDF0-F5A982FE3907}"/>
    <cellStyle name="Separador de milhares 5 5 2 2" xfId="4992" xr:uid="{3FF22E49-8091-4C43-ADC2-51D82668275C}"/>
    <cellStyle name="Separador de milhares 5 5 2 2 2" xfId="8952" xr:uid="{1E01696F-A36B-4944-82F9-5C1DC2654DC8}"/>
    <cellStyle name="Separador de milhares 5 5 2 2 2 2" xfId="16872" xr:uid="{7FE6E6E5-4E8F-45A1-A883-FC7B0FDEF065}"/>
    <cellStyle name="Separador de milhares 5 5 2 2 3" xfId="12912" xr:uid="{452A0DB7-9954-4CAD-BF18-53B50A99A8D1}"/>
    <cellStyle name="Separador de milhares 5 5 2 3" xfId="6972" xr:uid="{2F88D09E-093B-4495-8DA6-19B2B804EFDA}"/>
    <cellStyle name="Separador de milhares 5 5 2 3 2" xfId="14892" xr:uid="{6DB94312-C3D0-464C-8C57-03E05997D4D2}"/>
    <cellStyle name="Separador de milhares 5 5 2 4" xfId="10932" xr:uid="{BB424148-F1B9-48C1-812E-6E53C548DCA7}"/>
    <cellStyle name="Separador de milhares 5 5 3" xfId="3987" xr:uid="{9051A26A-7D21-41C9-A513-1FF061A34760}"/>
    <cellStyle name="Separador de milhares 5 5 3 2" xfId="7949" xr:uid="{9ED943B3-B64F-48AB-8AE4-14C8908B7A3A}"/>
    <cellStyle name="Separador de milhares 5 5 3 2 2" xfId="15869" xr:uid="{E2BBD422-033A-451A-BE43-900FA2353304}"/>
    <cellStyle name="Separador de milhares 5 5 3 3" xfId="11909" xr:uid="{2583A8A2-3B9C-4E41-94E8-489EE613555B}"/>
    <cellStyle name="Separador de milhares 5 5 4" xfId="5969" xr:uid="{634F9229-2E39-49A9-9D3A-49DA9BC19DBA}"/>
    <cellStyle name="Separador de milhares 5 5 4 2" xfId="13889" xr:uid="{F6F6FCA2-EB3E-4500-9F7E-7FACAF16122B}"/>
    <cellStyle name="Separador de milhares 5 5 5" xfId="9929" xr:uid="{38DE137B-CAD9-42DF-83AD-99478590ED91}"/>
    <cellStyle name="Separador de milhares 6" xfId="462" xr:uid="{00000000-0005-0000-0000-0000D5060000}"/>
    <cellStyle name="Separador de milhares 6 2" xfId="842" xr:uid="{00000000-0005-0000-0000-0000D6060000}"/>
    <cellStyle name="Separador de milhares 6 2 2" xfId="2963" xr:uid="{7A92FAF6-3F73-4273-91AB-A88E66D4FA1F}"/>
    <cellStyle name="Separador de milhares 6 2 2 2" xfId="4994" xr:uid="{1331773D-0622-4529-8BF5-553D4F5DB7F2}"/>
    <cellStyle name="Separador de milhares 6 2 2 2 2" xfId="8954" xr:uid="{E23CA7DE-34E6-45E7-AD23-9E45BDB587C8}"/>
    <cellStyle name="Separador de milhares 6 2 2 2 2 2" xfId="16874" xr:uid="{D7DEBE90-FED9-457A-AD25-F249ECE57EB9}"/>
    <cellStyle name="Separador de milhares 6 2 2 2 3" xfId="12914" xr:uid="{63340143-9115-4782-B7FB-F6CF3E473FE3}"/>
    <cellStyle name="Separador de milhares 6 2 2 3" xfId="6974" xr:uid="{106C17F3-B3DA-4417-B2C3-9D61B5E2AA23}"/>
    <cellStyle name="Separador de milhares 6 2 2 3 2" xfId="14894" xr:uid="{49B55802-3A57-4955-9CC8-26FEF89E3398}"/>
    <cellStyle name="Separador de milhares 6 2 2 4" xfId="10934" xr:uid="{A467D57C-3647-4F10-A4E6-19E2437E1A92}"/>
    <cellStyle name="Separador de milhares 6 2 3" xfId="3685" xr:uid="{9EEBD891-E4AC-499A-B1A8-E88E353B351F}"/>
    <cellStyle name="Separador de milhares 6 2 3 2" xfId="7647" xr:uid="{F369E76A-FD02-43A1-B6C9-D3026FC49CAA}"/>
    <cellStyle name="Separador de milhares 6 2 3 2 2" xfId="15567" xr:uid="{A8F26B04-FFF5-489E-B8C0-F7828D22A62F}"/>
    <cellStyle name="Separador de milhares 6 2 3 3" xfId="11607" xr:uid="{7FDEF4FC-66A7-407C-AE67-C3A68F282213}"/>
    <cellStyle name="Separador de milhares 6 2 4" xfId="5667" xr:uid="{F850446E-CAFF-4E6D-8919-B7B01FD99EE3}"/>
    <cellStyle name="Separador de milhares 6 2 4 2" xfId="13587" xr:uid="{3738B8F6-FF60-4D13-9206-29A3B26627A0}"/>
    <cellStyle name="Separador de milhares 6 2 5" xfId="9627" xr:uid="{49ED8041-0519-421D-9887-D7C69F07CD74}"/>
    <cellStyle name="Separador de milhares 6 3" xfId="1717" xr:uid="{00000000-0005-0000-0000-0000D7060000}"/>
    <cellStyle name="Separador de milhares 6 4" xfId="1995" xr:uid="{73B0CA28-AC07-4802-94CB-8D5B3FCADE30}"/>
    <cellStyle name="Separador de milhares 6 4 2" xfId="4073" xr:uid="{F4C0EF67-1E01-4218-90B5-E44476634615}"/>
    <cellStyle name="Separador de milhares 6 4 2 2" xfId="8033" xr:uid="{F45705FD-D987-48E9-9B89-ECA0C053500B}"/>
    <cellStyle name="Separador de milhares 6 4 2 2 2" xfId="15953" xr:uid="{62CF7635-CC1B-490E-893E-00E55ECDF3CA}"/>
    <cellStyle name="Separador de milhares 6 4 2 3" xfId="11993" xr:uid="{1970CD53-4043-4554-B777-D49237344E8C}"/>
    <cellStyle name="Separador de milhares 6 4 3" xfId="6053" xr:uid="{040A9319-2E60-4359-986C-FE37595933A3}"/>
    <cellStyle name="Separador de milhares 6 4 3 2" xfId="13973" xr:uid="{8DAD88A9-59A1-4F91-8656-9D88A26EB427}"/>
    <cellStyle name="Separador de milhares 6 4 4" xfId="10013" xr:uid="{A8FD4D6F-C1DE-4886-B6A5-5FF44A87841F}"/>
    <cellStyle name="Separador de milhares 6 5" xfId="2033" xr:uid="{AF052F47-567B-4DBF-891C-B2B438EC417F}"/>
    <cellStyle name="Separador de milhares 6 5 2" xfId="4111" xr:uid="{93BD8A57-45F3-49C0-A167-276F43E9728D}"/>
    <cellStyle name="Separador de milhares 6 5 2 2" xfId="8071" xr:uid="{CD71334E-5D4A-43E5-B481-44B3109D1A77}"/>
    <cellStyle name="Separador de milhares 6 5 2 2 2" xfId="15991" xr:uid="{70424D9D-B918-4080-AACD-2B18E8B88B82}"/>
    <cellStyle name="Separador de milhares 6 5 2 3" xfId="12031" xr:uid="{1E4A072C-5071-43D1-A934-C05FD5821644}"/>
    <cellStyle name="Separador de milhares 6 5 3" xfId="6091" xr:uid="{C467C4B6-43C6-446D-8511-19ED38B04D24}"/>
    <cellStyle name="Separador de milhares 6 5 3 2" xfId="14011" xr:uid="{9EAF0999-6207-4666-AFCF-FB470BB61C8E}"/>
    <cellStyle name="Separador de milhares 6 5 4" xfId="10051" xr:uid="{1249E0F4-2913-464D-A32E-984303F8ED1D}"/>
    <cellStyle name="Separador de milhares 6 6" xfId="2962" xr:uid="{0F9956C1-1FA1-4C01-B1C9-132DF788DBD5}"/>
    <cellStyle name="Separador de milhares 6 6 2" xfId="4993" xr:uid="{29D280E2-4A7E-4801-BD37-DA54996BCDB7}"/>
    <cellStyle name="Separador de milhares 6 6 2 2" xfId="8953" xr:uid="{333F8417-39FC-42E3-AEE5-521EF6F11F0F}"/>
    <cellStyle name="Separador de milhares 6 6 2 2 2" xfId="16873" xr:uid="{7CD834D8-ED62-41F4-9744-68D37A912A32}"/>
    <cellStyle name="Separador de milhares 6 6 2 3" xfId="12913" xr:uid="{0543B71F-D29C-4CE1-9472-C014098FCD7B}"/>
    <cellStyle name="Separador de milhares 6 6 3" xfId="6973" xr:uid="{B5046A18-F4FC-4B02-AE7C-D05EF17B8A29}"/>
    <cellStyle name="Separador de milhares 6 6 3 2" xfId="14893" xr:uid="{792C1829-1C75-4716-A5CC-077DA0CC8612}"/>
    <cellStyle name="Separador de milhares 6 6 4" xfId="10933" xr:uid="{ABAFE528-0037-458D-927A-ADD46813E40B}"/>
    <cellStyle name="Separador de milhares 6 7" xfId="3360" xr:uid="{255A0C4D-BB2C-477B-B119-139DACE0F5CF}"/>
    <cellStyle name="Separador de milhares 6 7 2" xfId="7322" xr:uid="{F753E0B8-030E-4013-92DD-29C52C6F8697}"/>
    <cellStyle name="Separador de milhares 6 7 2 2" xfId="15242" xr:uid="{3BAC71F0-BD96-41CF-B047-CC19A42CA3FD}"/>
    <cellStyle name="Separador de milhares 6 7 3" xfId="11282" xr:uid="{7A59783D-1058-495F-9299-54EC1E6C665A}"/>
    <cellStyle name="Separador de milhares 6 8" xfId="5342" xr:uid="{AFA26C37-68F2-4784-9AEA-0549D0DE02C0}"/>
    <cellStyle name="Separador de milhares 6 8 2" xfId="13262" xr:uid="{E0AC9C7D-5510-4FE1-99D7-A0E732118B25}"/>
    <cellStyle name="Separador de milhares 6 9" xfId="9302" xr:uid="{B3141BF5-B0F0-45F3-A27F-46178B98FC71}"/>
    <cellStyle name="Separador de milhares 7" xfId="463" xr:uid="{00000000-0005-0000-0000-0000D8060000}"/>
    <cellStyle name="Separador de milhares 7 2" xfId="843" xr:uid="{00000000-0005-0000-0000-0000D9060000}"/>
    <cellStyle name="Separador de milhares 7 2 2" xfId="2965" xr:uid="{BEAFE8A2-057F-43D5-B4AF-0F41C8FAAC5A}"/>
    <cellStyle name="Separador de milhares 7 2 2 2" xfId="4996" xr:uid="{9DC4F532-B543-4D67-A471-0CE1700790F1}"/>
    <cellStyle name="Separador de milhares 7 2 2 2 2" xfId="8956" xr:uid="{04408164-8679-4366-B006-012E731E9D95}"/>
    <cellStyle name="Separador de milhares 7 2 2 2 2 2" xfId="16876" xr:uid="{B1600ED7-56DA-4A08-8D87-50F83B4ADA9F}"/>
    <cellStyle name="Separador de milhares 7 2 2 2 3" xfId="12916" xr:uid="{D2B2B915-FB85-48A7-9690-1EE27CBD4DFC}"/>
    <cellStyle name="Separador de milhares 7 2 2 3" xfId="6976" xr:uid="{835BDB38-DB85-43A4-A9D6-6DDD9019737F}"/>
    <cellStyle name="Separador de milhares 7 2 2 3 2" xfId="14896" xr:uid="{961A0109-C628-4ABE-939B-82AFC6A33520}"/>
    <cellStyle name="Separador de milhares 7 2 2 4" xfId="10936" xr:uid="{54E12683-476A-4888-A283-E9508F03D19C}"/>
    <cellStyle name="Separador de milhares 7 2 3" xfId="3686" xr:uid="{3AA2D1AB-A735-4A0A-A9C5-04D711AD5271}"/>
    <cellStyle name="Separador de milhares 7 2 3 2" xfId="7648" xr:uid="{B21F8E3A-2C60-4E0C-BB92-407DC6795648}"/>
    <cellStyle name="Separador de milhares 7 2 3 2 2" xfId="15568" xr:uid="{5D07657A-D7ED-4C92-912C-028D0238AB19}"/>
    <cellStyle name="Separador de milhares 7 2 3 3" xfId="11608" xr:uid="{28461A8C-52FE-4559-A440-35776F4EB8EC}"/>
    <cellStyle name="Separador de milhares 7 2 4" xfId="5668" xr:uid="{EEF4C820-7352-4BFD-B24B-EC9158D393C5}"/>
    <cellStyle name="Separador de milhares 7 2 4 2" xfId="13588" xr:uid="{0B5B5380-3F54-47BC-90CD-B23EB0040487}"/>
    <cellStyle name="Separador de milhares 7 2 5" xfId="9628" xr:uid="{D429D28B-83DB-4E51-8CBC-EA7B25EE1DCE}"/>
    <cellStyle name="Separador de milhares 7 3" xfId="1718" xr:uid="{00000000-0005-0000-0000-0000DA060000}"/>
    <cellStyle name="Separador de milhares 7 4" xfId="1996" xr:uid="{C19770BB-1E30-48B8-AA58-2DC0F37F0A1B}"/>
    <cellStyle name="Separador de milhares 7 4 2" xfId="4074" xr:uid="{AF437751-5591-4B8A-9F33-BEB324245839}"/>
    <cellStyle name="Separador de milhares 7 4 2 2" xfId="8034" xr:uid="{BF2EBD06-2B1C-49B4-B0A7-27E426B84581}"/>
    <cellStyle name="Separador de milhares 7 4 2 2 2" xfId="15954" xr:uid="{E8BAFBDC-0CC4-4217-9AB1-D0887A5551DD}"/>
    <cellStyle name="Separador de milhares 7 4 2 3" xfId="11994" xr:uid="{98FC1C62-C874-437A-B167-6477D46E68C7}"/>
    <cellStyle name="Separador de milhares 7 4 3" xfId="6054" xr:uid="{585D57E5-57ED-4A11-9671-3B4F5F544C08}"/>
    <cellStyle name="Separador de milhares 7 4 3 2" xfId="13974" xr:uid="{56402579-2FB3-4753-8E59-3709A3FBF8D1}"/>
    <cellStyle name="Separador de milhares 7 4 4" xfId="10014" xr:uid="{F0A0F06C-5C6D-4210-98F2-95A11194D4B8}"/>
    <cellStyle name="Separador de milhares 7 5" xfId="2034" xr:uid="{B0F22781-29E3-448D-B6E4-CD4BEF40E0C8}"/>
    <cellStyle name="Separador de milhares 7 5 2" xfId="4112" xr:uid="{699F297C-5D95-4DD4-8650-FEF57C1348D4}"/>
    <cellStyle name="Separador de milhares 7 5 2 2" xfId="8072" xr:uid="{2CB32B53-A920-45E9-89F6-3132C4D3EACD}"/>
    <cellStyle name="Separador de milhares 7 5 2 2 2" xfId="15992" xr:uid="{E152209A-DBB0-4541-9933-F6796E3812CD}"/>
    <cellStyle name="Separador de milhares 7 5 2 3" xfId="12032" xr:uid="{82451B0B-3FB4-4AE7-BD4D-7F0DEF2A1922}"/>
    <cellStyle name="Separador de milhares 7 5 3" xfId="6092" xr:uid="{A3595126-D79D-4AA3-B31B-10E3DD9A4BEC}"/>
    <cellStyle name="Separador de milhares 7 5 3 2" xfId="14012" xr:uid="{55979BED-9F08-4A3B-9BCD-CFB0868280F9}"/>
    <cellStyle name="Separador de milhares 7 5 4" xfId="10052" xr:uid="{9DCF83C2-CBA1-47F2-B32B-1590EE500617}"/>
    <cellStyle name="Separador de milhares 7 6" xfId="2964" xr:uid="{5A73C56A-6E0F-4BEA-922E-61C447EB3171}"/>
    <cellStyle name="Separador de milhares 7 6 2" xfId="4995" xr:uid="{D17B9C40-ECC6-4579-A885-8768F7EB16BB}"/>
    <cellStyle name="Separador de milhares 7 6 2 2" xfId="8955" xr:uid="{1CC59BDE-4E70-4385-ABFA-56E1A11635B9}"/>
    <cellStyle name="Separador de milhares 7 6 2 2 2" xfId="16875" xr:uid="{495C297F-CD9F-4EA1-AA4E-F8A32C48ED99}"/>
    <cellStyle name="Separador de milhares 7 6 2 3" xfId="12915" xr:uid="{E7DCAC60-07EC-4D8B-B68C-56D4A6F44DDB}"/>
    <cellStyle name="Separador de milhares 7 6 3" xfId="6975" xr:uid="{1FA88712-C831-4C50-BF5B-9BBB72E68820}"/>
    <cellStyle name="Separador de milhares 7 6 3 2" xfId="14895" xr:uid="{CDD88DAF-BBFC-4757-8425-E070C7C0628F}"/>
    <cellStyle name="Separador de milhares 7 6 4" xfId="10935" xr:uid="{F07516B0-5C3E-4A03-9F08-64E1941D8C3E}"/>
    <cellStyle name="Separador de milhares 7 7" xfId="3361" xr:uid="{0662FBC2-FDE2-4624-8F6B-350DAE3F6FF7}"/>
    <cellStyle name="Separador de milhares 7 7 2" xfId="7323" xr:uid="{215D7F79-DDA0-4986-8B02-B9D392A3217B}"/>
    <cellStyle name="Separador de milhares 7 7 2 2" xfId="15243" xr:uid="{9EE4886B-3FCD-49DE-A1D9-1CBB578FAA7A}"/>
    <cellStyle name="Separador de milhares 7 7 3" xfId="11283" xr:uid="{3E3257A2-C5B2-4F77-B5B8-4F7402722172}"/>
    <cellStyle name="Separador de milhares 7 8" xfId="5343" xr:uid="{FC3A0035-0F52-4CD0-B4B2-6646ED534F1C}"/>
    <cellStyle name="Separador de milhares 7 8 2" xfId="13263" xr:uid="{6C62AE65-68EC-444A-89BE-6FCDEFACD45E}"/>
    <cellStyle name="Separador de milhares 7 9" xfId="9303" xr:uid="{A7212D1B-115B-4E1D-B5FE-28F2DCD46758}"/>
    <cellStyle name="Separador de milhares 8" xfId="466" xr:uid="{00000000-0005-0000-0000-0000DB060000}"/>
    <cellStyle name="Separador de milhares 8 2" xfId="844" xr:uid="{00000000-0005-0000-0000-0000DC060000}"/>
    <cellStyle name="Separador de milhares 8 2 2" xfId="1720" xr:uid="{00000000-0005-0000-0000-0000DD060000}"/>
    <cellStyle name="Separador de milhares 8 2 2 2" xfId="2968" xr:uid="{CFCCBDC8-4D2A-46AF-9727-77A82CE21563}"/>
    <cellStyle name="Separador de milhares 8 2 2 2 2" xfId="4999" xr:uid="{3BDC8C8A-3B5B-48AF-9603-7962219E07ED}"/>
    <cellStyle name="Separador de milhares 8 2 2 2 2 2" xfId="8959" xr:uid="{04B2E9DD-8BFE-4630-86A3-C5B0F8C9B38B}"/>
    <cellStyle name="Separador de milhares 8 2 2 2 2 2 2" xfId="16879" xr:uid="{B20FF129-9226-4507-A959-5D04829E42F4}"/>
    <cellStyle name="Separador de milhares 8 2 2 2 2 3" xfId="12919" xr:uid="{DBD9B26A-86FB-4FFC-9780-7E4917AF9D96}"/>
    <cellStyle name="Separador de milhares 8 2 2 2 3" xfId="6979" xr:uid="{4DBD09F2-C473-485F-A66B-7CE75B01226B}"/>
    <cellStyle name="Separador de milhares 8 2 2 2 3 2" xfId="14899" xr:uid="{498C9D38-E989-42F1-BA96-02F90BB08233}"/>
    <cellStyle name="Separador de milhares 8 2 2 2 4" xfId="10939" xr:uid="{6AD95A17-6163-4CF2-B2E7-E9A9918FD97E}"/>
    <cellStyle name="Separador de milhares 8 2 2 3" xfId="3991" xr:uid="{FFA70CDB-EB28-4A45-8D75-A7062B76D623}"/>
    <cellStyle name="Separador de milhares 8 2 2 3 2" xfId="7953" xr:uid="{C44A2BDE-8EBD-473F-84E1-FC8BD0F5DFF8}"/>
    <cellStyle name="Separador de milhares 8 2 2 3 2 2" xfId="15873" xr:uid="{3BAFAD41-2890-428B-85C9-3947E0EE38F1}"/>
    <cellStyle name="Separador de milhares 8 2 2 3 3" xfId="11913" xr:uid="{865B18F9-8EFC-49B0-B54D-4D63B1B37DF8}"/>
    <cellStyle name="Separador de milhares 8 2 2 4" xfId="5973" xr:uid="{7BED1D45-5B89-45DB-83DA-088DB71DFDDA}"/>
    <cellStyle name="Separador de milhares 8 2 2 4 2" xfId="13893" xr:uid="{6C0B8446-CA1E-4CAB-8B3A-7AB675879869}"/>
    <cellStyle name="Separador de milhares 8 2 2 5" xfId="9933" xr:uid="{A81ED090-5915-4724-B481-5A8FED088114}"/>
    <cellStyle name="Separador de milhares 8 2 3" xfId="2967" xr:uid="{9D1BA4AD-99BA-4868-86EB-C02FE681EAB6}"/>
    <cellStyle name="Separador de milhares 8 2 3 2" xfId="4998" xr:uid="{E739783E-2170-427C-BE74-4D4B8FA82AF1}"/>
    <cellStyle name="Separador de milhares 8 2 3 2 2" xfId="8958" xr:uid="{5E30457D-7321-4EF7-834F-DF05F8BA8A0B}"/>
    <cellStyle name="Separador de milhares 8 2 3 2 2 2" xfId="16878" xr:uid="{1697427A-BBC0-4BDE-9DD5-0D3C0EE510A8}"/>
    <cellStyle name="Separador de milhares 8 2 3 2 3" xfId="12918" xr:uid="{0FDE3C6E-ACCA-4CFB-8902-958D14F7B39A}"/>
    <cellStyle name="Separador de milhares 8 2 3 3" xfId="6978" xr:uid="{DE13E032-EF5E-4E70-ABB3-024AFDBF6D19}"/>
    <cellStyle name="Separador de milhares 8 2 3 3 2" xfId="14898" xr:uid="{EE7D4D97-B2C8-42F6-AFE4-D6C65BF30CAB}"/>
    <cellStyle name="Separador de milhares 8 2 3 4" xfId="10938" xr:uid="{9E2AEF3E-A136-4487-9A57-BA65A50B957C}"/>
    <cellStyle name="Separador de milhares 8 2 4" xfId="3687" xr:uid="{C19CA1ED-561E-43ED-B0A5-8EAD15A3F55C}"/>
    <cellStyle name="Separador de milhares 8 2 4 2" xfId="7649" xr:uid="{671D1C5D-DA52-4678-88D4-69BB8BD0CEE3}"/>
    <cellStyle name="Separador de milhares 8 2 4 2 2" xfId="15569" xr:uid="{8656D8DC-B406-4324-887A-2FD23728741A}"/>
    <cellStyle name="Separador de milhares 8 2 4 3" xfId="11609" xr:uid="{FA8BC1D3-D7B3-45C0-8422-38C871968CB4}"/>
    <cellStyle name="Separador de milhares 8 2 5" xfId="5669" xr:uid="{C2638AEE-958F-410B-90F9-460B939F91B9}"/>
    <cellStyle name="Separador de milhares 8 2 5 2" xfId="13589" xr:uid="{6FE8B548-43ED-43C4-9FFE-2D45C1CC9231}"/>
    <cellStyle name="Separador de milhares 8 2 6" xfId="9629" xr:uid="{62D512C1-DB1F-49A0-B334-D3950FEA8130}"/>
    <cellStyle name="Separador de milhares 8 3" xfId="1719" xr:uid="{00000000-0005-0000-0000-0000DE060000}"/>
    <cellStyle name="Separador de milhares 8 4" xfId="1997" xr:uid="{5A909970-F9EC-45FA-BB13-B7960791E1F6}"/>
    <cellStyle name="Separador de milhares 8 4 2" xfId="4075" xr:uid="{22183507-870B-489A-AD6D-F079B433EDC4}"/>
    <cellStyle name="Separador de milhares 8 4 2 2" xfId="8035" xr:uid="{D567F818-0F8E-4E67-B97A-FE52527EAF31}"/>
    <cellStyle name="Separador de milhares 8 4 2 2 2" xfId="15955" xr:uid="{FD9A9330-8B71-4C5B-8F63-2F33E598CF14}"/>
    <cellStyle name="Separador de milhares 8 4 2 3" xfId="11995" xr:uid="{A81F3A3C-8216-48EF-90B7-6B3B6243F15A}"/>
    <cellStyle name="Separador de milhares 8 4 3" xfId="6055" xr:uid="{3025EACB-E78A-458A-9684-705D098D3519}"/>
    <cellStyle name="Separador de milhares 8 4 3 2" xfId="13975" xr:uid="{D097C5BA-AC44-405E-9B54-44F9DB3977E2}"/>
    <cellStyle name="Separador de milhares 8 4 4" xfId="10015" xr:uid="{A583451C-290B-422E-8605-EFF80D177B6D}"/>
    <cellStyle name="Separador de milhares 8 5" xfId="2035" xr:uid="{0020C244-26B8-4D42-8556-B122B8CE663C}"/>
    <cellStyle name="Separador de milhares 8 5 2" xfId="4113" xr:uid="{7357C13B-3F0D-449F-9240-F9238B278752}"/>
    <cellStyle name="Separador de milhares 8 5 2 2" xfId="8073" xr:uid="{A1139715-9DD7-4833-B378-D74F09E12F48}"/>
    <cellStyle name="Separador de milhares 8 5 2 2 2" xfId="15993" xr:uid="{4634DD6F-A0C1-49BC-BAC5-C503B4B8CFD8}"/>
    <cellStyle name="Separador de milhares 8 5 2 3" xfId="12033" xr:uid="{B4D27D69-C0F7-4900-81A8-200530AC2F96}"/>
    <cellStyle name="Separador de milhares 8 5 3" xfId="6093" xr:uid="{76C8F00F-0B0A-4ED7-BB90-CD1D2327F43F}"/>
    <cellStyle name="Separador de milhares 8 5 3 2" xfId="14013" xr:uid="{F4D42DA4-E8A3-477C-9B53-067318F41347}"/>
    <cellStyle name="Separador de milhares 8 5 4" xfId="10053" xr:uid="{6ADF72A5-DFE1-459A-8E87-3F5198C7D488}"/>
    <cellStyle name="Separador de milhares 8 6" xfId="2966" xr:uid="{BFEFC5C6-C0B2-4C09-A123-C3D679C1347E}"/>
    <cellStyle name="Separador de milhares 8 6 2" xfId="4997" xr:uid="{BDDFAAD6-CA1F-42D2-9611-2D9DF0B2B96D}"/>
    <cellStyle name="Separador de milhares 8 6 2 2" xfId="8957" xr:uid="{552CC526-A21B-42FB-B32A-C4138FD449BB}"/>
    <cellStyle name="Separador de milhares 8 6 2 2 2" xfId="16877" xr:uid="{08FEF758-FC8F-406C-84D9-F8940CF21FB8}"/>
    <cellStyle name="Separador de milhares 8 6 2 3" xfId="12917" xr:uid="{6FE64A92-55AC-4189-AB96-01FE544D77BD}"/>
    <cellStyle name="Separador de milhares 8 6 3" xfId="6977" xr:uid="{77F03332-2492-4A73-9DE8-50E0E27C74FA}"/>
    <cellStyle name="Separador de milhares 8 6 3 2" xfId="14897" xr:uid="{D3F2B33D-195D-4541-B36E-843881D8F3DB}"/>
    <cellStyle name="Separador de milhares 8 6 4" xfId="10937" xr:uid="{9B6EF7D6-C1B5-4430-954F-66BEE8532748}"/>
    <cellStyle name="Separador de milhares 8 7" xfId="3362" xr:uid="{86C363ED-F505-4574-8763-82CEE8D9062F}"/>
    <cellStyle name="Separador de milhares 8 7 2" xfId="7324" xr:uid="{F68B03EC-1AFC-43D3-AEFC-E7E4C2E7BF46}"/>
    <cellStyle name="Separador de milhares 8 7 2 2" xfId="15244" xr:uid="{74DAC1B3-A2C9-4E27-B9ED-2C7F656096DA}"/>
    <cellStyle name="Separador de milhares 8 7 3" xfId="11284" xr:uid="{2F378C9E-6DB9-4390-8486-94CA2F9E9E33}"/>
    <cellStyle name="Separador de milhares 8 8" xfId="5344" xr:uid="{FF734017-E1A8-4EA5-8AC0-3CAA7A72A348}"/>
    <cellStyle name="Separador de milhares 8 8 2" xfId="13264" xr:uid="{26414DAB-46B7-41E3-9915-F1E052880E7D}"/>
    <cellStyle name="Separador de milhares 8 9" xfId="9304" xr:uid="{4E6E2C73-B7F0-4131-832D-0F8A8AF04470}"/>
    <cellStyle name="Separador de milhares 9" xfId="469" xr:uid="{00000000-0005-0000-0000-0000DF060000}"/>
    <cellStyle name="Separador de milhares 9 10" xfId="9305" xr:uid="{5F4056B6-461D-4F7D-BF3E-7955EC57A51C}"/>
    <cellStyle name="Separador de milhares 9 2" xfId="487" xr:uid="{00000000-0005-0000-0000-0000E0060000}"/>
    <cellStyle name="Separador de milhares 9 2 2" xfId="857" xr:uid="{00000000-0005-0000-0000-0000E1060000}"/>
    <cellStyle name="Separador de milhares 9 2 2 2" xfId="2971" xr:uid="{ED4A6CDA-AA46-4B1C-BB8E-81E53C023C79}"/>
    <cellStyle name="Separador de milhares 9 2 2 2 2" xfId="5002" xr:uid="{C1F2290B-2020-44C2-BBA0-A1470384F6B8}"/>
    <cellStyle name="Separador de milhares 9 2 2 2 2 2" xfId="8962" xr:uid="{740D2931-895D-4C17-B328-A457F1CB023F}"/>
    <cellStyle name="Separador de milhares 9 2 2 2 2 2 2" xfId="16882" xr:uid="{11EE7975-B270-420A-91E9-28DF6B460DB4}"/>
    <cellStyle name="Separador de milhares 9 2 2 2 2 3" xfId="12922" xr:uid="{B8CACD45-C77E-439A-910B-71A3BA451EDC}"/>
    <cellStyle name="Separador de milhares 9 2 2 2 3" xfId="6982" xr:uid="{15C35196-C848-4674-A667-6DF91997A4E7}"/>
    <cellStyle name="Separador de milhares 9 2 2 2 3 2" xfId="14902" xr:uid="{E7F9AA3B-96E3-4F41-AC7F-32A40A8AF318}"/>
    <cellStyle name="Separador de milhares 9 2 2 2 4" xfId="10942" xr:uid="{596F6D01-D6C1-4F11-9855-EAD5983E6AFF}"/>
    <cellStyle name="Separador de milhares 9 2 2 3" xfId="3700" xr:uid="{7E14CCF7-14F3-458A-B556-FA64502E55DC}"/>
    <cellStyle name="Separador de milhares 9 2 2 3 2" xfId="7662" xr:uid="{7C13FF06-6EC2-477A-B454-8B5EB0C1A97D}"/>
    <cellStyle name="Separador de milhares 9 2 2 3 2 2" xfId="15582" xr:uid="{106AF929-6D6C-40A5-9253-BA7357E1E67A}"/>
    <cellStyle name="Separador de milhares 9 2 2 3 3" xfId="11622" xr:uid="{8BAC7AA0-7D43-4A11-8B78-3F0EB5D793A8}"/>
    <cellStyle name="Separador de milhares 9 2 2 4" xfId="5682" xr:uid="{CB143F7B-72F4-4C73-BA36-E9EF3821D8B6}"/>
    <cellStyle name="Separador de milhares 9 2 2 4 2" xfId="13602" xr:uid="{531AC1A0-D760-4EE4-9CD7-BAFF4A0EB30F}"/>
    <cellStyle name="Separador de milhares 9 2 2 5" xfId="9642" xr:uid="{A7837BA2-EEA2-4C88-AFE3-D90FBDF1EB4C}"/>
    <cellStyle name="Separador de milhares 9 2 3" xfId="2011" xr:uid="{3A21AEDC-8DB4-4A84-8205-515307BCC176}"/>
    <cellStyle name="Separador de milhares 9 2 3 2" xfId="4089" xr:uid="{2E2F3CA5-EEAA-4A93-AC0D-60BF8B1FB83F}"/>
    <cellStyle name="Separador de milhares 9 2 3 2 2" xfId="8049" xr:uid="{419498BD-19E9-467B-AB8F-86CBCD1430F6}"/>
    <cellStyle name="Separador de milhares 9 2 3 2 2 2" xfId="15969" xr:uid="{90CB8340-4B69-46C9-8E01-13A72A3E39BA}"/>
    <cellStyle name="Separador de milhares 9 2 3 2 3" xfId="12009" xr:uid="{21212EDC-877B-4503-9839-D73FB98B3B1F}"/>
    <cellStyle name="Separador de milhares 9 2 3 3" xfId="6069" xr:uid="{003EAB38-B682-4E01-9624-7476753E3D1E}"/>
    <cellStyle name="Separador de milhares 9 2 3 3 2" xfId="13989" xr:uid="{F1C62089-3249-4C74-92F2-EF0900889140}"/>
    <cellStyle name="Separador de milhares 9 2 3 4" xfId="10029" xr:uid="{6E35C310-10D9-48BA-B814-0A6E9AA80BB1}"/>
    <cellStyle name="Separador de milhares 9 2 4" xfId="2049" xr:uid="{4B4D7632-E2C1-43DE-B2B1-AF5E1D323314}"/>
    <cellStyle name="Separador de milhares 9 2 4 2" xfId="4127" xr:uid="{2911D9D9-3A68-48C6-96F3-118D1BA50609}"/>
    <cellStyle name="Separador de milhares 9 2 4 2 2" xfId="8087" xr:uid="{7772E406-83A2-4095-B635-51047F297F4A}"/>
    <cellStyle name="Separador de milhares 9 2 4 2 2 2" xfId="16007" xr:uid="{6F473261-5240-4A06-A955-B54A8CDAEB79}"/>
    <cellStyle name="Separador de milhares 9 2 4 2 3" xfId="12047" xr:uid="{C313FDAB-E64F-476A-952A-43E782B6BB4D}"/>
    <cellStyle name="Separador de milhares 9 2 4 3" xfId="6107" xr:uid="{6BAD3A73-9782-4ABB-B821-7AAEBB6C4933}"/>
    <cellStyle name="Separador de milhares 9 2 4 3 2" xfId="14027" xr:uid="{E222CB43-3671-44B7-9C8C-E1EC9AF7BD18}"/>
    <cellStyle name="Separador de milhares 9 2 4 4" xfId="10067" xr:uid="{FB852254-929C-4FA9-BA8B-98748FA3CC62}"/>
    <cellStyle name="Separador de milhares 9 2 5" xfId="2970" xr:uid="{EEA6B149-1A0E-438F-8693-BC913B0FADDE}"/>
    <cellStyle name="Separador de milhares 9 2 5 2" xfId="5001" xr:uid="{EBC22BA5-FB54-4D52-8CBC-57AB18B412C1}"/>
    <cellStyle name="Separador de milhares 9 2 5 2 2" xfId="8961" xr:uid="{8B71CF97-506E-4CC4-884E-40E5DF287733}"/>
    <cellStyle name="Separador de milhares 9 2 5 2 2 2" xfId="16881" xr:uid="{1FD4C739-ABE2-40B1-93A1-91B1C57CD732}"/>
    <cellStyle name="Separador de milhares 9 2 5 2 3" xfId="12921" xr:uid="{EBB0E2A0-DEED-4FA7-BE90-8089365CBE9F}"/>
    <cellStyle name="Separador de milhares 9 2 5 3" xfId="6981" xr:uid="{1DC81A62-4B94-4EBC-BF29-671B8D0316FD}"/>
    <cellStyle name="Separador de milhares 9 2 5 3 2" xfId="14901" xr:uid="{CB59AF1F-0056-4573-A63E-088941746843}"/>
    <cellStyle name="Separador de milhares 9 2 5 4" xfId="10941" xr:uid="{A0E8E97A-E867-42BA-9F7C-F9BD9CCC5789}"/>
    <cellStyle name="Separador de milhares 9 2 6" xfId="3375" xr:uid="{4B3048B5-0C71-4ECF-9135-CE2DABDC62B3}"/>
    <cellStyle name="Separador de milhares 9 2 6 2" xfId="7337" xr:uid="{0B06FC71-6A11-4441-B8A0-29DCD261F134}"/>
    <cellStyle name="Separador de milhares 9 2 6 2 2" xfId="15257" xr:uid="{38F4489F-5AE7-44DE-9F07-96C1E892DD8D}"/>
    <cellStyle name="Separador de milhares 9 2 6 3" xfId="11297" xr:uid="{A89DA980-6C74-4D7C-A586-DA820AD4D55C}"/>
    <cellStyle name="Separador de milhares 9 2 7" xfId="5357" xr:uid="{79E39025-43B0-472F-BFF6-592D3D219D92}"/>
    <cellStyle name="Separador de milhares 9 2 7 2" xfId="13277" xr:uid="{0EF82A1F-FEC5-404B-8120-44E6FA5FF57C}"/>
    <cellStyle name="Separador de milhares 9 2 8" xfId="9317" xr:uid="{67600926-CF10-46C5-A6B5-0D3204EF9D0D}"/>
    <cellStyle name="Separador de milhares 9 3" xfId="845" xr:uid="{00000000-0005-0000-0000-0000E2060000}"/>
    <cellStyle name="Separador de milhares 9 3 2" xfId="2972" xr:uid="{06630211-1BA7-47F0-8EB1-337DD09544FA}"/>
    <cellStyle name="Separador de milhares 9 3 2 2" xfId="5003" xr:uid="{0EE38124-DF5F-4577-B91B-99B982FF577E}"/>
    <cellStyle name="Separador de milhares 9 3 2 2 2" xfId="8963" xr:uid="{20173B37-CC3D-408F-9230-F23EA2C3A83C}"/>
    <cellStyle name="Separador de milhares 9 3 2 2 2 2" xfId="16883" xr:uid="{E36D3FDC-313F-4469-A743-70B34D9CAC89}"/>
    <cellStyle name="Separador de milhares 9 3 2 2 3" xfId="12923" xr:uid="{3BBD36F5-24C7-4B2B-A644-94BE6EDDC1AE}"/>
    <cellStyle name="Separador de milhares 9 3 2 3" xfId="6983" xr:uid="{0CF47BEE-EFC7-4D79-BBDB-4B1A9AAF8F5E}"/>
    <cellStyle name="Separador de milhares 9 3 2 3 2" xfId="14903" xr:uid="{2BF15C6F-6636-43F8-AF7C-EC9CE5402F2E}"/>
    <cellStyle name="Separador de milhares 9 3 2 4" xfId="10943" xr:uid="{0E6718AF-CA8E-49B9-AA1C-6B35E9167711}"/>
    <cellStyle name="Separador de milhares 9 3 3" xfId="3688" xr:uid="{3D923647-0A95-445A-9392-E69ECA7CDDD3}"/>
    <cellStyle name="Separador de milhares 9 3 3 2" xfId="7650" xr:uid="{2668741C-E04F-47CE-A883-FD8760B39B11}"/>
    <cellStyle name="Separador de milhares 9 3 3 2 2" xfId="15570" xr:uid="{8BA71076-113C-4624-9C59-58D888F34595}"/>
    <cellStyle name="Separador de milhares 9 3 3 3" xfId="11610" xr:uid="{6B0437FA-69B5-4F5A-B3A7-F4D5C87CAFE6}"/>
    <cellStyle name="Separador de milhares 9 3 4" xfId="5670" xr:uid="{7A3E19FA-A7AE-461B-BC29-27ECCD1A8756}"/>
    <cellStyle name="Separador de milhares 9 3 4 2" xfId="13590" xr:uid="{88E7E94D-C07E-4CED-993F-E3631944F46E}"/>
    <cellStyle name="Separador de milhares 9 3 5" xfId="9630" xr:uid="{427B100F-3130-4BCD-AC5D-023900DF751B}"/>
    <cellStyle name="Separador de milhares 9 4" xfId="1721" xr:uid="{00000000-0005-0000-0000-0000E3060000}"/>
    <cellStyle name="Separador de milhares 9 5" xfId="1998" xr:uid="{6966343F-E496-4EFB-A7B8-B448D2644CE9}"/>
    <cellStyle name="Separador de milhares 9 5 2" xfId="4076" xr:uid="{9AAC56C0-AEA2-437B-8342-03D2FB1022E2}"/>
    <cellStyle name="Separador de milhares 9 5 2 2" xfId="8036" xr:uid="{544E0E42-9B7A-4334-9F19-4D970EE1C1B8}"/>
    <cellStyle name="Separador de milhares 9 5 2 2 2" xfId="15956" xr:uid="{3D7E2A11-4844-4C3D-A80D-1079179A22AC}"/>
    <cellStyle name="Separador de milhares 9 5 2 3" xfId="11996" xr:uid="{6665B04E-76EE-4F34-8C5B-1137F6A89822}"/>
    <cellStyle name="Separador de milhares 9 5 3" xfId="6056" xr:uid="{38C93527-8C46-4F75-A07F-674ACC38DAFC}"/>
    <cellStyle name="Separador de milhares 9 5 3 2" xfId="13976" xr:uid="{F7D54574-A374-44B6-A89E-A0F764684F8E}"/>
    <cellStyle name="Separador de milhares 9 5 4" xfId="10016" xr:uid="{8DF00A7B-9B4A-4478-97C5-6EAB3D902C23}"/>
    <cellStyle name="Separador de milhares 9 6" xfId="2036" xr:uid="{597D3B14-86E1-4DCB-972E-CF37DC798761}"/>
    <cellStyle name="Separador de milhares 9 6 2" xfId="4114" xr:uid="{455EA884-E5A0-48C4-9D49-77FABC7A60C9}"/>
    <cellStyle name="Separador de milhares 9 6 2 2" xfId="8074" xr:uid="{D52B541C-215D-4DE5-8831-1066A4A917EA}"/>
    <cellStyle name="Separador de milhares 9 6 2 2 2" xfId="15994" xr:uid="{A4821A4A-78AC-4DDE-AD94-1573E812461C}"/>
    <cellStyle name="Separador de milhares 9 6 2 3" xfId="12034" xr:uid="{B9E63E36-D5B6-4D3B-8F4F-82EB80BD2361}"/>
    <cellStyle name="Separador de milhares 9 6 3" xfId="6094" xr:uid="{61A9992B-55D5-4C06-A6FB-C4EAF42D9E2A}"/>
    <cellStyle name="Separador de milhares 9 6 3 2" xfId="14014" xr:uid="{071641DC-2C1E-483C-89CA-BA64762B3BA4}"/>
    <cellStyle name="Separador de milhares 9 6 4" xfId="10054" xr:uid="{DC528455-A514-4797-BC5D-D437D30C6943}"/>
    <cellStyle name="Separador de milhares 9 7" xfId="2969" xr:uid="{09D90970-DF87-44BD-B79A-BCA3FF18A400}"/>
    <cellStyle name="Separador de milhares 9 7 2" xfId="5000" xr:uid="{1A941331-85DF-40FA-8197-2C7C82CF8BE6}"/>
    <cellStyle name="Separador de milhares 9 7 2 2" xfId="8960" xr:uid="{E2877DEC-801C-41C1-BDE6-1C4C774C6672}"/>
    <cellStyle name="Separador de milhares 9 7 2 2 2" xfId="16880" xr:uid="{1924DAB3-0C0F-4D80-B249-9DE68527D1C3}"/>
    <cellStyle name="Separador de milhares 9 7 2 3" xfId="12920" xr:uid="{DB67FDA2-5CE2-4A95-B358-6B95445EC9B9}"/>
    <cellStyle name="Separador de milhares 9 7 3" xfId="6980" xr:uid="{95A75894-7CF0-4D9F-B10D-E58E1450E84B}"/>
    <cellStyle name="Separador de milhares 9 7 3 2" xfId="14900" xr:uid="{8874B473-6EFF-44B2-8213-88AB13827B77}"/>
    <cellStyle name="Separador de milhares 9 7 4" xfId="10940" xr:uid="{44CEE59E-31FE-450F-9EBB-F65FBFDB8FEC}"/>
    <cellStyle name="Separador de milhares 9 8" xfId="3363" xr:uid="{634A8FA9-C708-45B3-A19D-B3EBCBE65854}"/>
    <cellStyle name="Separador de milhares 9 8 2" xfId="7325" xr:uid="{EE0A7141-B0D7-4328-B3A3-DB0C879E6583}"/>
    <cellStyle name="Separador de milhares 9 8 2 2" xfId="15245" xr:uid="{746C27D8-DEF5-4C74-A53E-C8DA7DB61B25}"/>
    <cellStyle name="Separador de milhares 9 8 3" xfId="11285" xr:uid="{A85F8430-5666-4335-B0CA-D23522818736}"/>
    <cellStyle name="Separador de milhares 9 9" xfId="5345" xr:uid="{9A49622D-696B-46AA-8585-46977AF5226A}"/>
    <cellStyle name="Separador de milhares 9 9 2" xfId="13265" xr:uid="{96ADCC56-6A13-4274-9B45-AA1319057D27}"/>
    <cellStyle name="Small Page Heading" xfId="1722" xr:uid="{00000000-0005-0000-0000-0000E4060000}"/>
    <cellStyle name="Standard_44" xfId="1723" xr:uid="{00000000-0005-0000-0000-0000E5060000}"/>
    <cellStyle name="STYL1 - Style1" xfId="1724" xr:uid="{00000000-0005-0000-0000-0000E6060000}"/>
    <cellStyle name="SubHeading" xfId="1725" xr:uid="{00000000-0005-0000-0000-0000E7060000}"/>
    <cellStyle name="TESTE" xfId="1726" xr:uid="{00000000-0005-0000-0000-0000E8060000}"/>
    <cellStyle name="Texto de Aviso" xfId="1886" builtinId="11" customBuiltin="1"/>
    <cellStyle name="Texto de Aviso 2" xfId="72" xr:uid="{00000000-0005-0000-0000-0000EA060000}"/>
    <cellStyle name="Texto de Aviso 2 2" xfId="1728" xr:uid="{00000000-0005-0000-0000-0000EB060000}"/>
    <cellStyle name="Texto de Aviso 2 2 2" xfId="1729" xr:uid="{00000000-0005-0000-0000-0000EC060000}"/>
    <cellStyle name="Texto de Aviso 2 2 3" xfId="1730" xr:uid="{00000000-0005-0000-0000-0000ED060000}"/>
    <cellStyle name="Texto de Aviso 2 3" xfId="1731" xr:uid="{00000000-0005-0000-0000-0000EE060000}"/>
    <cellStyle name="Texto de Aviso 2 4" xfId="1732" xr:uid="{00000000-0005-0000-0000-0000EF060000}"/>
    <cellStyle name="Texto de Aviso 2 5" xfId="1733" xr:uid="{00000000-0005-0000-0000-0000F0060000}"/>
    <cellStyle name="Texto de Aviso 2 6" xfId="1734" xr:uid="{00000000-0005-0000-0000-0000F1060000}"/>
    <cellStyle name="Texto de Aviso 2 7" xfId="1735" xr:uid="{00000000-0005-0000-0000-0000F2060000}"/>
    <cellStyle name="Texto de Aviso 2 8" xfId="1736" xr:uid="{00000000-0005-0000-0000-0000F3060000}"/>
    <cellStyle name="Texto de Aviso 2 9" xfId="1727" xr:uid="{00000000-0005-0000-0000-0000F4060000}"/>
    <cellStyle name="Texto de Aviso 3" xfId="131" xr:uid="{00000000-0005-0000-0000-0000F5060000}"/>
    <cellStyle name="Texto de Aviso 3 2" xfId="519" xr:uid="{00000000-0005-0000-0000-0000F6060000}"/>
    <cellStyle name="Texto de Aviso 3 3" xfId="1738" xr:uid="{00000000-0005-0000-0000-0000F7060000}"/>
    <cellStyle name="Texto de Aviso 4" xfId="244" xr:uid="{00000000-0005-0000-0000-0000F8060000}"/>
    <cellStyle name="Texto de Aviso 4 2" xfId="1739" xr:uid="{00000000-0005-0000-0000-0000F9060000}"/>
    <cellStyle name="Texto de Aviso 4 3" xfId="1740" xr:uid="{00000000-0005-0000-0000-0000FA060000}"/>
    <cellStyle name="Texto de Aviso 5" xfId="1741" xr:uid="{00000000-0005-0000-0000-0000FB060000}"/>
    <cellStyle name="Texto de Aviso 6" xfId="1742" xr:uid="{00000000-0005-0000-0000-0000FC060000}"/>
    <cellStyle name="Texto de Aviso 7" xfId="1743" xr:uid="{00000000-0005-0000-0000-0000FD060000}"/>
    <cellStyle name="Texto de Aviso 8" xfId="1744" xr:uid="{00000000-0005-0000-0000-0000FE060000}"/>
    <cellStyle name="Texto de Aviso 9" xfId="1745" xr:uid="{00000000-0005-0000-0000-0000FF060000}"/>
    <cellStyle name="Texto Explicativo 2" xfId="73" xr:uid="{00000000-0005-0000-0000-000001070000}"/>
    <cellStyle name="Texto Explicativo 2 2" xfId="1747" xr:uid="{00000000-0005-0000-0000-000002070000}"/>
    <cellStyle name="Texto Explicativo 2 2 2" xfId="1748" xr:uid="{00000000-0005-0000-0000-000003070000}"/>
    <cellStyle name="Texto Explicativo 2 2 3" xfId="1749" xr:uid="{00000000-0005-0000-0000-000004070000}"/>
    <cellStyle name="Texto Explicativo 2 3" xfId="1750" xr:uid="{00000000-0005-0000-0000-000005070000}"/>
    <cellStyle name="Texto Explicativo 2 4" xfId="1751" xr:uid="{00000000-0005-0000-0000-000006070000}"/>
    <cellStyle name="Texto Explicativo 2 5" xfId="1752" xr:uid="{00000000-0005-0000-0000-000007070000}"/>
    <cellStyle name="Texto Explicativo 2 6" xfId="1753" xr:uid="{00000000-0005-0000-0000-000008070000}"/>
    <cellStyle name="Texto Explicativo 2 7" xfId="1754" xr:uid="{00000000-0005-0000-0000-000009070000}"/>
    <cellStyle name="Texto Explicativo 2 8" xfId="1755" xr:uid="{00000000-0005-0000-0000-00000A070000}"/>
    <cellStyle name="Texto Explicativo 2 9" xfId="1746" xr:uid="{00000000-0005-0000-0000-00000B070000}"/>
    <cellStyle name="Texto Explicativo 3" xfId="132" xr:uid="{00000000-0005-0000-0000-00000C070000}"/>
    <cellStyle name="Texto Explicativo 3 2" xfId="521" xr:uid="{00000000-0005-0000-0000-00000D070000}"/>
    <cellStyle name="Texto Explicativo 3 3" xfId="1756" xr:uid="{00000000-0005-0000-0000-00000E070000}"/>
    <cellStyle name="Texto Explicativo 4" xfId="245" xr:uid="{00000000-0005-0000-0000-00000F070000}"/>
    <cellStyle name="Texto Explicativo 4 2" xfId="1757" xr:uid="{00000000-0005-0000-0000-000010070000}"/>
    <cellStyle name="Texto Explicativo 4 3" xfId="1758" xr:uid="{00000000-0005-0000-0000-000011070000}"/>
    <cellStyle name="Texto Explicativo 5" xfId="1759" xr:uid="{00000000-0005-0000-0000-000012070000}"/>
    <cellStyle name="Texto Explicativo 6" xfId="1760" xr:uid="{00000000-0005-0000-0000-000013070000}"/>
    <cellStyle name="Texto Explicativo 7" xfId="1761" xr:uid="{00000000-0005-0000-0000-000014070000}"/>
    <cellStyle name="Texto Explicativo 8" xfId="1762" xr:uid="{00000000-0005-0000-0000-000015070000}"/>
    <cellStyle name="Texto Explicativo 9" xfId="1763" xr:uid="{00000000-0005-0000-0000-000016070000}"/>
    <cellStyle name="Tickmark" xfId="1764" xr:uid="{00000000-0005-0000-0000-000017070000}"/>
    <cellStyle name="Title" xfId="3056" xr:uid="{00000000-0005-0000-0000-000018070000}"/>
    <cellStyle name="Titulo" xfId="1765" xr:uid="{00000000-0005-0000-0000-000019070000}"/>
    <cellStyle name="Título 1 1" xfId="1766" xr:uid="{00000000-0005-0000-0000-00001C070000}"/>
    <cellStyle name="Título 1 2" xfId="74" xr:uid="{00000000-0005-0000-0000-00001D070000}"/>
    <cellStyle name="Título 1 2 2" xfId="75" xr:uid="{00000000-0005-0000-0000-00001E070000}"/>
    <cellStyle name="Título 1 2 2 2" xfId="1768" xr:uid="{00000000-0005-0000-0000-00001F070000}"/>
    <cellStyle name="Título 1 2 2 3" xfId="1769" xr:uid="{00000000-0005-0000-0000-000020070000}"/>
    <cellStyle name="Título 1 2 3" xfId="1770" xr:uid="{00000000-0005-0000-0000-000021070000}"/>
    <cellStyle name="Título 1 2 4" xfId="1771" xr:uid="{00000000-0005-0000-0000-000022070000}"/>
    <cellStyle name="Título 1 2 5" xfId="1772" xr:uid="{00000000-0005-0000-0000-000023070000}"/>
    <cellStyle name="Título 1 2 6" xfId="1773" xr:uid="{00000000-0005-0000-0000-000024070000}"/>
    <cellStyle name="Título 1 2 7" xfId="1774" xr:uid="{00000000-0005-0000-0000-000025070000}"/>
    <cellStyle name="Título 1 2 8" xfId="1775" xr:uid="{00000000-0005-0000-0000-000026070000}"/>
    <cellStyle name="Título 1 2 9" xfId="1767" xr:uid="{00000000-0005-0000-0000-000027070000}"/>
    <cellStyle name="Título 1 3" xfId="134" xr:uid="{00000000-0005-0000-0000-000028070000}"/>
    <cellStyle name="Título 1 3 2" xfId="510" xr:uid="{00000000-0005-0000-0000-000029070000}"/>
    <cellStyle name="Título 1 3 3" xfId="1776" xr:uid="{00000000-0005-0000-0000-00002A070000}"/>
    <cellStyle name="Título 1 4" xfId="232" xr:uid="{00000000-0005-0000-0000-00002B070000}"/>
    <cellStyle name="Título 1 4 2" xfId="1778" xr:uid="{00000000-0005-0000-0000-00002C070000}"/>
    <cellStyle name="Título 1 4 3" xfId="1779" xr:uid="{00000000-0005-0000-0000-00002D070000}"/>
    <cellStyle name="Título 1 5" xfId="1780" xr:uid="{00000000-0005-0000-0000-00002E070000}"/>
    <cellStyle name="Título 1 6" xfId="1781" xr:uid="{00000000-0005-0000-0000-00002F070000}"/>
    <cellStyle name="Título 1 7" xfId="1782" xr:uid="{00000000-0005-0000-0000-000030070000}"/>
    <cellStyle name="Título 1 8" xfId="1783" xr:uid="{00000000-0005-0000-0000-000031070000}"/>
    <cellStyle name="Título 1 9" xfId="1784" xr:uid="{00000000-0005-0000-0000-000032070000}"/>
    <cellStyle name="Título 10" xfId="1785" xr:uid="{00000000-0005-0000-0000-000033070000}"/>
    <cellStyle name="Título 11" xfId="1786" xr:uid="{00000000-0005-0000-0000-000034070000}"/>
    <cellStyle name="Título 12" xfId="1787" xr:uid="{00000000-0005-0000-0000-000035070000}"/>
    <cellStyle name="Título 2 2" xfId="76" xr:uid="{00000000-0005-0000-0000-000037070000}"/>
    <cellStyle name="Título 2 2 2" xfId="77" xr:uid="{00000000-0005-0000-0000-000038070000}"/>
    <cellStyle name="Título 2 2 2 2" xfId="1789" xr:uid="{00000000-0005-0000-0000-000039070000}"/>
    <cellStyle name="Título 2 2 2 3" xfId="1790" xr:uid="{00000000-0005-0000-0000-00003A070000}"/>
    <cellStyle name="Título 2 2 3" xfId="1791" xr:uid="{00000000-0005-0000-0000-00003B070000}"/>
    <cellStyle name="Título 2 2 4" xfId="1792" xr:uid="{00000000-0005-0000-0000-00003C070000}"/>
    <cellStyle name="Título 2 2 5" xfId="1793" xr:uid="{00000000-0005-0000-0000-00003D070000}"/>
    <cellStyle name="Título 2 2 6" xfId="1794" xr:uid="{00000000-0005-0000-0000-00003E070000}"/>
    <cellStyle name="Título 2 2 7" xfId="1795" xr:uid="{00000000-0005-0000-0000-00003F070000}"/>
    <cellStyle name="Título 2 2 8" xfId="1796" xr:uid="{00000000-0005-0000-0000-000040070000}"/>
    <cellStyle name="Título 2 2 9" xfId="1788" xr:uid="{00000000-0005-0000-0000-000041070000}"/>
    <cellStyle name="Título 2 3" xfId="135" xr:uid="{00000000-0005-0000-0000-000042070000}"/>
    <cellStyle name="Título 2 3 2" xfId="511" xr:uid="{00000000-0005-0000-0000-000043070000}"/>
    <cellStyle name="Título 2 3 3" xfId="1797" xr:uid="{00000000-0005-0000-0000-000044070000}"/>
    <cellStyle name="Título 2 4" xfId="233" xr:uid="{00000000-0005-0000-0000-000045070000}"/>
    <cellStyle name="Título 2 4 2" xfId="1798" xr:uid="{00000000-0005-0000-0000-000046070000}"/>
    <cellStyle name="Título 2 4 3" xfId="1799" xr:uid="{00000000-0005-0000-0000-000047070000}"/>
    <cellStyle name="Título 2 5" xfId="1800" xr:uid="{00000000-0005-0000-0000-000048070000}"/>
    <cellStyle name="Título 2 6" xfId="1801" xr:uid="{00000000-0005-0000-0000-000049070000}"/>
    <cellStyle name="Título 2 7" xfId="1802" xr:uid="{00000000-0005-0000-0000-00004A070000}"/>
    <cellStyle name="Título 2 8" xfId="1803" xr:uid="{00000000-0005-0000-0000-00004B070000}"/>
    <cellStyle name="Título 2 9" xfId="1804" xr:uid="{00000000-0005-0000-0000-00004C070000}"/>
    <cellStyle name="Título 3 2" xfId="78" xr:uid="{00000000-0005-0000-0000-00004E070000}"/>
    <cellStyle name="Título 3 2 2" xfId="79" xr:uid="{00000000-0005-0000-0000-00004F070000}"/>
    <cellStyle name="Título 3 2 2 2" xfId="1806" xr:uid="{00000000-0005-0000-0000-000050070000}"/>
    <cellStyle name="Título 3 2 2 3" xfId="1807" xr:uid="{00000000-0005-0000-0000-000051070000}"/>
    <cellStyle name="Título 3 2 3" xfId="1808" xr:uid="{00000000-0005-0000-0000-000052070000}"/>
    <cellStyle name="Título 3 2 4" xfId="1809" xr:uid="{00000000-0005-0000-0000-000053070000}"/>
    <cellStyle name="Título 3 2 5" xfId="1810" xr:uid="{00000000-0005-0000-0000-000054070000}"/>
    <cellStyle name="Título 3 2 6" xfId="1811" xr:uid="{00000000-0005-0000-0000-000055070000}"/>
    <cellStyle name="Título 3 2 7" xfId="1812" xr:uid="{00000000-0005-0000-0000-000056070000}"/>
    <cellStyle name="Título 3 2 8" xfId="1813" xr:uid="{00000000-0005-0000-0000-000057070000}"/>
    <cellStyle name="Título 3 2 9" xfId="1805" xr:uid="{00000000-0005-0000-0000-000058070000}"/>
    <cellStyle name="Título 3 3" xfId="136" xr:uid="{00000000-0005-0000-0000-000059070000}"/>
    <cellStyle name="Título 3 3 2" xfId="512" xr:uid="{00000000-0005-0000-0000-00005A070000}"/>
    <cellStyle name="Título 3 3 3" xfId="1814" xr:uid="{00000000-0005-0000-0000-00005B070000}"/>
    <cellStyle name="Título 3 4" xfId="234" xr:uid="{00000000-0005-0000-0000-00005C070000}"/>
    <cellStyle name="Título 3 4 2" xfId="1816" xr:uid="{00000000-0005-0000-0000-00005D070000}"/>
    <cellStyle name="Título 3 4 3" xfId="1817" xr:uid="{00000000-0005-0000-0000-00005E070000}"/>
    <cellStyle name="Título 3 5" xfId="1818" xr:uid="{00000000-0005-0000-0000-00005F070000}"/>
    <cellStyle name="Título 3 6" xfId="1819" xr:uid="{00000000-0005-0000-0000-000060070000}"/>
    <cellStyle name="Título 3 7" xfId="1820" xr:uid="{00000000-0005-0000-0000-000061070000}"/>
    <cellStyle name="Título 3 8" xfId="1821" xr:uid="{00000000-0005-0000-0000-000062070000}"/>
    <cellStyle name="Título 3 9" xfId="1822" xr:uid="{00000000-0005-0000-0000-000063070000}"/>
    <cellStyle name="Título 4 2" xfId="80" xr:uid="{00000000-0005-0000-0000-000065070000}"/>
    <cellStyle name="Título 4 2 2" xfId="81" xr:uid="{00000000-0005-0000-0000-000066070000}"/>
    <cellStyle name="Título 4 2 2 2" xfId="1824" xr:uid="{00000000-0005-0000-0000-000067070000}"/>
    <cellStyle name="Título 4 2 2 3" xfId="1825" xr:uid="{00000000-0005-0000-0000-000068070000}"/>
    <cellStyle name="Título 4 2 3" xfId="1826" xr:uid="{00000000-0005-0000-0000-000069070000}"/>
    <cellStyle name="Título 4 2 4" xfId="1827" xr:uid="{00000000-0005-0000-0000-00006A070000}"/>
    <cellStyle name="Título 4 2 5" xfId="1828" xr:uid="{00000000-0005-0000-0000-00006B070000}"/>
    <cellStyle name="Título 4 2 6" xfId="1829" xr:uid="{00000000-0005-0000-0000-00006C070000}"/>
    <cellStyle name="Título 4 2 7" xfId="1830" xr:uid="{00000000-0005-0000-0000-00006D070000}"/>
    <cellStyle name="Título 4 2 8" xfId="1831" xr:uid="{00000000-0005-0000-0000-00006E070000}"/>
    <cellStyle name="Título 4 2 9" xfId="1823" xr:uid="{00000000-0005-0000-0000-00006F070000}"/>
    <cellStyle name="Título 4 3" xfId="137" xr:uid="{00000000-0005-0000-0000-000070070000}"/>
    <cellStyle name="Título 4 3 2" xfId="513" xr:uid="{00000000-0005-0000-0000-000071070000}"/>
    <cellStyle name="Título 4 3 3" xfId="1832" xr:uid="{00000000-0005-0000-0000-000072070000}"/>
    <cellStyle name="Título 4 4" xfId="235" xr:uid="{00000000-0005-0000-0000-000073070000}"/>
    <cellStyle name="Título 4 4 2" xfId="1833" xr:uid="{00000000-0005-0000-0000-000074070000}"/>
    <cellStyle name="Título 4 4 3" xfId="1834" xr:uid="{00000000-0005-0000-0000-000075070000}"/>
    <cellStyle name="Título 4 5" xfId="1835" xr:uid="{00000000-0005-0000-0000-000076070000}"/>
    <cellStyle name="Título 4 6" xfId="1836" xr:uid="{00000000-0005-0000-0000-000077070000}"/>
    <cellStyle name="Título 4 7" xfId="1837" xr:uid="{00000000-0005-0000-0000-000078070000}"/>
    <cellStyle name="Título 4 8" xfId="1838" xr:uid="{00000000-0005-0000-0000-000079070000}"/>
    <cellStyle name="Título 4 9" xfId="1839" xr:uid="{00000000-0005-0000-0000-00007A070000}"/>
    <cellStyle name="Título 5" xfId="82" xr:uid="{00000000-0005-0000-0000-00007B070000}"/>
    <cellStyle name="Título 5 2" xfId="83" xr:uid="{00000000-0005-0000-0000-00007C070000}"/>
    <cellStyle name="Título 5 2 2" xfId="1841" xr:uid="{00000000-0005-0000-0000-00007D070000}"/>
    <cellStyle name="Título 5 2 3" xfId="1842" xr:uid="{00000000-0005-0000-0000-00007E070000}"/>
    <cellStyle name="Título 5 3" xfId="1843" xr:uid="{00000000-0005-0000-0000-00007F070000}"/>
    <cellStyle name="Título 5 4" xfId="1844" xr:uid="{00000000-0005-0000-0000-000080070000}"/>
    <cellStyle name="Título 5 5" xfId="1845" xr:uid="{00000000-0005-0000-0000-000081070000}"/>
    <cellStyle name="Título 5 6" xfId="1846" xr:uid="{00000000-0005-0000-0000-000082070000}"/>
    <cellStyle name="Título 5 7" xfId="1847" xr:uid="{00000000-0005-0000-0000-000083070000}"/>
    <cellStyle name="Título 5 8" xfId="1848" xr:uid="{00000000-0005-0000-0000-000084070000}"/>
    <cellStyle name="Título 5 9" xfId="1840" xr:uid="{00000000-0005-0000-0000-000085070000}"/>
    <cellStyle name="Título 6" xfId="133" xr:uid="{00000000-0005-0000-0000-000086070000}"/>
    <cellStyle name="Título 6 2" xfId="509" xr:uid="{00000000-0005-0000-0000-000087070000}"/>
    <cellStyle name="Título 6 3" xfId="1849" xr:uid="{00000000-0005-0000-0000-000088070000}"/>
    <cellStyle name="Título 7" xfId="231" xr:uid="{00000000-0005-0000-0000-000089070000}"/>
    <cellStyle name="Título 7 2" xfId="1851" xr:uid="{00000000-0005-0000-0000-00008A070000}"/>
    <cellStyle name="Título 7 3" xfId="1852" xr:uid="{00000000-0005-0000-0000-00008B070000}"/>
    <cellStyle name="Título 7 4" xfId="1850" xr:uid="{00000000-0005-0000-0000-00008C070000}"/>
    <cellStyle name="Título 8" xfId="1853" xr:uid="{00000000-0005-0000-0000-00008D070000}"/>
    <cellStyle name="Título 9" xfId="1854" xr:uid="{00000000-0005-0000-0000-00008E070000}"/>
    <cellStyle name="Titulo_EBI_jun09 ingles" xfId="1855" xr:uid="{00000000-0005-0000-0000-00008F070000}"/>
    <cellStyle name="Titulo1" xfId="1856" xr:uid="{00000000-0005-0000-0000-000090070000}"/>
    <cellStyle name="Titulo2" xfId="1857" xr:uid="{00000000-0005-0000-0000-000091070000}"/>
    <cellStyle name="Total" xfId="84" builtinId="25" customBuiltin="1"/>
    <cellStyle name="Total 10" xfId="1930" xr:uid="{00000000-0005-0000-0000-000093070000}"/>
    <cellStyle name="Total 2" xfId="85" xr:uid="{00000000-0005-0000-0000-000094070000}"/>
    <cellStyle name="Total 2 10" xfId="1934" xr:uid="{00000000-0005-0000-0000-000095070000}"/>
    <cellStyle name="Total 2 2" xfId="86" xr:uid="{00000000-0005-0000-0000-000096070000}"/>
    <cellStyle name="Total 2 2 2" xfId="1859" xr:uid="{00000000-0005-0000-0000-000097070000}"/>
    <cellStyle name="Total 2 2 3" xfId="1860" xr:uid="{00000000-0005-0000-0000-000098070000}"/>
    <cellStyle name="Total 2 2 4" xfId="1946" xr:uid="{00000000-0005-0000-0000-000099070000}"/>
    <cellStyle name="Total 2 3" xfId="558" xr:uid="{00000000-0005-0000-0000-00009A070000}"/>
    <cellStyle name="Total 2 3 2" xfId="1861" xr:uid="{00000000-0005-0000-0000-00009B070000}"/>
    <cellStyle name="Total 2 3 3" xfId="1938" xr:uid="{00000000-0005-0000-0000-00009C070000}"/>
    <cellStyle name="Total 2 4" xfId="1862" xr:uid="{00000000-0005-0000-0000-00009D070000}"/>
    <cellStyle name="Total 2 5" xfId="1863" xr:uid="{00000000-0005-0000-0000-00009E070000}"/>
    <cellStyle name="Total 2 6" xfId="1864" xr:uid="{00000000-0005-0000-0000-00009F070000}"/>
    <cellStyle name="Total 2 7" xfId="1865" xr:uid="{00000000-0005-0000-0000-0000A0070000}"/>
    <cellStyle name="Total 2 8" xfId="1866" xr:uid="{00000000-0005-0000-0000-0000A1070000}"/>
    <cellStyle name="Total 2 8 2" xfId="2982" xr:uid="{2BC5A4A8-D9B2-436A-A2B6-047187DCB2BF}"/>
    <cellStyle name="Total 2 9" xfId="1858" xr:uid="{00000000-0005-0000-0000-0000A2070000}"/>
    <cellStyle name="Total 3" xfId="138" xr:uid="{00000000-0005-0000-0000-0000A3070000}"/>
    <cellStyle name="Total 3 2" xfId="569" xr:uid="{00000000-0005-0000-0000-0000A4070000}"/>
    <cellStyle name="Total 3 2 2" xfId="1868" xr:uid="{00000000-0005-0000-0000-0000A5070000}"/>
    <cellStyle name="Total 3 2 3" xfId="1951" xr:uid="{00000000-0005-0000-0000-0000A6070000}"/>
    <cellStyle name="Total 3 3" xfId="574" xr:uid="{00000000-0005-0000-0000-0000A7070000}"/>
    <cellStyle name="Total 3 3 2" xfId="1869" xr:uid="{00000000-0005-0000-0000-0000A8070000}"/>
    <cellStyle name="Total 3 3 3" xfId="1956" xr:uid="{00000000-0005-0000-0000-0000A9070000}"/>
    <cellStyle name="Total 3 4" xfId="556" xr:uid="{00000000-0005-0000-0000-0000AA070000}"/>
    <cellStyle name="Total 3 4 2" xfId="2983" xr:uid="{564349D4-0E35-4D6F-8965-E5D8B53BEF1B}"/>
    <cellStyle name="Total 3 5" xfId="1867" xr:uid="{00000000-0005-0000-0000-0000AB070000}"/>
    <cellStyle name="Total 3 6" xfId="1936" xr:uid="{00000000-0005-0000-0000-0000AC070000}"/>
    <cellStyle name="Total 4" xfId="246" xr:uid="{00000000-0005-0000-0000-0000AD070000}"/>
    <cellStyle name="Total 4 2" xfId="1870" xr:uid="{00000000-0005-0000-0000-0000AE070000}"/>
    <cellStyle name="Total 4 2 2" xfId="2984" xr:uid="{814E2D58-DCBC-445F-9F70-3AA75EA18AD2}"/>
    <cellStyle name="Total 4 3" xfId="1871" xr:uid="{00000000-0005-0000-0000-0000AF070000}"/>
    <cellStyle name="Total 4 3 2" xfId="2985" xr:uid="{C65E3DCF-B40E-4CE1-8E6D-8D9E280B734E}"/>
    <cellStyle name="Total 5" xfId="1872" xr:uid="{00000000-0005-0000-0000-0000B0070000}"/>
    <cellStyle name="Total 5 2" xfId="2986" xr:uid="{9501A83E-38E6-4DAF-9D28-7D6E6BFCB8AF}"/>
    <cellStyle name="Total 6" xfId="1873" xr:uid="{00000000-0005-0000-0000-0000B1070000}"/>
    <cellStyle name="Total 6 2" xfId="2987" xr:uid="{A65F2BF2-5905-4A6A-9235-B275AFC8F041}"/>
    <cellStyle name="Total 7" xfId="1874" xr:uid="{00000000-0005-0000-0000-0000B2070000}"/>
    <cellStyle name="Total 7 2" xfId="2988" xr:uid="{A7AFD5ED-0F16-404D-95C0-3443603B3E07}"/>
    <cellStyle name="Total 8" xfId="1875" xr:uid="{00000000-0005-0000-0000-0000B3070000}"/>
    <cellStyle name="Total 8 2" xfId="2989" xr:uid="{CEA88D9B-47F2-487C-95B3-EB16906117B4}"/>
    <cellStyle name="Total 9" xfId="1876" xr:uid="{00000000-0005-0000-0000-0000B4070000}"/>
    <cellStyle name="Unprot" xfId="1877" xr:uid="{00000000-0005-0000-0000-0000B5070000}"/>
    <cellStyle name="Unprot$" xfId="1878" xr:uid="{00000000-0005-0000-0000-0000B6070000}"/>
    <cellStyle name="Unprot_2008 DRE e Cash v12" xfId="1879" xr:uid="{00000000-0005-0000-0000-0000B7070000}"/>
    <cellStyle name="Unprotect" xfId="1880" xr:uid="{00000000-0005-0000-0000-0000B8070000}"/>
    <cellStyle name="Valuta (0)_Cartel1" xfId="1881" xr:uid="{00000000-0005-0000-0000-0000B9070000}"/>
    <cellStyle name="Valuta_Cartel1" xfId="1882" xr:uid="{00000000-0005-0000-0000-0000BA070000}"/>
    <cellStyle name="Vírgula" xfId="65" builtinId="3"/>
    <cellStyle name="Vírgula 10" xfId="901" xr:uid="{00000000-0005-0000-0000-0000BC070000}"/>
    <cellStyle name="Vírgula 10 2" xfId="2991" xr:uid="{F27FC017-24EC-4214-B30B-2E489A4982AA}"/>
    <cellStyle name="Vírgula 10 2 2" xfId="5004" xr:uid="{2920F8F9-3104-4EB5-A90C-1A3FA0FE9499}"/>
    <cellStyle name="Vírgula 10 2 2 2" xfId="8964" xr:uid="{6A8DE661-8C13-4DD6-8B94-1B7ADBC9CE96}"/>
    <cellStyle name="Vírgula 10 2 2 2 2" xfId="16884" xr:uid="{3CA0CCBA-BDDC-4565-85CD-A994234AE362}"/>
    <cellStyle name="Vírgula 10 2 2 3" xfId="12924" xr:uid="{B46CAEC7-4098-41F4-B3A6-3DCE38FBC4E3}"/>
    <cellStyle name="Vírgula 10 2 3" xfId="6984" xr:uid="{632E27A4-488E-4025-8589-2864730B40CE}"/>
    <cellStyle name="Vírgula 10 2 3 2" xfId="14904" xr:uid="{47154784-1546-4E34-9E23-D99BDDB1B14B}"/>
    <cellStyle name="Vírgula 10 2 4" xfId="10944" xr:uid="{B6603ED3-42D4-46F5-8D29-B7D6588C5C3C}"/>
    <cellStyle name="Vírgula 10 3" xfId="3744" xr:uid="{11B7B555-BF73-421E-A2FB-1BE558F9D817}"/>
    <cellStyle name="Vírgula 10 3 2" xfId="7706" xr:uid="{FE00B837-C896-41B0-A3FE-23AE1F529666}"/>
    <cellStyle name="Vírgula 10 3 2 2" xfId="15626" xr:uid="{43ACE73A-FDAD-470F-8F8D-D081E4581F86}"/>
    <cellStyle name="Vírgula 10 3 3" xfId="11666" xr:uid="{9BA1F0E6-4034-4E55-8290-D3632120ECF1}"/>
    <cellStyle name="Vírgula 10 4" xfId="5726" xr:uid="{9340F62C-774E-4C4B-9377-25CC74920FD5}"/>
    <cellStyle name="Vírgula 10 4 2" xfId="13646" xr:uid="{DF72A8AC-6FAD-4D96-B469-D81F41A4EB4A}"/>
    <cellStyle name="Vírgula 10 5" xfId="9686" xr:uid="{A2B6EB3B-E9F2-47E8-9DB7-0DF2D0D928C0}"/>
    <cellStyle name="Vírgula 11" xfId="905" xr:uid="{00000000-0005-0000-0000-0000BD070000}"/>
    <cellStyle name="Vírgula 11 2" xfId="1892" xr:uid="{00000000-0005-0000-0000-0000BE070000}"/>
    <cellStyle name="Vírgula 11 2 2" xfId="2993" xr:uid="{54486A3E-F36E-429B-AD71-05F42CEBE9F8}"/>
    <cellStyle name="Vírgula 11 2 2 2" xfId="5006" xr:uid="{09C03DE8-842C-4E5C-A249-08A1EBD3AFC9}"/>
    <cellStyle name="Vírgula 11 2 2 2 2" xfId="8966" xr:uid="{6B33C0B7-F646-44DC-9F9C-EBB27A982A8F}"/>
    <cellStyle name="Vírgula 11 2 2 2 2 2" xfId="16886" xr:uid="{221F3A7A-B3D5-42FC-BFC4-77A754D6D204}"/>
    <cellStyle name="Vírgula 11 2 2 2 3" xfId="12926" xr:uid="{36C4857F-E94A-4C56-86E9-B97B3FAA82F3}"/>
    <cellStyle name="Vírgula 11 2 2 3" xfId="6986" xr:uid="{A99FBA59-F00A-4AB2-9B3A-23769464204F}"/>
    <cellStyle name="Vírgula 11 2 2 3 2" xfId="14906" xr:uid="{D116A999-3ACB-4E0A-890E-BA5CA8FE4ABB}"/>
    <cellStyle name="Vírgula 11 2 2 4" xfId="10946" xr:uid="{49AECF7E-016B-4E82-BD2A-668A8B1BCF51}"/>
    <cellStyle name="Vírgula 11 2 3" xfId="3996" xr:uid="{4C60BE82-9DA0-4E79-B228-BB7EA254F91F}"/>
    <cellStyle name="Vírgula 11 2 3 2" xfId="7958" xr:uid="{A4E2DCB3-FE0B-454E-B8CE-EA94F1457F61}"/>
    <cellStyle name="Vírgula 11 2 3 2 2" xfId="15878" xr:uid="{62752BD7-8606-4E41-9818-D87BFE46CED1}"/>
    <cellStyle name="Vírgula 11 2 3 3" xfId="11918" xr:uid="{E2FB86F4-FF47-4B13-AB57-6C7E251222E2}"/>
    <cellStyle name="Vírgula 11 2 4" xfId="5978" xr:uid="{4328D10C-FE6F-403F-B868-970B654A7118}"/>
    <cellStyle name="Vírgula 11 2 4 2" xfId="13898" xr:uid="{6B65FC64-2F2D-4A25-ADEF-6F2E4CDFFF4D}"/>
    <cellStyle name="Vírgula 11 2 5" xfId="9938" xr:uid="{3E58DBE6-96D0-4985-B345-C699C8C1931F}"/>
    <cellStyle name="Vírgula 11 3" xfId="2992" xr:uid="{060D293C-7A7C-4D9F-A93A-C428F230F3EF}"/>
    <cellStyle name="Vírgula 11 3 2" xfId="5005" xr:uid="{C6CEFE3D-8B62-4B78-A284-FFD60F108EBE}"/>
    <cellStyle name="Vírgula 11 3 2 2" xfId="8965" xr:uid="{6E7CF298-4348-4DCE-8A75-B644FAE10A7C}"/>
    <cellStyle name="Vírgula 11 3 2 2 2" xfId="16885" xr:uid="{D78C5651-D3D6-4879-AF81-711B4F029451}"/>
    <cellStyle name="Vírgula 11 3 2 3" xfId="12925" xr:uid="{D2C3EEDB-F962-47E3-9B51-9573377B1868}"/>
    <cellStyle name="Vírgula 11 3 3" xfId="6985" xr:uid="{237DCA1D-6739-42BD-B84B-2ECFD9E9D18B}"/>
    <cellStyle name="Vírgula 11 3 3 2" xfId="14905" xr:uid="{BBDA726F-C789-42AC-828C-A99CC6C3B509}"/>
    <cellStyle name="Vírgula 11 3 4" xfId="10945" xr:uid="{40E4DFA1-DEC8-407F-86B1-DFF844D6A1DE}"/>
    <cellStyle name="Vírgula 11 4" xfId="3747" xr:uid="{1BA185B1-7583-4AE4-BCEC-CFA8B9D549F0}"/>
    <cellStyle name="Vírgula 11 4 2" xfId="7709" xr:uid="{12BDEA86-307F-40D5-84AB-C1FBF195A886}"/>
    <cellStyle name="Vírgula 11 4 2 2" xfId="15629" xr:uid="{66A9AE16-5AB4-4B0D-A004-CBA07184E6ED}"/>
    <cellStyle name="Vírgula 11 4 3" xfId="11669" xr:uid="{AA0BAD06-01DB-4AA9-852E-4A22BD053D3D}"/>
    <cellStyle name="Vírgula 11 5" xfId="5729" xr:uid="{9848AEE7-913E-4C5A-A422-2B1CB5F5BA97}"/>
    <cellStyle name="Vírgula 11 5 2" xfId="13649" xr:uid="{A402B166-85AF-4D74-BA75-2DEA37373BAA}"/>
    <cellStyle name="Vírgula 11 6" xfId="9689" xr:uid="{F767D8D5-04F5-41B5-B81D-FF3DDF49BFCB}"/>
    <cellStyle name="Vírgula 12" xfId="1958" xr:uid="{20792078-5D92-4185-88B6-304A42C60EE2}"/>
    <cellStyle name="Vírgula 12 2" xfId="3036" xr:uid="{B4B9F554-B54D-4A04-A050-D31D7E24F13F}"/>
    <cellStyle name="Vírgula 12 2 2" xfId="5048" xr:uid="{75718B06-FA41-471C-9516-A3F7409E98A6}"/>
    <cellStyle name="Vírgula 12 2 2 2" xfId="9008" xr:uid="{C51ACE06-E399-416B-92F8-5E9F0A1A427B}"/>
    <cellStyle name="Vírgula 12 2 2 2 2" xfId="16928" xr:uid="{EE34DB49-D5AA-4ED9-BDCF-B5C50C7CA7FB}"/>
    <cellStyle name="Vírgula 12 2 2 3" xfId="12968" xr:uid="{6096CAB8-99B1-4BAB-BE43-C85992301444}"/>
    <cellStyle name="Vírgula 12 2 3" xfId="7028" xr:uid="{03943C77-9AB6-4725-9F4B-539F0E3C0CB5}"/>
    <cellStyle name="Vírgula 12 2 3 2" xfId="14948" xr:uid="{256D02E4-7D19-4742-8E6F-1AD416F95B7E}"/>
    <cellStyle name="Vírgula 12 2 4" xfId="10988" xr:uid="{3A4B668C-4119-4A5D-85A0-6369FF626F38}"/>
    <cellStyle name="Vírgula 12 3" xfId="4036" xr:uid="{94D59F9B-6B85-4230-8D31-1001F121D77F}"/>
    <cellStyle name="Vírgula 12 3 2" xfId="7998" xr:uid="{F90AFF72-69B4-4BF4-BBDE-D9A93D3EB6AE}"/>
    <cellStyle name="Vírgula 12 3 2 2" xfId="15918" xr:uid="{01FC5E34-CF71-40B2-AE2A-887940A4A87B}"/>
    <cellStyle name="Vírgula 12 3 3" xfId="11958" xr:uid="{E13B5717-9F46-4363-8997-0FA019464187}"/>
    <cellStyle name="Vírgula 12 4" xfId="6018" xr:uid="{581D0C8A-41BF-4E1B-9D00-C7F4D07B235E}"/>
    <cellStyle name="Vírgula 12 4 2" xfId="13938" xr:uid="{53A766FD-254A-48A6-A964-A1EDE3392125}"/>
    <cellStyle name="Vírgula 12 5" xfId="9978" xr:uid="{BFDF2C60-D6A7-4FCD-A576-DCCD25CC6535}"/>
    <cellStyle name="Vírgula 13" xfId="1964" xr:uid="{F23FBD6B-12AC-42DE-A5EB-434904869244}"/>
    <cellStyle name="Vírgula 13 2" xfId="4042" xr:uid="{1EEB8DED-1CFC-4528-B796-EFA79A7A2AA8}"/>
    <cellStyle name="Vírgula 13 2 2" xfId="8002" xr:uid="{39C9B999-AB7A-4E08-ACE6-6B02281355BC}"/>
    <cellStyle name="Vírgula 13 2 2 2" xfId="15922" xr:uid="{8A3E5CB6-3347-4516-834F-0D029398D251}"/>
    <cellStyle name="Vírgula 13 2 3" xfId="11962" xr:uid="{FB44AC7F-E717-45DE-A554-EADDC9BE52EC}"/>
    <cellStyle name="Vírgula 13 3" xfId="6022" xr:uid="{EC4D4039-C589-4396-A242-C3DBE9C21639}"/>
    <cellStyle name="Vírgula 13 3 2" xfId="13942" xr:uid="{D04403B8-66EA-48A2-B78B-F5F3907944E5}"/>
    <cellStyle name="Vírgula 13 4" xfId="9982" xr:uid="{BEB0C662-A801-4B21-BE79-52EBB8321389}"/>
    <cellStyle name="Vírgula 14" xfId="1968" xr:uid="{EAF7F36C-FE2F-43E3-B3E2-62905C3E3B45}"/>
    <cellStyle name="Vírgula 14 2" xfId="4046" xr:uid="{E2BDBB0E-0CE4-4CEF-8F08-A2A459765259}"/>
    <cellStyle name="Vírgula 14 2 2" xfId="8006" xr:uid="{8851A52B-F111-4929-9033-EE27765F776C}"/>
    <cellStyle name="Vírgula 14 2 2 2" xfId="15926" xr:uid="{F6F1E8E0-F4A5-4A9E-8A97-0DED8EF84625}"/>
    <cellStyle name="Vírgula 14 2 3" xfId="11966" xr:uid="{6744E53B-FB11-4DC5-8257-6F3DA570807E}"/>
    <cellStyle name="Vírgula 14 3" xfId="6026" xr:uid="{7B782AAE-5379-48F7-B9F9-D76594AE019B}"/>
    <cellStyle name="Vírgula 14 3 2" xfId="13946" xr:uid="{CE14A107-DECF-497D-AAC3-2F85CBAF9694}"/>
    <cellStyle name="Vírgula 14 4" xfId="9986" xr:uid="{177F12C2-53A1-4EF0-9EF8-9B27443AA9DE}"/>
    <cellStyle name="Vírgula 15" xfId="1976" xr:uid="{8FD309AF-1069-41D0-9155-E0E748806E7E}"/>
    <cellStyle name="Vírgula 15 2" xfId="4054" xr:uid="{A028F94E-93B7-497A-AB40-AA7214C70027}"/>
    <cellStyle name="Vírgula 15 2 2" xfId="8014" xr:uid="{5074FB76-FB9F-407B-9E75-6D9745E43FC3}"/>
    <cellStyle name="Vírgula 15 2 2 2" xfId="15934" xr:uid="{200D76A0-CD69-43B1-B90F-C8F4B27C55DD}"/>
    <cellStyle name="Vírgula 15 2 3" xfId="11974" xr:uid="{426F665A-837D-44A1-873F-045864E631AA}"/>
    <cellStyle name="Vírgula 15 3" xfId="6034" xr:uid="{0AAE1040-C036-4A53-831B-4ABCC05CF24B}"/>
    <cellStyle name="Vírgula 15 3 2" xfId="13954" xr:uid="{EC2B5741-6999-4D5C-AE40-D552521B9F95}"/>
    <cellStyle name="Vírgula 15 4" xfId="9994" xr:uid="{46E5A224-8491-431D-BE06-755463184CAB}"/>
    <cellStyle name="Vírgula 16" xfId="2025" xr:uid="{7FB85AED-142B-4B01-B2F9-B764B7E4B124}"/>
    <cellStyle name="Vírgula 16 2" xfId="4103" xr:uid="{F8F50259-D72B-4BCD-9A37-18F0C4C8F3F7}"/>
    <cellStyle name="Vírgula 16 2 2" xfId="8063" xr:uid="{DD9A2723-2F39-4536-88B1-28C356479BCD}"/>
    <cellStyle name="Vírgula 16 2 2 2" xfId="15983" xr:uid="{80C6DCFE-4FB7-4562-B19C-7682118F9941}"/>
    <cellStyle name="Vírgula 16 2 3" xfId="12023" xr:uid="{6F8C6A02-389F-4C9D-AD56-FC6C25D5FAD8}"/>
    <cellStyle name="Vírgula 16 3" xfId="6083" xr:uid="{8DF27DB0-15AC-46F3-BC27-7CA6110EE2CE}"/>
    <cellStyle name="Vírgula 16 3 2" xfId="14003" xr:uid="{1A0417AC-804B-4924-ABDE-4DEA57951DD3}"/>
    <cellStyle name="Vírgula 16 4" xfId="10043" xr:uid="{87133649-C9D0-4185-80B7-E4F59B9F3251}"/>
    <cellStyle name="Vírgula 17" xfId="2061" xr:uid="{E16BEC91-B68A-4193-A834-F54A053FEC90}"/>
    <cellStyle name="Vírgula 17 2" xfId="4139" xr:uid="{B9221687-8047-4242-9F9F-FDCF471965AD}"/>
    <cellStyle name="Vírgula 17 2 2" xfId="8099" xr:uid="{51D2EA29-73DF-449D-83A9-427D04437AB1}"/>
    <cellStyle name="Vírgula 17 2 2 2" xfId="16019" xr:uid="{1DF4DA22-DBD1-4A52-82F4-88CAF6D15CA2}"/>
    <cellStyle name="Vírgula 17 2 3" xfId="12059" xr:uid="{8DAABE91-FCBD-4554-B371-A212E39CCD63}"/>
    <cellStyle name="Vírgula 17 3" xfId="6119" xr:uid="{2AEF2607-93A1-431A-AD90-FB7A21FD758B}"/>
    <cellStyle name="Vírgula 17 3 2" xfId="14039" xr:uid="{398B1D2A-B6CB-4E85-995C-F1974EB0BC6A}"/>
    <cellStyle name="Vírgula 17 4" xfId="10079" xr:uid="{A1B1D7DB-B215-4277-BECC-09D9A0D6AD5C}"/>
    <cellStyle name="Vírgula 18" xfId="3050" xr:uid="{515A38CE-F474-451E-9B3A-A514DEBC3D4D}"/>
    <cellStyle name="Vírgula 18 2" xfId="5050" xr:uid="{F8B2C9EC-1621-44FF-9122-B4A7538A3263}"/>
    <cellStyle name="Vírgula 18 2 2" xfId="9010" xr:uid="{1B10A97A-B2E0-4435-A0FB-8D3D2C516387}"/>
    <cellStyle name="Vírgula 18 2 2 2" xfId="16930" xr:uid="{307D47CA-372D-4B01-A079-5A755F2D1629}"/>
    <cellStyle name="Vírgula 18 2 3" xfId="12970" xr:uid="{F7C1241B-4316-46E4-AE3E-A967678740F5}"/>
    <cellStyle name="Vírgula 18 3" xfId="7030" xr:uid="{525A360B-C774-47D8-81F2-E82078E8897D}"/>
    <cellStyle name="Vírgula 18 3 2" xfId="14950" xr:uid="{F818F5CB-8232-4F4D-BF14-E25AB7F2A74E}"/>
    <cellStyle name="Vírgula 18 4" xfId="10990" xr:uid="{695035F1-267B-4CF6-89AB-3FBAA1070929}"/>
    <cellStyle name="Vírgula 19" xfId="3092" xr:uid="{1928993C-EC58-4731-9D9D-1F86D9419AA4}"/>
    <cellStyle name="Vírgula 19 2" xfId="5074" xr:uid="{D9CB8DA2-96A8-4FD0-AAE6-7FB9292AA606}"/>
    <cellStyle name="Vírgula 19 2 2" xfId="9034" xr:uid="{2E5CA2EA-2842-4037-888D-EE73233C3FBC}"/>
    <cellStyle name="Vírgula 19 2 2 2" xfId="16954" xr:uid="{FB3B47CA-FF32-4AE0-B861-57AC8C39751F}"/>
    <cellStyle name="Vírgula 19 2 3" xfId="12994" xr:uid="{12D68971-C9AA-4343-8DAF-48BB6966928A}"/>
    <cellStyle name="Vírgula 19 3" xfId="7054" xr:uid="{4BDFE956-5BC0-4E48-ADBA-85C9BD571F10}"/>
    <cellStyle name="Vírgula 19 3 2" xfId="14974" xr:uid="{5E717D7F-9B41-4F59-A9A5-B5784F8F055D}"/>
    <cellStyle name="Vírgula 19 4" xfId="11014" xr:uid="{5FCA624D-FF44-4487-A01A-F8FE52F2FEC0}"/>
    <cellStyle name="Vírgula 2" xfId="183" xr:uid="{00000000-0005-0000-0000-0000BF070000}"/>
    <cellStyle name="Vírgula 2 2" xfId="228" xr:uid="{00000000-0005-0000-0000-0000C0070000}"/>
    <cellStyle name="Vírgula 2 2 2" xfId="392" xr:uid="{00000000-0005-0000-0000-0000C1070000}"/>
    <cellStyle name="Vírgula 2 2 2 2" xfId="782" xr:uid="{00000000-0005-0000-0000-0000C2070000}"/>
    <cellStyle name="Vírgula 2 2 2 2 2" xfId="2996" xr:uid="{6B2C64E3-F8EA-45EE-8F0E-9549C512D052}"/>
    <cellStyle name="Vírgula 2 2 2 2 2 2" xfId="5009" xr:uid="{C9B15328-613F-433A-B7A2-6C25D902AE60}"/>
    <cellStyle name="Vírgula 2 2 2 2 2 2 2" xfId="8969" xr:uid="{70ECB0F4-B161-45B5-B63E-3A8973553A26}"/>
    <cellStyle name="Vírgula 2 2 2 2 2 2 2 2" xfId="16889" xr:uid="{703ED5EB-173D-4CD0-B587-D7486C7F3199}"/>
    <cellStyle name="Vírgula 2 2 2 2 2 2 3" xfId="12929" xr:uid="{A8CE0BEA-8AA3-45F0-826A-AB56AEF25340}"/>
    <cellStyle name="Vírgula 2 2 2 2 2 3" xfId="6989" xr:uid="{8C93E9A8-AFAD-45B1-B5D4-D5A282B165FF}"/>
    <cellStyle name="Vírgula 2 2 2 2 2 3 2" xfId="14909" xr:uid="{D4A5A3C7-4C83-488A-99BC-43336D87C619}"/>
    <cellStyle name="Vírgula 2 2 2 2 2 4" xfId="10949" xr:uid="{60731A12-307E-4816-9D5D-840A5034AEC8}"/>
    <cellStyle name="Vírgula 2 2 2 2 3" xfId="3625" xr:uid="{3FADEDC0-734B-4AD2-9B94-4C22BDF7108E}"/>
    <cellStyle name="Vírgula 2 2 2 2 3 2" xfId="7587" xr:uid="{0C2D4920-03AB-46D4-A038-D26DDDE0AD85}"/>
    <cellStyle name="Vírgula 2 2 2 2 3 2 2" xfId="15507" xr:uid="{6EB15967-C828-41B3-85A4-5DB463BAEAD5}"/>
    <cellStyle name="Vírgula 2 2 2 2 3 3" xfId="11547" xr:uid="{A15D58DF-85F4-4204-8A72-593FF4093190}"/>
    <cellStyle name="Vírgula 2 2 2 2 4" xfId="5607" xr:uid="{1D04B1C5-09C7-464D-BD80-B6E4450003F1}"/>
    <cellStyle name="Vírgula 2 2 2 2 4 2" xfId="13527" xr:uid="{ACC08683-FEDE-4D62-9235-F1411C3CB80E}"/>
    <cellStyle name="Vírgula 2 2 2 2 5" xfId="9567" xr:uid="{6D9D292C-4817-4A8B-A94C-0910B8E843CD}"/>
    <cellStyle name="Vírgula 2 2 2 3" xfId="2995" xr:uid="{EDC5414E-2EFE-4F1B-ADB7-BC074C5C68C3}"/>
    <cellStyle name="Vírgula 2 2 2 3 2" xfId="5008" xr:uid="{C9762FD7-44AF-4689-B319-226BDDB770CD}"/>
    <cellStyle name="Vírgula 2 2 2 3 2 2" xfId="8968" xr:uid="{FF15F3BE-7EED-459E-8D94-22884DA30494}"/>
    <cellStyle name="Vírgula 2 2 2 3 2 2 2" xfId="16888" xr:uid="{C0505FDF-B44D-4E35-A4EF-262D90FAFFCA}"/>
    <cellStyle name="Vírgula 2 2 2 3 2 3" xfId="12928" xr:uid="{A9AAD437-5641-4AEB-9A9C-5F9933874563}"/>
    <cellStyle name="Vírgula 2 2 2 3 3" xfId="6988" xr:uid="{0B03526A-56C2-4CC6-A9DE-2C497B022F98}"/>
    <cellStyle name="Vírgula 2 2 2 3 3 2" xfId="14908" xr:uid="{F0A37B72-7F44-44FC-8A0C-A6055D64FEC4}"/>
    <cellStyle name="Vírgula 2 2 2 3 4" xfId="10948" xr:uid="{653C196F-E413-4FCB-9CA0-CE80C8FCD4BA}"/>
    <cellStyle name="Vírgula 2 2 2 4" xfId="3300" xr:uid="{31AFA038-874D-4221-8CC2-F79D2D88970F}"/>
    <cellStyle name="Vírgula 2 2 2 4 2" xfId="7262" xr:uid="{B1BD9195-550C-4E72-8C6F-09A2C0BD48A3}"/>
    <cellStyle name="Vírgula 2 2 2 4 2 2" xfId="15182" xr:uid="{91FA6E58-8A3F-4C46-BDFF-54DD4F9CC653}"/>
    <cellStyle name="Vírgula 2 2 2 4 3" xfId="11222" xr:uid="{AC488942-A024-43FD-985C-25248E963C7D}"/>
    <cellStyle name="Vírgula 2 2 2 5" xfId="5282" xr:uid="{1D76CEAB-B8F5-472D-87A2-A19D04765869}"/>
    <cellStyle name="Vírgula 2 2 2 5 2" xfId="13202" xr:uid="{30807C57-BA16-45E0-9442-E45CA083CF7F}"/>
    <cellStyle name="Vírgula 2 2 2 6" xfId="9242" xr:uid="{EA279207-FBA5-4111-BE9D-6B2914DCF6E8}"/>
    <cellStyle name="Vírgula 2 2 3" xfId="647" xr:uid="{00000000-0005-0000-0000-0000C3070000}"/>
    <cellStyle name="Vírgula 2 2 3 2" xfId="2997" xr:uid="{9FF55F6A-6725-4632-962B-CCD96FFFC74B}"/>
    <cellStyle name="Vírgula 2 2 3 2 2" xfId="5010" xr:uid="{823CC06B-3019-44EB-B870-E23290024214}"/>
    <cellStyle name="Vírgula 2 2 3 2 2 2" xfId="8970" xr:uid="{94E65A66-3F6C-43DA-AE08-F036CE5EA11B}"/>
    <cellStyle name="Vírgula 2 2 3 2 2 2 2" xfId="16890" xr:uid="{D1269632-98C0-48FA-98A9-FD70F6B003AE}"/>
    <cellStyle name="Vírgula 2 2 3 2 2 3" xfId="12930" xr:uid="{EA7FB3FF-9435-43D9-9F70-512B28DD5F45}"/>
    <cellStyle name="Vírgula 2 2 3 2 3" xfId="6990" xr:uid="{101A266D-1300-4F3A-8BD7-4767884E462C}"/>
    <cellStyle name="Vírgula 2 2 3 2 3 2" xfId="14910" xr:uid="{6B94B462-736B-499E-8C9D-3D6AB459ED5C}"/>
    <cellStyle name="Vírgula 2 2 3 2 4" xfId="10950" xr:uid="{E452C680-A13A-47EE-85F1-71CE227A1C95}"/>
    <cellStyle name="Vírgula 2 2 3 3" xfId="3490" xr:uid="{AEFB221E-D1DF-48A3-A15D-68A0784B3196}"/>
    <cellStyle name="Vírgula 2 2 3 3 2" xfId="7452" xr:uid="{ED524913-92FF-49C7-9734-6D5469434611}"/>
    <cellStyle name="Vírgula 2 2 3 3 2 2" xfId="15372" xr:uid="{71C38864-1CF9-409D-BEA0-1BFA3663A388}"/>
    <cellStyle name="Vírgula 2 2 3 3 3" xfId="11412" xr:uid="{CACD42CD-EE93-42C5-8579-3E71C7273854}"/>
    <cellStyle name="Vírgula 2 2 3 4" xfId="5472" xr:uid="{EB5603A7-1EA2-47F1-AA54-7CB39D55B7EC}"/>
    <cellStyle name="Vírgula 2 2 3 4 2" xfId="13392" xr:uid="{818973F8-58D5-41BA-BC08-963E10B04265}"/>
    <cellStyle name="Vírgula 2 2 3 5" xfId="9432" xr:uid="{C2F8512A-10BB-43A0-B308-A9E02809060B}"/>
    <cellStyle name="Vírgula 2 2 4" xfId="2994" xr:uid="{652E0AA5-B76A-4F67-B7E0-DEAAC3C4CBED}"/>
    <cellStyle name="Vírgula 2 2 4 2" xfId="5007" xr:uid="{1B7B76CE-3312-4519-ACE5-C7AB0C062542}"/>
    <cellStyle name="Vírgula 2 2 4 2 2" xfId="8967" xr:uid="{CD0CF7EB-E032-45AE-BF19-EE18109CAEC4}"/>
    <cellStyle name="Vírgula 2 2 4 2 2 2" xfId="16887" xr:uid="{547EEAD6-936F-466C-8FCE-9CF0C5C8C993}"/>
    <cellStyle name="Vírgula 2 2 4 2 3" xfId="12927" xr:uid="{30667DBA-EC55-4BE0-A2F0-BDC166DE4332}"/>
    <cellStyle name="Vírgula 2 2 4 3" xfId="6987" xr:uid="{4FF8D4C4-6E92-4444-954D-908BE44DF74E}"/>
    <cellStyle name="Vírgula 2 2 4 3 2" xfId="14907" xr:uid="{734FD766-42B0-4E46-991D-052A52721BA0}"/>
    <cellStyle name="Vírgula 2 2 4 4" xfId="10947" xr:uid="{146AB2F8-B765-4BA4-A143-2D1B361964F9}"/>
    <cellStyle name="Vírgula 2 2 5" xfId="3165" xr:uid="{0D1BEF91-47B0-4C4B-9E7E-7B1265DD73BE}"/>
    <cellStyle name="Vírgula 2 2 5 2" xfId="7127" xr:uid="{DC237A4E-5414-4B9E-91CB-953CCE3ACCEF}"/>
    <cellStyle name="Vírgula 2 2 5 2 2" xfId="15047" xr:uid="{0BBDC369-DC57-4CBE-83B7-C5DD2B761C2B}"/>
    <cellStyle name="Vírgula 2 2 5 3" xfId="11087" xr:uid="{BEF4973E-68C2-4F77-B73C-18156CA40E1F}"/>
    <cellStyle name="Vírgula 2 2 6" xfId="5147" xr:uid="{8E926182-B49C-4F3E-AD2A-EEA3E6FC7283}"/>
    <cellStyle name="Vírgula 2 2 6 2" xfId="13067" xr:uid="{A6E3579D-3FE2-43A3-88A0-3AB458DA8891}"/>
    <cellStyle name="Vírgula 2 2 7" xfId="9107" xr:uid="{D6B59FE3-74F4-4994-BDBF-16EC717C9A9A}"/>
    <cellStyle name="Vírgula 2 3" xfId="357" xr:uid="{00000000-0005-0000-0000-0000C4070000}"/>
    <cellStyle name="Vírgula 2 3 2" xfId="747" xr:uid="{00000000-0005-0000-0000-0000C5070000}"/>
    <cellStyle name="Vírgula 2 3 2 2" xfId="2998" xr:uid="{711346B6-99D0-42B3-9BAE-E79045E8A092}"/>
    <cellStyle name="Vírgula 2 3 2 2 2" xfId="5011" xr:uid="{27D52A88-2201-410B-96E4-A51B33BAB89E}"/>
    <cellStyle name="Vírgula 2 3 2 2 2 2" xfId="8971" xr:uid="{F8FE1D17-9AC1-4436-8306-DBF2C4DE9341}"/>
    <cellStyle name="Vírgula 2 3 2 2 2 2 2" xfId="16891" xr:uid="{642FBE17-D37A-472F-817F-6870718246DF}"/>
    <cellStyle name="Vírgula 2 3 2 2 2 3" xfId="12931" xr:uid="{3B2958B2-9E37-4D81-9850-0095F9FA771B}"/>
    <cellStyle name="Vírgula 2 3 2 2 3" xfId="6991" xr:uid="{21C02621-0D67-4338-80BA-EDEF46103484}"/>
    <cellStyle name="Vírgula 2 3 2 2 3 2" xfId="14911" xr:uid="{9A05C7FE-0673-48BC-B2F7-C439680D56DF}"/>
    <cellStyle name="Vírgula 2 3 2 2 4" xfId="10951" xr:uid="{C8622463-13AA-467F-848A-D1C47561D1D9}"/>
    <cellStyle name="Vírgula 2 3 2 3" xfId="3590" xr:uid="{3DEC39CE-B0C4-4281-8201-754802B0CEC7}"/>
    <cellStyle name="Vírgula 2 3 2 3 2" xfId="7552" xr:uid="{620C4FA4-95FC-43A1-B26B-72FDFAEDCC75}"/>
    <cellStyle name="Vírgula 2 3 2 3 2 2" xfId="15472" xr:uid="{C8253B0E-C5CD-45B0-B730-2E1B6D96E226}"/>
    <cellStyle name="Vírgula 2 3 2 3 3" xfId="11512" xr:uid="{41A02045-F625-4D2F-8D76-E27317C996AE}"/>
    <cellStyle name="Vírgula 2 3 2 4" xfId="5572" xr:uid="{665F2089-1C9F-4C43-A8F5-4F8436A79E8A}"/>
    <cellStyle name="Vírgula 2 3 2 4 2" xfId="13492" xr:uid="{14CC3B9C-5DD8-4B3B-B2A5-AC44CFC3BE5C}"/>
    <cellStyle name="Vírgula 2 3 2 5" xfId="9532" xr:uid="{B08066B4-C3F8-41DA-B5E9-A0485C6A8AE5}"/>
    <cellStyle name="Vírgula 2 3 3" xfId="2064" xr:uid="{CB44C048-1571-4194-B867-4F6FE2C8CB5F}"/>
    <cellStyle name="Vírgula 2 3 3 2" xfId="4141" xr:uid="{FAB71062-8460-49F2-990E-3FA400A3F77F}"/>
    <cellStyle name="Vírgula 2 3 3 2 2" xfId="8101" xr:uid="{BC6B89BA-2165-411E-A5F9-E86156F51D0E}"/>
    <cellStyle name="Vírgula 2 3 3 2 2 2" xfId="16021" xr:uid="{F1667E80-AE1F-4DCE-972A-B161E7CDDB63}"/>
    <cellStyle name="Vírgula 2 3 3 2 3" xfId="12061" xr:uid="{7CA3AE97-B8AC-4111-8BBE-D64D5AF2937A}"/>
    <cellStyle name="Vírgula 2 3 3 3" xfId="6121" xr:uid="{99A7FA3F-608F-4736-B8A9-31E26D177467}"/>
    <cellStyle name="Vírgula 2 3 3 3 2" xfId="14041" xr:uid="{98E5C1DE-D7D5-4BBC-BD78-197BBBFED38E}"/>
    <cellStyle name="Vírgula 2 3 3 4" xfId="10081" xr:uid="{B5A04FC9-F3AD-4BD9-9E83-7B301C8A3469}"/>
    <cellStyle name="Vírgula 2 3 4" xfId="3265" xr:uid="{48105132-64DF-44EA-B5B6-7EA7651914E8}"/>
    <cellStyle name="Vírgula 2 3 4 2" xfId="7227" xr:uid="{5BA3EAAE-05D2-46B0-BDEC-D7A78294A3E4}"/>
    <cellStyle name="Vírgula 2 3 4 2 2" xfId="15147" xr:uid="{CC7A44CB-8EBF-41A8-B244-6718D06E86CF}"/>
    <cellStyle name="Vírgula 2 3 4 3" xfId="11187" xr:uid="{8EE32392-A7CB-4CEC-88F4-79C72C97F966}"/>
    <cellStyle name="Vírgula 2 3 5" xfId="5247" xr:uid="{67629C1B-D13A-48B8-AE36-E132D2C7EC67}"/>
    <cellStyle name="Vírgula 2 3 5 2" xfId="13167" xr:uid="{2DD92A5F-F357-4A04-8572-5EE01D872563}"/>
    <cellStyle name="Vírgula 2 3 6" xfId="9207" xr:uid="{CD1F0980-FA81-4902-8929-1A6187231979}"/>
    <cellStyle name="Vírgula 2 4" xfId="548" xr:uid="{00000000-0005-0000-0000-0000C6070000}"/>
    <cellStyle name="Vírgula 2 4 2" xfId="893" xr:uid="{00000000-0005-0000-0000-0000C7070000}"/>
    <cellStyle name="Vírgula 2 4 2 2" xfId="3000" xr:uid="{7FAED89F-7340-4385-BFB6-A5ACB9FE8D25}"/>
    <cellStyle name="Vírgula 2 4 2 2 2" xfId="5013" xr:uid="{35462060-1DCB-4904-9EAD-1288F9A055BD}"/>
    <cellStyle name="Vírgula 2 4 2 2 2 2" xfId="8973" xr:uid="{1D967BC0-105F-4529-8C0E-2678986480DE}"/>
    <cellStyle name="Vírgula 2 4 2 2 2 2 2" xfId="16893" xr:uid="{36D9BE0B-CCC6-4A52-B26B-6CF427326AED}"/>
    <cellStyle name="Vírgula 2 4 2 2 2 3" xfId="12933" xr:uid="{AE2CF0D2-4CF2-4896-82EB-B5F033594FCC}"/>
    <cellStyle name="Vírgula 2 4 2 2 3" xfId="6993" xr:uid="{A3231097-05FE-4098-9C42-3DB8605A95E3}"/>
    <cellStyle name="Vírgula 2 4 2 2 3 2" xfId="14913" xr:uid="{F359F83E-E455-4ECD-AFE8-247B51361D5B}"/>
    <cellStyle name="Vírgula 2 4 2 2 4" xfId="10953" xr:uid="{51D32A2D-4E4C-43E7-BE6D-21B75E5DCBD3}"/>
    <cellStyle name="Vírgula 2 4 2 3" xfId="3736" xr:uid="{E1D84AA5-E925-4147-8713-9886DD9A46C9}"/>
    <cellStyle name="Vírgula 2 4 2 3 2" xfId="7698" xr:uid="{4E149D07-C41D-46EF-87AD-E53252804F88}"/>
    <cellStyle name="Vírgula 2 4 2 3 2 2" xfId="15618" xr:uid="{ACDC8F7E-64F7-4E9F-82ED-549FBB094BA4}"/>
    <cellStyle name="Vírgula 2 4 2 3 3" xfId="11658" xr:uid="{3EF634FD-5538-4081-BE6C-9EF2906FAC31}"/>
    <cellStyle name="Vírgula 2 4 2 4" xfId="5718" xr:uid="{28B1C246-8B02-4931-9BAD-E6A1514D4018}"/>
    <cellStyle name="Vírgula 2 4 2 4 2" xfId="13638" xr:uid="{4C6EABB5-B4E7-4EC5-AFE1-4F3349D226A5}"/>
    <cellStyle name="Vírgula 2 4 2 5" xfId="9678" xr:uid="{FC05DADD-7EBE-48CB-ACEE-59293356D7C3}"/>
    <cellStyle name="Vírgula 2 4 3" xfId="2999" xr:uid="{A8CA228F-E14E-4E4A-A147-3631DE6E06E9}"/>
    <cellStyle name="Vírgula 2 4 3 2" xfId="5012" xr:uid="{B97183A3-6BD7-4736-BFEF-043DF373F9AD}"/>
    <cellStyle name="Vírgula 2 4 3 2 2" xfId="8972" xr:uid="{121BFDDA-C542-4B1E-B867-16D6095B8A05}"/>
    <cellStyle name="Vírgula 2 4 3 2 2 2" xfId="16892" xr:uid="{6C39F91B-F63B-4A19-8CB5-D13F5C25F828}"/>
    <cellStyle name="Vírgula 2 4 3 2 3" xfId="12932" xr:uid="{B486B95F-7159-464F-A335-EE1110E28099}"/>
    <cellStyle name="Vírgula 2 4 3 3" xfId="6992" xr:uid="{60C53EC2-01D7-42C1-8F7B-2C030774610F}"/>
    <cellStyle name="Vírgula 2 4 3 3 2" xfId="14912" xr:uid="{F1A25375-2605-4420-8526-44860A33E7A3}"/>
    <cellStyle name="Vírgula 2 4 3 4" xfId="10952" xr:uid="{9FBE0532-9965-48CB-B4B8-3E410C2DF5A8}"/>
    <cellStyle name="Vírgula 2 4 4" xfId="3411" xr:uid="{6DE86FEE-C646-4465-BD99-2867FFB5207A}"/>
    <cellStyle name="Vírgula 2 4 4 2" xfId="7373" xr:uid="{5C0A32C8-5A2A-4C08-84F8-2023F01EAEE6}"/>
    <cellStyle name="Vírgula 2 4 4 2 2" xfId="15293" xr:uid="{AC58E86C-080A-4B3E-9BA0-56BFA0C0386E}"/>
    <cellStyle name="Vírgula 2 4 4 3" xfId="11333" xr:uid="{E507E036-8F18-4A11-91D5-ADD1DAF35B50}"/>
    <cellStyle name="Vírgula 2 4 5" xfId="5393" xr:uid="{9EF85147-846F-4DB7-B7E1-93A5EC45218E}"/>
    <cellStyle name="Vírgula 2 4 5 2" xfId="13313" xr:uid="{29C3CC12-9333-4A98-BFF0-F38F2ADEB7CE}"/>
    <cellStyle name="Vírgula 2 4 6" xfId="9353" xr:uid="{8D230DBD-B35E-4EC7-B814-A517B63C4211}"/>
    <cellStyle name="Vírgula 2 5" xfId="1883" xr:uid="{00000000-0005-0000-0000-0000C8070000}"/>
    <cellStyle name="Vírgula 2 5 2" xfId="3001" xr:uid="{4E5FA3FE-7859-4B4B-9B4C-A58F773084BD}"/>
    <cellStyle name="Vírgula 2 5 2 2" xfId="5014" xr:uid="{1C606888-B6E9-45A6-B13A-27B3CF08187A}"/>
    <cellStyle name="Vírgula 2 5 2 2 2" xfId="8974" xr:uid="{98AD0C92-AAD7-46F0-9EF8-29138E6AFA8D}"/>
    <cellStyle name="Vírgula 2 5 2 2 2 2" xfId="16894" xr:uid="{9D1D1691-AF37-4A21-B795-A2A5B26B26D1}"/>
    <cellStyle name="Vírgula 2 5 2 2 3" xfId="12934" xr:uid="{4EC26B51-DE2B-4489-A405-90AA47B426CC}"/>
    <cellStyle name="Vírgula 2 5 2 3" xfId="6994" xr:uid="{32B206AB-A0BC-45D8-8A0C-1A4FACC05EB5}"/>
    <cellStyle name="Vírgula 2 5 2 3 2" xfId="14914" xr:uid="{AE92862D-4668-4225-9EF5-C52A10EB17E3}"/>
    <cellStyle name="Vírgula 2 5 2 4" xfId="10954" xr:uid="{7046E40D-2F84-445F-AF3B-2A9F107FD55E}"/>
    <cellStyle name="Vírgula 2 5 3" xfId="3995" xr:uid="{B5867204-3F53-4F02-8604-AC79F989B445}"/>
    <cellStyle name="Vírgula 2 5 3 2" xfId="7957" xr:uid="{B9135A61-DCA3-41FA-9A8D-E86324EADFB1}"/>
    <cellStyle name="Vírgula 2 5 3 2 2" xfId="15877" xr:uid="{05B12A67-BD6D-4D00-9BB4-CB839A6CDF74}"/>
    <cellStyle name="Vírgula 2 5 3 3" xfId="11917" xr:uid="{8E8AF9C2-F034-43FF-88F7-ACFADB5C8765}"/>
    <cellStyle name="Vírgula 2 5 4" xfId="5977" xr:uid="{9EB73DE3-32A4-4230-80CC-30A21210544B}"/>
    <cellStyle name="Vírgula 2 5 4 2" xfId="13897" xr:uid="{16FE5CC3-9622-43FD-9EBB-84B99543DC0F}"/>
    <cellStyle name="Vírgula 2 5 5" xfId="9937" xr:uid="{DA24F573-3DB0-4CD7-AA4A-97AA57EDD0F4}"/>
    <cellStyle name="Vírgula 2 6" xfId="1923" xr:uid="{00000000-0005-0000-0000-0000C9070000}"/>
    <cellStyle name="Vírgula 2 6 2" xfId="4026" xr:uid="{45D28D24-7607-478C-8353-B38A32BA25F3}"/>
    <cellStyle name="Vírgula 2 6 2 2" xfId="7988" xr:uid="{97078670-B337-4EDE-89F6-B3A9A2C0A431}"/>
    <cellStyle name="Vírgula 2 6 2 2 2" xfId="15908" xr:uid="{951376AD-0A75-42A1-BAE5-FC5CB14A6F5E}"/>
    <cellStyle name="Vírgula 2 6 2 3" xfId="11948" xr:uid="{7C54967E-C64F-4596-88C1-0124C7A4CD99}"/>
    <cellStyle name="Vírgula 2 6 3" xfId="6008" xr:uid="{D60E2492-8DE5-436A-B4D3-E43B72727756}"/>
    <cellStyle name="Vírgula 2 6 3 2" xfId="13928" xr:uid="{FF936D83-ACB3-4E34-9702-F5CBAD07B384}"/>
    <cellStyle name="Vírgula 2 6 4" xfId="9968" xr:uid="{73BE11DC-386B-4D0A-9C7B-41D0642F2839}"/>
    <cellStyle name="Vírgula 2 7" xfId="2003" xr:uid="{B3CDABC7-BDD7-4D9A-AD2F-4466F054AA76}"/>
    <cellStyle name="Vírgula 2 7 2" xfId="4081" xr:uid="{605159F8-22A1-4B90-BB41-2428CD338D27}"/>
    <cellStyle name="Vírgula 2 7 2 2" xfId="8041" xr:uid="{B6BBE982-8925-4177-9FFC-E1E738B2CC3D}"/>
    <cellStyle name="Vírgula 2 7 2 2 2" xfId="15961" xr:uid="{EE7301FD-DEA6-47A9-93B6-2025EC3C2AE5}"/>
    <cellStyle name="Vírgula 2 7 2 3" xfId="12001" xr:uid="{F6116111-4EB1-4143-9757-CDC585ACF5B9}"/>
    <cellStyle name="Vírgula 2 7 3" xfId="6061" xr:uid="{745F6330-04C9-483F-A294-529E586C3598}"/>
    <cellStyle name="Vírgula 2 7 3 2" xfId="13981" xr:uid="{FEE32640-8AC4-406A-B40B-9C272D183024}"/>
    <cellStyle name="Vírgula 2 7 4" xfId="10021" xr:uid="{3B83CC22-DAE1-42A0-84DE-6B94C0155B14}"/>
    <cellStyle name="Vírgula 2 8" xfId="2041" xr:uid="{2DDD11BB-EDAD-4682-B875-02DF48266877}"/>
    <cellStyle name="Vírgula 2 8 2" xfId="4119" xr:uid="{6DF11A0F-35CE-4869-B80D-235E6F791F31}"/>
    <cellStyle name="Vírgula 2 8 2 2" xfId="8079" xr:uid="{2F9E2E57-3119-4DE0-94AA-2C876B68D473}"/>
    <cellStyle name="Vírgula 2 8 2 2 2" xfId="15999" xr:uid="{EF9A4122-B380-4D12-BF7D-441BDF059022}"/>
    <cellStyle name="Vírgula 2 8 2 3" xfId="12039" xr:uid="{B534A4E4-FFE7-4FD9-92A5-6B5124EE9FFD}"/>
    <cellStyle name="Vírgula 2 8 3" xfId="6099" xr:uid="{A3A4DE29-987D-493F-A1D0-BF3DFDD23982}"/>
    <cellStyle name="Vírgula 2 8 3 2" xfId="14019" xr:uid="{5692BD2F-78CD-4C85-B72D-9C09E0C8B754}"/>
    <cellStyle name="Vírgula 2 8 4" xfId="10059" xr:uid="{5B194E7D-86A9-4AA2-B4BE-B06DC8D778F5}"/>
    <cellStyle name="Vírgula 2 9" xfId="3053" xr:uid="{D433B5E5-03AC-4F55-845F-B5F11E1342C5}"/>
    <cellStyle name="Vírgula 2 9 2" xfId="5053" xr:uid="{D675E01D-EBCC-4513-A2D8-A1E96421B2F8}"/>
    <cellStyle name="Vírgula 2 9 2 2" xfId="9013" xr:uid="{9CECBFC3-35A5-444A-84F5-5DE53B680AA6}"/>
    <cellStyle name="Vírgula 2 9 2 2 2" xfId="16933" xr:uid="{364A80EF-5916-4DDC-A990-2E842502A7E8}"/>
    <cellStyle name="Vírgula 2 9 2 3" xfId="12973" xr:uid="{4080D9ED-9935-4951-BBD8-18DA4B6BD76F}"/>
    <cellStyle name="Vírgula 2 9 3" xfId="7033" xr:uid="{3C8843B7-D872-4E69-A9D1-C399EB5A5E38}"/>
    <cellStyle name="Vírgula 2 9 3 2" xfId="14953" xr:uid="{93A83A74-7996-4EEC-AC4F-BEC6F3EF7745}"/>
    <cellStyle name="Vírgula 2 9 4" xfId="10993" xr:uid="{24837A45-FE80-4786-AF08-84900647E114}"/>
    <cellStyle name="Vírgula 3" xfId="184" xr:uid="{00000000-0005-0000-0000-0000CA070000}"/>
    <cellStyle name="Vírgula 3 2" xfId="358" xr:uid="{00000000-0005-0000-0000-0000CB070000}"/>
    <cellStyle name="Vírgula 3 2 2" xfId="748" xr:uid="{00000000-0005-0000-0000-0000CC070000}"/>
    <cellStyle name="Vírgula 3 2 2 2" xfId="3003" xr:uid="{4450CA02-C6FF-4E51-B422-EDEB5A02E3F9}"/>
    <cellStyle name="Vírgula 3 2 2 2 2" xfId="5016" xr:uid="{F00924D6-1B17-4EDA-911F-3FBD9D1475AC}"/>
    <cellStyle name="Vírgula 3 2 2 2 2 2" xfId="8976" xr:uid="{6C48EA8F-29CF-437B-8288-576311F87691}"/>
    <cellStyle name="Vírgula 3 2 2 2 2 2 2" xfId="16896" xr:uid="{09BE71E7-69C2-4EE9-A375-F152986FA272}"/>
    <cellStyle name="Vírgula 3 2 2 2 2 3" xfId="12936" xr:uid="{BE867E21-5529-4C34-A77E-77F7033DDC47}"/>
    <cellStyle name="Vírgula 3 2 2 2 3" xfId="6996" xr:uid="{87192C68-5A45-4F75-A59A-94C3930D1717}"/>
    <cellStyle name="Vírgula 3 2 2 2 3 2" xfId="14916" xr:uid="{7C1FAE8A-3B0C-4E25-A459-F25FBCBCFBCC}"/>
    <cellStyle name="Vírgula 3 2 2 2 4" xfId="10956" xr:uid="{833CFBE9-595F-4E61-B307-EABEB515DD79}"/>
    <cellStyle name="Vírgula 3 2 2 3" xfId="3591" xr:uid="{7EF599D8-92AB-4893-A526-2C19222CD1ED}"/>
    <cellStyle name="Vírgula 3 2 2 3 2" xfId="7553" xr:uid="{D4F2736D-FBFF-4DD6-B6B0-9710F174E1F7}"/>
    <cellStyle name="Vírgula 3 2 2 3 2 2" xfId="15473" xr:uid="{0B1BBF5C-7F14-4C03-A447-E6CF3E41A35F}"/>
    <cellStyle name="Vírgula 3 2 2 3 3" xfId="11513" xr:uid="{7C9FD42C-25C2-4233-ABDD-F0AB67FA8590}"/>
    <cellStyle name="Vírgula 3 2 2 4" xfId="5573" xr:uid="{D11258D4-9F4A-4A88-949F-D54BA638BC54}"/>
    <cellStyle name="Vírgula 3 2 2 4 2" xfId="13493" xr:uid="{C52AB580-E226-4F89-B6F4-14A5FFA085D7}"/>
    <cellStyle name="Vírgula 3 2 2 5" xfId="9533" xr:uid="{BFE60A6B-DBEE-4C57-BE93-70AEFCE3D606}"/>
    <cellStyle name="Vírgula 3 2 3" xfId="3002" xr:uid="{43A81491-1FE3-477D-A1E6-717D0DE4A0B0}"/>
    <cellStyle name="Vírgula 3 2 3 2" xfId="5015" xr:uid="{586444A4-C881-46CD-AA67-802D339F6D8D}"/>
    <cellStyle name="Vírgula 3 2 3 2 2" xfId="8975" xr:uid="{A64EAB6D-0903-4139-A798-2C25999DEA87}"/>
    <cellStyle name="Vírgula 3 2 3 2 2 2" xfId="16895" xr:uid="{7A9F87D4-01CE-49FE-BE5F-9DBA4E9537F4}"/>
    <cellStyle name="Vírgula 3 2 3 2 3" xfId="12935" xr:uid="{A9D714EF-F9A9-45D0-9C16-B6FC2C15F335}"/>
    <cellStyle name="Vírgula 3 2 3 3" xfId="6995" xr:uid="{CC7A8673-8754-4404-955D-EB31F462397B}"/>
    <cellStyle name="Vírgula 3 2 3 3 2" xfId="14915" xr:uid="{7E890657-A534-49C7-A450-176A71CDF156}"/>
    <cellStyle name="Vírgula 3 2 3 4" xfId="10955" xr:uid="{79A24D8B-B348-4234-B91D-D86CCDFC2610}"/>
    <cellStyle name="Vírgula 3 2 4" xfId="3266" xr:uid="{20E6D058-B60F-4E25-A654-B9F27DB91545}"/>
    <cellStyle name="Vírgula 3 2 4 2" xfId="7228" xr:uid="{2E767446-3C00-4555-ABEB-23EB3A8DB39B}"/>
    <cellStyle name="Vírgula 3 2 4 2 2" xfId="15148" xr:uid="{C8C8917E-5238-48F7-AFC5-0AA8EF1ABDE9}"/>
    <cellStyle name="Vírgula 3 2 4 3" xfId="11188" xr:uid="{65376978-E86D-4B33-A99C-FC1AC98BB7F9}"/>
    <cellStyle name="Vírgula 3 2 5" xfId="5248" xr:uid="{5C400B47-8612-4FE2-98FC-A981E3371341}"/>
    <cellStyle name="Vírgula 3 2 5 2" xfId="13168" xr:uid="{73DD227E-E781-4D79-BCBA-3FDF06D78EB4}"/>
    <cellStyle name="Vírgula 3 2 6" xfId="9208" xr:uid="{FDFC45A1-70B9-4F4E-A975-40FE6B11A262}"/>
    <cellStyle name="Vírgula 3 3" xfId="480" xr:uid="{00000000-0005-0000-0000-0000CD070000}"/>
    <cellStyle name="Vírgula 3 3 2" xfId="850" xr:uid="{00000000-0005-0000-0000-0000CE070000}"/>
    <cellStyle name="Vírgula 3 3 2 2" xfId="3005" xr:uid="{E6DDAAE8-1391-4E99-B7F2-23DF452CA376}"/>
    <cellStyle name="Vírgula 3 3 2 2 2" xfId="5018" xr:uid="{2A78A68E-3A14-4F10-A591-B5CD253F2845}"/>
    <cellStyle name="Vírgula 3 3 2 2 2 2" xfId="8978" xr:uid="{70202582-A423-43DC-B7CF-5D2853C7DE82}"/>
    <cellStyle name="Vírgula 3 3 2 2 2 2 2" xfId="16898" xr:uid="{4F4DE4CB-CBA2-46A3-A5A4-2E30318C3867}"/>
    <cellStyle name="Vírgula 3 3 2 2 2 3" xfId="12938" xr:uid="{99CBE0DA-1DD1-43AB-AD9F-ECC9CDF824FB}"/>
    <cellStyle name="Vírgula 3 3 2 2 3" xfId="6998" xr:uid="{C8CDB0DF-7038-4CE5-8C1C-5D324A9F1B74}"/>
    <cellStyle name="Vírgula 3 3 2 2 3 2" xfId="14918" xr:uid="{D40E694B-7F70-4EE5-9A0D-374A805A303F}"/>
    <cellStyle name="Vírgula 3 3 2 2 4" xfId="10958" xr:uid="{BACFAEF9-642D-4473-AD1C-E2B24BEF5389}"/>
    <cellStyle name="Vírgula 3 3 2 3" xfId="3693" xr:uid="{822FAA6E-4C59-45E9-93F7-9EB771AED8A8}"/>
    <cellStyle name="Vírgula 3 3 2 3 2" xfId="7655" xr:uid="{56C08CD4-F4CB-489E-95FD-FD63DF3059A5}"/>
    <cellStyle name="Vírgula 3 3 2 3 2 2" xfId="15575" xr:uid="{8A971161-55DB-43BD-95F6-A1DE34D50510}"/>
    <cellStyle name="Vírgula 3 3 2 3 3" xfId="11615" xr:uid="{49494672-2FF7-4E9A-BF2A-CE7D7D6B7E24}"/>
    <cellStyle name="Vírgula 3 3 2 4" xfId="5675" xr:uid="{5C86AB8F-A036-4798-BDB4-D853F5405B35}"/>
    <cellStyle name="Vírgula 3 3 2 4 2" xfId="13595" xr:uid="{3EE7633C-3C35-4981-93CD-826BAEDE743C}"/>
    <cellStyle name="Vírgula 3 3 2 5" xfId="9635" xr:uid="{E275756A-C0E1-4FA0-B1F1-D0003286D6D1}"/>
    <cellStyle name="Vírgula 3 3 3" xfId="3004" xr:uid="{FBFE920D-430E-4590-BF8B-1380CA140426}"/>
    <cellStyle name="Vírgula 3 3 3 2" xfId="5017" xr:uid="{D34318BF-5E2F-4CA7-AC8E-0D3B8DD0D9D3}"/>
    <cellStyle name="Vírgula 3 3 3 2 2" xfId="8977" xr:uid="{87F7E854-0D85-41A9-AFF1-BA2675EDD153}"/>
    <cellStyle name="Vírgula 3 3 3 2 2 2" xfId="16897" xr:uid="{43E23187-9DEE-4F75-9B4B-1C3D3135D1E0}"/>
    <cellStyle name="Vírgula 3 3 3 2 3" xfId="12937" xr:uid="{9ED89127-6195-44E6-910E-02E991954F65}"/>
    <cellStyle name="Vírgula 3 3 3 3" xfId="6997" xr:uid="{12A03237-5CD2-4871-A7C9-0B0058156076}"/>
    <cellStyle name="Vírgula 3 3 3 3 2" xfId="14917" xr:uid="{83B423D2-86D5-4215-9B90-AC51FE828E26}"/>
    <cellStyle name="Vírgula 3 3 3 4" xfId="10957" xr:uid="{64F84D26-FCDF-4A85-BD5A-4B4F44FDAF87}"/>
    <cellStyle name="Vírgula 3 3 4" xfId="3368" xr:uid="{7C40F59A-B4FA-4ECF-9F1D-EB5C9CB7A1E7}"/>
    <cellStyle name="Vírgula 3 3 4 2" xfId="7330" xr:uid="{B4A47066-134B-44CE-8701-F936A3C8B80F}"/>
    <cellStyle name="Vírgula 3 3 4 2 2" xfId="15250" xr:uid="{D963C619-2897-44AE-AE25-5DA43293954A}"/>
    <cellStyle name="Vírgula 3 3 4 3" xfId="11290" xr:uid="{F4D51862-FFC3-42A5-B86E-0BF2D97F8196}"/>
    <cellStyle name="Vírgula 3 3 5" xfId="5350" xr:uid="{998E0FC8-1383-4E0F-B7E3-172E03A83DEE}"/>
    <cellStyle name="Vírgula 3 3 5 2" xfId="13270" xr:uid="{7B79CDF1-02F1-4971-9999-9B6D310AA0C2}"/>
    <cellStyle name="Vírgula 3 3 6" xfId="9310" xr:uid="{E51B9C2A-45D2-4096-BAFC-8720ECBBA965}"/>
    <cellStyle name="Vírgula 3 4" xfId="2004" xr:uid="{AD0D0D06-B7D5-449E-AFC7-C23A1ECFEC45}"/>
    <cellStyle name="Vírgula 3 4 2" xfId="4082" xr:uid="{972C5519-6AC2-4516-A9AF-10791EDF7585}"/>
    <cellStyle name="Vírgula 3 4 2 2" xfId="8042" xr:uid="{8E40F893-333E-4881-9114-2C2BC2FA5540}"/>
    <cellStyle name="Vírgula 3 4 2 2 2" xfId="15962" xr:uid="{B81105C1-F29B-4237-8AE2-3B2652B9628D}"/>
    <cellStyle name="Vírgula 3 4 2 3" xfId="12002" xr:uid="{E2DA3F5C-4D62-4371-B0B0-9CFF7911354F}"/>
    <cellStyle name="Vírgula 3 4 3" xfId="6062" xr:uid="{68C7A02A-F814-4765-8500-4D6AFEAA8095}"/>
    <cellStyle name="Vírgula 3 4 3 2" xfId="13982" xr:uid="{B1E3D3A3-E2E1-4342-85E8-BD3E15AD44CB}"/>
    <cellStyle name="Vírgula 3 4 4" xfId="10022" xr:uid="{25C22C3B-2D3C-4286-837A-B68BD817565A}"/>
    <cellStyle name="Vírgula 3 5" xfId="2042" xr:uid="{27AB4FDE-BBC9-47D6-BB8C-24A071AD60D2}"/>
    <cellStyle name="Vírgula 3 5 2" xfId="4120" xr:uid="{C8851D08-A6A1-41A6-95E5-76C0577F198A}"/>
    <cellStyle name="Vírgula 3 5 2 2" xfId="8080" xr:uid="{69242993-07B0-4E35-9FDA-CC109149B383}"/>
    <cellStyle name="Vírgula 3 5 2 2 2" xfId="16000" xr:uid="{7463C2BA-7FC8-4B7F-B2B1-C13BB4787161}"/>
    <cellStyle name="Vírgula 3 5 2 3" xfId="12040" xr:uid="{A884E14A-1367-4C3A-81E9-B8ED17B39B2D}"/>
    <cellStyle name="Vírgula 3 5 3" xfId="6100" xr:uid="{67732E06-3697-447C-8095-7D979C30E831}"/>
    <cellStyle name="Vírgula 3 5 3 2" xfId="14020" xr:uid="{FF51963D-2B77-4D60-94BF-82BB321A9371}"/>
    <cellStyle name="Vírgula 3 5 4" xfId="10060" xr:uid="{955EB162-FC58-48F3-921E-670F0EBE96CD}"/>
    <cellStyle name="Vírgula 3 6" xfId="3052" xr:uid="{0B3D5E81-F32E-46FD-BD53-4EF0AC45EBD8}"/>
    <cellStyle name="Vírgula 3 6 2" xfId="5052" xr:uid="{155E4419-468B-4D79-9107-79FEC0892E91}"/>
    <cellStyle name="Vírgula 3 6 2 2" xfId="9012" xr:uid="{0588B428-8962-4E1A-B078-B64AEE8731EF}"/>
    <cellStyle name="Vírgula 3 6 2 2 2" xfId="16932" xr:uid="{A4D8BC3D-8697-42F2-A73D-00CEF98DF9F3}"/>
    <cellStyle name="Vírgula 3 6 2 3" xfId="12972" xr:uid="{5A38EC1C-5F99-4313-AF5D-D645F0177854}"/>
    <cellStyle name="Vírgula 3 6 3" xfId="7032" xr:uid="{9EEA528B-83DC-4856-BA36-E3E099B7DCE6}"/>
    <cellStyle name="Vírgula 3 6 3 2" xfId="14952" xr:uid="{4BE77AD8-3E9B-4750-9460-BB2C0D34694F}"/>
    <cellStyle name="Vírgula 3 6 4" xfId="10992" xr:uid="{660094E2-4092-4AD6-AE1B-D734A1131498}"/>
    <cellStyle name="Vírgula 4" xfId="194" xr:uid="{00000000-0005-0000-0000-0000CF070000}"/>
    <cellStyle name="Vírgula 4 2" xfId="366" xr:uid="{00000000-0005-0000-0000-0000D0070000}"/>
    <cellStyle name="Vírgula 4 2 2" xfId="756" xr:uid="{00000000-0005-0000-0000-0000D1070000}"/>
    <cellStyle name="Vírgula 4 2 2 2" xfId="3007" xr:uid="{DF26EFCB-D675-46A9-B4E8-93C037AF2BE6}"/>
    <cellStyle name="Vírgula 4 2 2 2 2" xfId="5020" xr:uid="{44E49D00-85CF-4ED2-92F7-EAE947212532}"/>
    <cellStyle name="Vírgula 4 2 2 2 2 2" xfId="8980" xr:uid="{6F7FA65D-F3CB-45B6-8778-816F6EBC5EF3}"/>
    <cellStyle name="Vírgula 4 2 2 2 2 2 2" xfId="16900" xr:uid="{50E48A11-A1D5-455C-AA85-63049032AD76}"/>
    <cellStyle name="Vírgula 4 2 2 2 2 3" xfId="12940" xr:uid="{8097EAC6-8BDD-4635-A1DF-1910C0E67BA0}"/>
    <cellStyle name="Vírgula 4 2 2 2 3" xfId="7000" xr:uid="{AB97AEB1-D5FE-416A-8EFD-333F7DC903FE}"/>
    <cellStyle name="Vírgula 4 2 2 2 3 2" xfId="14920" xr:uid="{69B2E5B1-2FDF-48EB-AD16-2668AAA1C76A}"/>
    <cellStyle name="Vírgula 4 2 2 2 4" xfId="10960" xr:uid="{D1D6B9B4-A5A3-4F8C-B286-066DDF6584D1}"/>
    <cellStyle name="Vírgula 4 2 2 3" xfId="3599" xr:uid="{10FE5B79-17CF-4E0A-AB4D-266AA53A549B}"/>
    <cellStyle name="Vírgula 4 2 2 3 2" xfId="7561" xr:uid="{0B5BE9FE-D7CF-49C2-AC38-7A03A3E443C6}"/>
    <cellStyle name="Vírgula 4 2 2 3 2 2" xfId="15481" xr:uid="{31DE7B71-07EE-4347-80E8-81DC72BA7C71}"/>
    <cellStyle name="Vírgula 4 2 2 3 3" xfId="11521" xr:uid="{42485C96-269C-4569-81ED-B815C95C1FF7}"/>
    <cellStyle name="Vírgula 4 2 2 4" xfId="5581" xr:uid="{30601412-4FBF-4F16-AE7E-CCC004E631A2}"/>
    <cellStyle name="Vírgula 4 2 2 4 2" xfId="13501" xr:uid="{EE5C436A-D634-4F08-933B-05A9A0DF084D}"/>
    <cellStyle name="Vírgula 4 2 2 5" xfId="9541" xr:uid="{5775F607-7A10-461F-8C70-B4EDB66760DE}"/>
    <cellStyle name="Vírgula 4 2 3" xfId="3006" xr:uid="{8AAD313B-FD82-4720-9423-C0E6CB5ED2D3}"/>
    <cellStyle name="Vírgula 4 2 3 2" xfId="5019" xr:uid="{EE010AD7-5799-4679-9546-07D1A8F5D27C}"/>
    <cellStyle name="Vírgula 4 2 3 2 2" xfId="8979" xr:uid="{3D6BB899-B525-4D56-9891-64FC5588D8A8}"/>
    <cellStyle name="Vírgula 4 2 3 2 2 2" xfId="16899" xr:uid="{E6408C30-5687-427C-A373-B62F2220CCEA}"/>
    <cellStyle name="Vírgula 4 2 3 2 3" xfId="12939" xr:uid="{D657C8D1-2D0F-42D5-987B-DD9FF233511E}"/>
    <cellStyle name="Vírgula 4 2 3 3" xfId="6999" xr:uid="{2FE5DA64-37AB-4103-82AA-8BE66784FAAB}"/>
    <cellStyle name="Vírgula 4 2 3 3 2" xfId="14919" xr:uid="{37947231-699D-4312-B532-A6F1CA5904F2}"/>
    <cellStyle name="Vírgula 4 2 3 4" xfId="10959" xr:uid="{5CEC779F-6A5A-481D-AA4D-AFD24C63AC10}"/>
    <cellStyle name="Vírgula 4 2 4" xfId="3274" xr:uid="{1C1A1298-2F3A-476F-BBB4-5D6906FB4316}"/>
    <cellStyle name="Vírgula 4 2 4 2" xfId="7236" xr:uid="{D0C9978C-6A9F-4FDB-B571-09DA172A1AA3}"/>
    <cellStyle name="Vírgula 4 2 4 2 2" xfId="15156" xr:uid="{3CA2FC21-F1EB-4B86-AA52-CF7EE213C1A4}"/>
    <cellStyle name="Vírgula 4 2 4 3" xfId="11196" xr:uid="{4268847C-99D3-4A20-918B-897BD6D3303D}"/>
    <cellStyle name="Vírgula 4 2 5" xfId="5256" xr:uid="{05A87BD6-5466-4626-BF70-CB09AA98AAE4}"/>
    <cellStyle name="Vírgula 4 2 5 2" xfId="13176" xr:uid="{4C53DEF6-9F3C-49E3-BFF0-D335EED0018C}"/>
    <cellStyle name="Vírgula 4 2 6" xfId="9216" xr:uid="{77B7FD05-DE8E-4330-886C-F1D69A90C558}"/>
    <cellStyle name="Vírgula 4 3" xfId="484" xr:uid="{00000000-0005-0000-0000-0000D2070000}"/>
    <cellStyle name="Vírgula 4 3 2" xfId="854" xr:uid="{00000000-0005-0000-0000-0000D3070000}"/>
    <cellStyle name="Vírgula 4 3 2 2" xfId="3009" xr:uid="{3B42F8DC-E436-401E-B08D-212DC8BECEB3}"/>
    <cellStyle name="Vírgula 4 3 2 2 2" xfId="5022" xr:uid="{232C5E7F-E84D-4D7A-893B-B8A466F11F11}"/>
    <cellStyle name="Vírgula 4 3 2 2 2 2" xfId="8982" xr:uid="{6FB1ED15-60E7-4276-A990-7F762A85B084}"/>
    <cellStyle name="Vírgula 4 3 2 2 2 2 2" xfId="16902" xr:uid="{DFDD867C-82E3-45DD-B221-0400B1EB8D37}"/>
    <cellStyle name="Vírgula 4 3 2 2 2 3" xfId="12942" xr:uid="{3F5A606D-532F-47C7-9C7D-95321B2A7075}"/>
    <cellStyle name="Vírgula 4 3 2 2 3" xfId="7002" xr:uid="{3196F015-045B-4DCE-BD81-9C48163C9E7D}"/>
    <cellStyle name="Vírgula 4 3 2 2 3 2" xfId="14922" xr:uid="{D120E837-17D3-401D-BCAE-216086512D1F}"/>
    <cellStyle name="Vírgula 4 3 2 2 4" xfId="10962" xr:uid="{F8221908-FE30-4A62-B300-0CA8C1751E48}"/>
    <cellStyle name="Vírgula 4 3 2 3" xfId="3697" xr:uid="{DB9DB178-9FD0-4407-85DD-787714E62466}"/>
    <cellStyle name="Vírgula 4 3 2 3 2" xfId="7659" xr:uid="{937D462A-CF06-4EB2-92D5-204B78BFEFAE}"/>
    <cellStyle name="Vírgula 4 3 2 3 2 2" xfId="15579" xr:uid="{802E81F4-7390-4806-B82D-9FE2CA42C7DD}"/>
    <cellStyle name="Vírgula 4 3 2 3 3" xfId="11619" xr:uid="{4EDF0B0C-23ED-4F5D-977D-4B41EAD3904B}"/>
    <cellStyle name="Vírgula 4 3 2 4" xfId="5679" xr:uid="{AD4D602E-E9C4-477C-A662-E735D018C2B0}"/>
    <cellStyle name="Vírgula 4 3 2 4 2" xfId="13599" xr:uid="{0D0D8F4F-0A36-4133-B09C-56692B8DCFDA}"/>
    <cellStyle name="Vírgula 4 3 2 5" xfId="9639" xr:uid="{21E316C8-B1EA-4575-A1B1-BCA6373C7886}"/>
    <cellStyle name="Vírgula 4 3 3" xfId="3008" xr:uid="{496D98B7-F634-4344-AC88-6CDEC2E69EF3}"/>
    <cellStyle name="Vírgula 4 3 3 2" xfId="5021" xr:uid="{65854664-2FB8-4F12-9843-A6201EFA1F67}"/>
    <cellStyle name="Vírgula 4 3 3 2 2" xfId="8981" xr:uid="{9490B54B-CFCA-45D6-8715-3716AAEAC452}"/>
    <cellStyle name="Vírgula 4 3 3 2 2 2" xfId="16901" xr:uid="{1EDCCFA5-4D0D-4950-B904-844AE468A088}"/>
    <cellStyle name="Vírgula 4 3 3 2 3" xfId="12941" xr:uid="{F3B53501-5E07-45CF-AAC4-CCA80EDA9FF6}"/>
    <cellStyle name="Vírgula 4 3 3 3" xfId="7001" xr:uid="{7EA708E9-D36A-4FF2-8ADC-25D8D844B6E3}"/>
    <cellStyle name="Vírgula 4 3 3 3 2" xfId="14921" xr:uid="{772EFA97-6821-4158-A5DD-4D3E8C3C56D8}"/>
    <cellStyle name="Vírgula 4 3 3 4" xfId="10961" xr:uid="{6E840317-87CA-41EB-B93C-5C64AF9FCA10}"/>
    <cellStyle name="Vírgula 4 3 4" xfId="3372" xr:uid="{BC2D02C0-8604-4EB7-A7A8-EF7F00297032}"/>
    <cellStyle name="Vírgula 4 3 4 2" xfId="7334" xr:uid="{8992C002-D883-4E72-A60B-73592DC1A1EA}"/>
    <cellStyle name="Vírgula 4 3 4 2 2" xfId="15254" xr:uid="{C2B1EECB-FA22-447F-A213-ECDA7744A795}"/>
    <cellStyle name="Vírgula 4 3 4 3" xfId="11294" xr:uid="{BC287CF2-55EB-4831-8826-00B07B23A03C}"/>
    <cellStyle name="Vírgula 4 3 5" xfId="5354" xr:uid="{3B584EDF-070F-43AE-A46C-779DBF9CB73F}"/>
    <cellStyle name="Vírgula 4 3 5 2" xfId="13274" xr:uid="{07E3F119-43E5-4E0D-B9B0-E8EBAED4621B}"/>
    <cellStyle name="Vírgula 4 3 6" xfId="9314" xr:uid="{CF516742-2DE8-4EF4-ABFB-77AFC8B8C1EE}"/>
    <cellStyle name="Vírgula 4 4" xfId="508" xr:uid="{00000000-0005-0000-0000-0000D4070000}"/>
    <cellStyle name="Vírgula 4 4 2" xfId="877" xr:uid="{00000000-0005-0000-0000-0000D5070000}"/>
    <cellStyle name="Vírgula 4 4 2 2" xfId="3011" xr:uid="{8B5F302D-46C2-4A0C-8D6B-0F5A383B7DCB}"/>
    <cellStyle name="Vírgula 4 4 2 2 2" xfId="5024" xr:uid="{F6B033C4-1177-4134-8D1C-4533EBD3EB4A}"/>
    <cellStyle name="Vírgula 4 4 2 2 2 2" xfId="8984" xr:uid="{9092F55A-DE95-4801-A203-3C33126929A1}"/>
    <cellStyle name="Vírgula 4 4 2 2 2 2 2" xfId="16904" xr:uid="{9F7FB12C-243F-4A6A-AC29-ADEE112B3507}"/>
    <cellStyle name="Vírgula 4 4 2 2 2 3" xfId="12944" xr:uid="{D7F64FF7-AD22-4446-A913-EEE0E938CE0F}"/>
    <cellStyle name="Vírgula 4 4 2 2 3" xfId="7004" xr:uid="{B743DD62-AB18-4001-90DC-6C351750784F}"/>
    <cellStyle name="Vírgula 4 4 2 2 3 2" xfId="14924" xr:uid="{D60A0A00-6B62-4932-9207-2C8DFFD67C83}"/>
    <cellStyle name="Vírgula 4 4 2 2 4" xfId="10964" xr:uid="{C18CC93E-C666-4CB7-BBD9-38DC1B879799}"/>
    <cellStyle name="Vírgula 4 4 2 3" xfId="3720" xr:uid="{06F88953-9E79-43C4-AEC4-806271315311}"/>
    <cellStyle name="Vírgula 4 4 2 3 2" xfId="7682" xr:uid="{510A2A44-89D6-4279-9BFB-D0D597BC834A}"/>
    <cellStyle name="Vírgula 4 4 2 3 2 2" xfId="15602" xr:uid="{683AAFA5-359B-46F6-B2F6-065B9C212999}"/>
    <cellStyle name="Vírgula 4 4 2 3 3" xfId="11642" xr:uid="{FC52A6AD-4272-47AD-ACA4-385C1AE4A105}"/>
    <cellStyle name="Vírgula 4 4 2 4" xfId="5702" xr:uid="{08D478D7-19ED-4E7C-8D16-9DDAEE203C16}"/>
    <cellStyle name="Vírgula 4 4 2 4 2" xfId="13622" xr:uid="{BD8C00AE-449D-456C-881B-ADE1EBF52BEB}"/>
    <cellStyle name="Vírgula 4 4 2 5" xfId="9662" xr:uid="{DE4F79BD-C27B-40A5-B0BB-9DCDDA3EBCA1}"/>
    <cellStyle name="Vírgula 4 4 3" xfId="3010" xr:uid="{018A4DE5-1EF2-4FDC-97D8-AA749CEBD4F9}"/>
    <cellStyle name="Vírgula 4 4 3 2" xfId="5023" xr:uid="{44E6F0B2-A88B-4CE2-AAC8-99D0899768B2}"/>
    <cellStyle name="Vírgula 4 4 3 2 2" xfId="8983" xr:uid="{0B770A7A-43C1-490B-8192-DFACDF073C8F}"/>
    <cellStyle name="Vírgula 4 4 3 2 2 2" xfId="16903" xr:uid="{A4EBBF6B-8803-420F-A321-0850D87D5B62}"/>
    <cellStyle name="Vírgula 4 4 3 2 3" xfId="12943" xr:uid="{6B940CDE-FAA3-4998-A70E-21D95AABBA2E}"/>
    <cellStyle name="Vírgula 4 4 3 3" xfId="7003" xr:uid="{D30B3FED-8DCD-4A96-BB15-B630D01B5709}"/>
    <cellStyle name="Vírgula 4 4 3 3 2" xfId="14923" xr:uid="{A086754A-56A0-43CD-AA45-E47B73AF2F07}"/>
    <cellStyle name="Vírgula 4 4 3 4" xfId="10963" xr:uid="{5632C689-0F19-46A8-A64E-2AF9A6691FDA}"/>
    <cellStyle name="Vírgula 4 4 4" xfId="3395" xr:uid="{E131FF5D-2E0D-44E4-8E91-7219EED0E24C}"/>
    <cellStyle name="Vírgula 4 4 4 2" xfId="7357" xr:uid="{09AD063E-61D0-49AE-A2C9-8055B36992F5}"/>
    <cellStyle name="Vírgula 4 4 4 2 2" xfId="15277" xr:uid="{249644AE-5D3C-419B-A403-FB52125760F4}"/>
    <cellStyle name="Vírgula 4 4 4 3" xfId="11317" xr:uid="{937B1CB7-CDC5-4D28-B151-891E3B1FC925}"/>
    <cellStyle name="Vírgula 4 4 5" xfId="5377" xr:uid="{F655C9C9-3C88-4DAF-89BC-F120427911EB}"/>
    <cellStyle name="Vírgula 4 4 5 2" xfId="13297" xr:uid="{B53DB663-F941-4E49-815F-FC6562BE8F38}"/>
    <cellStyle name="Vírgula 4 4 6" xfId="9337" xr:uid="{71C3DB47-A426-4543-8560-C663CE8ABEBA}"/>
    <cellStyle name="Vírgula 4 5" xfId="934" xr:uid="{00000000-0005-0000-0000-0000D6070000}"/>
    <cellStyle name="Vírgula 4 5 2" xfId="3012" xr:uid="{386C596A-C188-49ED-855D-88AD9D451817}"/>
    <cellStyle name="Vírgula 4 5 2 2" xfId="5025" xr:uid="{CD639F3A-699D-4AB3-9221-B91DE3D96D3F}"/>
    <cellStyle name="Vírgula 4 5 2 2 2" xfId="8985" xr:uid="{05F659E5-CFA5-4B5B-AA45-47675B8AEFE4}"/>
    <cellStyle name="Vírgula 4 5 2 2 2 2" xfId="16905" xr:uid="{4270F423-9D9A-496D-859B-46316C3B41D5}"/>
    <cellStyle name="Vírgula 4 5 2 2 3" xfId="12945" xr:uid="{A2D84B09-F4A2-44D1-9D5A-4A95FEFFB6B9}"/>
    <cellStyle name="Vírgula 4 5 2 3" xfId="7005" xr:uid="{FDB8AC1E-D93D-4CF3-B207-B6CB02F64F3D}"/>
    <cellStyle name="Vírgula 4 5 2 3 2" xfId="14925" xr:uid="{79C51D76-C3EB-4B51-AC7D-A2130C61B2E9}"/>
    <cellStyle name="Vírgula 4 5 2 4" xfId="10965" xr:uid="{114920F9-211C-4B3C-B4B6-061F4FE7578A}"/>
    <cellStyle name="Vírgula 4 5 3" xfId="3770" xr:uid="{7FE78631-AB89-42C9-A7D0-E125D26D578F}"/>
    <cellStyle name="Vírgula 4 5 3 2" xfId="7732" xr:uid="{0990CCC7-A209-4FB2-9AD5-C02FBD56FDC6}"/>
    <cellStyle name="Vírgula 4 5 3 2 2" xfId="15652" xr:uid="{B4776F06-6FE0-430E-977F-AF6F48953F56}"/>
    <cellStyle name="Vírgula 4 5 3 3" xfId="11692" xr:uid="{8579519E-B48D-4E17-A4D9-9DF617916DD4}"/>
    <cellStyle name="Vírgula 4 5 4" xfId="5752" xr:uid="{DC86FAE1-791E-49CB-9011-49200F370521}"/>
    <cellStyle name="Vírgula 4 5 4 2" xfId="13672" xr:uid="{4334CE36-7D23-4E62-967A-91634C171A31}"/>
    <cellStyle name="Vírgula 4 5 5" xfId="9712" xr:uid="{1E9EB94B-83D1-4E89-8594-B132FCD374E0}"/>
    <cellStyle name="Vírgula 4 6" xfId="1906" xr:uid="{00000000-0005-0000-0000-0000D7070000}"/>
    <cellStyle name="Vírgula 4 6 2" xfId="4010" xr:uid="{D5E3BB64-4A60-4420-A250-69938E7DC1E6}"/>
    <cellStyle name="Vírgula 4 6 2 2" xfId="7972" xr:uid="{64A586D3-F008-40FF-8972-C26DC01EC756}"/>
    <cellStyle name="Vírgula 4 6 2 2 2" xfId="15892" xr:uid="{F8EBD3DA-3E68-441D-9F13-3FD33A2115F4}"/>
    <cellStyle name="Vírgula 4 6 2 3" xfId="11932" xr:uid="{FC919644-7DF2-466C-AB26-C847863D7B98}"/>
    <cellStyle name="Vírgula 4 6 3" xfId="5992" xr:uid="{80981F8D-7D04-4DBD-90F6-608A37C27406}"/>
    <cellStyle name="Vírgula 4 6 3 2" xfId="13912" xr:uid="{842D68BD-4A3D-432B-B53D-6FD7A0C1266E}"/>
    <cellStyle name="Vírgula 4 6 4" xfId="9952" xr:uid="{C3B08905-12F9-4170-B715-0CDA50A7DE6D}"/>
    <cellStyle name="Vírgula 4 7" xfId="2008" xr:uid="{75B9B710-2503-4E73-BA42-4F91AF5E4060}"/>
    <cellStyle name="Vírgula 4 7 2" xfId="4086" xr:uid="{E3782DFF-A00D-4BED-9319-8173B3FCAF38}"/>
    <cellStyle name="Vírgula 4 7 2 2" xfId="8046" xr:uid="{412600EA-B486-4C51-A489-03EFA8D861A8}"/>
    <cellStyle name="Vírgula 4 7 2 2 2" xfId="15966" xr:uid="{89F5F811-87C6-453B-AE5B-EB71779A3A35}"/>
    <cellStyle name="Vírgula 4 7 2 3" xfId="12006" xr:uid="{58270E32-E17C-42FF-8ABB-3294195ADB17}"/>
    <cellStyle name="Vírgula 4 7 3" xfId="6066" xr:uid="{29DB2F74-FBAD-43D1-A1DF-1777DDC96F91}"/>
    <cellStyle name="Vírgula 4 7 3 2" xfId="13986" xr:uid="{83CFA5A8-8871-46B2-8466-26C735DC9D51}"/>
    <cellStyle name="Vírgula 4 7 4" xfId="10026" xr:uid="{84C88BBE-9233-48F4-B903-A84E68847AD7}"/>
    <cellStyle name="Vírgula 4 8" xfId="2046" xr:uid="{055BF2C4-503A-4103-AFFC-F67416B77C5A}"/>
    <cellStyle name="Vírgula 4 8 2" xfId="4124" xr:uid="{A57EDC86-2507-4527-9294-B07338D05486}"/>
    <cellStyle name="Vírgula 4 8 2 2" xfId="8084" xr:uid="{448EC300-C610-4DEC-A915-21DCD9946CA6}"/>
    <cellStyle name="Vírgula 4 8 2 2 2" xfId="16004" xr:uid="{417AD004-90D4-4858-AE96-59D0B927FD93}"/>
    <cellStyle name="Vírgula 4 8 2 3" xfId="12044" xr:uid="{7542222C-9EA2-455D-94BC-BBF80BA133FE}"/>
    <cellStyle name="Vírgula 4 8 3" xfId="6104" xr:uid="{4AB3E380-01C6-4861-86A8-DDDE7EE6D5F1}"/>
    <cellStyle name="Vírgula 4 8 3 2" xfId="14024" xr:uid="{68E5DAED-F2A7-44C4-9FB7-9B5E3A88F5B6}"/>
    <cellStyle name="Vírgula 4 8 4" xfId="10064" xr:uid="{AE5332FA-155A-4897-B106-4F5B30E2AEAA}"/>
    <cellStyle name="Vírgula 5" xfId="197" xr:uid="{00000000-0005-0000-0000-0000D8070000}"/>
    <cellStyle name="Vírgula 5 10" xfId="3143" xr:uid="{7AF0FAB4-C84E-4565-82B0-B418751DED07}"/>
    <cellStyle name="Vírgula 5 10 2" xfId="7105" xr:uid="{811FB879-9157-4024-AC4D-498E9D447DDC}"/>
    <cellStyle name="Vírgula 5 10 2 2" xfId="15025" xr:uid="{75C81F2B-F79F-43F1-B287-B0BC7E011327}"/>
    <cellStyle name="Vírgula 5 10 3" xfId="11065" xr:uid="{F9B76336-C993-4D99-8434-91FAA049F885}"/>
    <cellStyle name="Vírgula 5 11" xfId="5125" xr:uid="{A820FD2D-7B87-4E29-96CB-8AFFDC8A483E}"/>
    <cellStyle name="Vírgula 5 11 2" xfId="13045" xr:uid="{85B473FB-E93F-4B9D-B07B-9EF70DA3EC70}"/>
    <cellStyle name="Vírgula 5 12" xfId="9085" xr:uid="{C17F1578-5512-4B41-8DB2-C6446290239F}"/>
    <cellStyle name="Vírgula 5 2" xfId="369" xr:uid="{00000000-0005-0000-0000-0000D9070000}"/>
    <cellStyle name="Vírgula 5 2 2" xfId="759" xr:uid="{00000000-0005-0000-0000-0000DA070000}"/>
    <cellStyle name="Vírgula 5 2 2 2" xfId="3015" xr:uid="{329AC387-8FD0-4560-8B73-6CB16BB5160C}"/>
    <cellStyle name="Vírgula 5 2 2 2 2" xfId="5028" xr:uid="{0C088749-7635-4149-8984-005517906331}"/>
    <cellStyle name="Vírgula 5 2 2 2 2 2" xfId="8988" xr:uid="{FCE9F786-FE01-46A4-81AE-CA9941647329}"/>
    <cellStyle name="Vírgula 5 2 2 2 2 2 2" xfId="16908" xr:uid="{C41DD4BD-7B72-4A2A-83B1-92675298CD60}"/>
    <cellStyle name="Vírgula 5 2 2 2 2 3" xfId="12948" xr:uid="{3C39CF25-E33C-4DBF-A66C-15056019A7E1}"/>
    <cellStyle name="Vírgula 5 2 2 2 3" xfId="7008" xr:uid="{3ED5C8EA-3318-4BC7-B3F4-D2C61FAD5AF5}"/>
    <cellStyle name="Vírgula 5 2 2 2 3 2" xfId="14928" xr:uid="{82FC060D-26F2-463A-ADAF-64F4D688C682}"/>
    <cellStyle name="Vírgula 5 2 2 2 4" xfId="10968" xr:uid="{CE3A819C-0B66-4302-A799-1B5242735E7E}"/>
    <cellStyle name="Vírgula 5 2 2 3" xfId="3602" xr:uid="{2AC30D7A-02DD-4F24-945E-C6E82477F47A}"/>
    <cellStyle name="Vírgula 5 2 2 3 2" xfId="7564" xr:uid="{A64338C6-408E-4123-8994-359E31417AAB}"/>
    <cellStyle name="Vírgula 5 2 2 3 2 2" xfId="15484" xr:uid="{1203EEF1-9F8D-4670-8A1D-6D08DD68E9AC}"/>
    <cellStyle name="Vírgula 5 2 2 3 3" xfId="11524" xr:uid="{E5D4FA4E-2361-4297-B4B6-DB57E56A24EB}"/>
    <cellStyle name="Vírgula 5 2 2 4" xfId="5584" xr:uid="{684C47FE-2380-4EA3-8E38-0C12F7684B05}"/>
    <cellStyle name="Vírgula 5 2 2 4 2" xfId="13504" xr:uid="{CBD43C35-95A9-4F52-9B80-763245C1062F}"/>
    <cellStyle name="Vírgula 5 2 2 5" xfId="9544" xr:uid="{EB07E273-0923-4408-A319-F679226DD31E}"/>
    <cellStyle name="Vírgula 5 2 3" xfId="3014" xr:uid="{EAA7A845-33B0-4232-A90E-1D8D5A2B07AE}"/>
    <cellStyle name="Vírgula 5 2 3 2" xfId="5027" xr:uid="{0B44C89D-C57C-45AA-AE77-AC0D3BC2BC8F}"/>
    <cellStyle name="Vírgula 5 2 3 2 2" xfId="8987" xr:uid="{EEDA3E56-8491-4E6E-9477-80597AB4813A}"/>
    <cellStyle name="Vírgula 5 2 3 2 2 2" xfId="16907" xr:uid="{0AB2FCA3-378B-4522-AF68-BF2D39B34801}"/>
    <cellStyle name="Vírgula 5 2 3 2 3" xfId="12947" xr:uid="{534C5AF5-39EC-48DA-8AEF-A1EA10EEF73F}"/>
    <cellStyle name="Vírgula 5 2 3 3" xfId="7007" xr:uid="{23B9A4BA-2D78-459C-8170-0EB3B99F3EDA}"/>
    <cellStyle name="Vírgula 5 2 3 3 2" xfId="14927" xr:uid="{B6E52A16-B254-4A83-B48B-CCCF42B09123}"/>
    <cellStyle name="Vírgula 5 2 3 4" xfId="10967" xr:uid="{24EA65EC-A051-4F09-B3ED-87487C6DF3ED}"/>
    <cellStyle name="Vírgula 5 2 4" xfId="3277" xr:uid="{8EA83891-D4EE-4BD1-BCCD-137413828F57}"/>
    <cellStyle name="Vírgula 5 2 4 2" xfId="7239" xr:uid="{74C36257-01FF-43F8-A7DE-A0B691854C3D}"/>
    <cellStyle name="Vírgula 5 2 4 2 2" xfId="15159" xr:uid="{BD137456-7768-4598-B65C-7D7C7FBA960C}"/>
    <cellStyle name="Vírgula 5 2 4 3" xfId="11199" xr:uid="{10117DBC-DAE4-4D41-B765-E2F0DB17A0AA}"/>
    <cellStyle name="Vírgula 5 2 5" xfId="5259" xr:uid="{120AB745-A9D1-4B64-9F01-5B7C48770A0E}"/>
    <cellStyle name="Vírgula 5 2 5 2" xfId="13179" xr:uid="{BCEB6D5A-FA89-4AC9-B73F-D46B56581E51}"/>
    <cellStyle name="Vírgula 5 2 6" xfId="9219" xr:uid="{48435EB2-6BA5-4502-A664-3BA9EE34EB76}"/>
    <cellStyle name="Vírgula 5 3" xfId="482" xr:uid="{00000000-0005-0000-0000-0000DB070000}"/>
    <cellStyle name="Vírgula 5 3 2" xfId="852" xr:uid="{00000000-0005-0000-0000-0000DC070000}"/>
    <cellStyle name="Vírgula 5 3 2 2" xfId="3017" xr:uid="{728916D0-632A-44BB-8A30-D1E3C5B3AB75}"/>
    <cellStyle name="Vírgula 5 3 2 2 2" xfId="5030" xr:uid="{2B1AB636-DF95-44C8-8653-5E8C8398EBB7}"/>
    <cellStyle name="Vírgula 5 3 2 2 2 2" xfId="8990" xr:uid="{212A41AE-0331-4189-B3AF-90246EC56422}"/>
    <cellStyle name="Vírgula 5 3 2 2 2 2 2" xfId="16910" xr:uid="{C06CC880-E551-42BB-8508-D29E35E83426}"/>
    <cellStyle name="Vírgula 5 3 2 2 2 3" xfId="12950" xr:uid="{2742C4B4-31D8-4244-A5B2-B470D35B1401}"/>
    <cellStyle name="Vírgula 5 3 2 2 3" xfId="7010" xr:uid="{F7534D16-7222-4158-88CF-2FFF6059E61D}"/>
    <cellStyle name="Vírgula 5 3 2 2 3 2" xfId="14930" xr:uid="{5B159DAF-9079-4CBE-9EA3-42056D7679F4}"/>
    <cellStyle name="Vírgula 5 3 2 2 4" xfId="10970" xr:uid="{4CC52DBF-E86E-4A52-A4A9-0CD5539A840B}"/>
    <cellStyle name="Vírgula 5 3 2 3" xfId="3695" xr:uid="{BB4FDD5B-7723-4B78-9848-F1974C5C621C}"/>
    <cellStyle name="Vírgula 5 3 2 3 2" xfId="7657" xr:uid="{97828DE0-57AE-4DFE-84CE-68C19345611A}"/>
    <cellStyle name="Vírgula 5 3 2 3 2 2" xfId="15577" xr:uid="{BD9670B2-64B4-443B-A208-F0C765442F43}"/>
    <cellStyle name="Vírgula 5 3 2 3 3" xfId="11617" xr:uid="{D33CE78E-3028-4EC8-82CD-BD945A5A8D50}"/>
    <cellStyle name="Vírgula 5 3 2 4" xfId="5677" xr:uid="{9C0E9BF9-7D2E-4DD2-97B6-FDC0DF17F929}"/>
    <cellStyle name="Vírgula 5 3 2 4 2" xfId="13597" xr:uid="{583D5291-47E5-4B8E-9C79-8E225E64A6AF}"/>
    <cellStyle name="Vírgula 5 3 2 5" xfId="9637" xr:uid="{EAE48864-6B49-431A-B2FA-11A618B56689}"/>
    <cellStyle name="Vírgula 5 3 3" xfId="3016" xr:uid="{1782832E-27B4-4787-ADBF-22C663FF415C}"/>
    <cellStyle name="Vírgula 5 3 3 2" xfId="5029" xr:uid="{D9894ACC-4EEF-4CD2-86B7-3DD7D412F6BF}"/>
    <cellStyle name="Vírgula 5 3 3 2 2" xfId="8989" xr:uid="{050CB1FC-5BE5-4E34-8228-2A6D25F2E93F}"/>
    <cellStyle name="Vírgula 5 3 3 2 2 2" xfId="16909" xr:uid="{A3D7C6A3-3E3A-47DC-AEED-5F6FB71242DA}"/>
    <cellStyle name="Vírgula 5 3 3 2 3" xfId="12949" xr:uid="{247A542D-66FB-4695-8BA4-7BACE241674D}"/>
    <cellStyle name="Vírgula 5 3 3 3" xfId="7009" xr:uid="{2E2A66D4-3FBC-41A6-AD08-6BB90BE94D1B}"/>
    <cellStyle name="Vírgula 5 3 3 3 2" xfId="14929" xr:uid="{AC64DB9A-A8D4-4442-A936-FA5D971956F6}"/>
    <cellStyle name="Vírgula 5 3 3 4" xfId="10969" xr:uid="{0903E807-B463-44B6-86C4-EF1F1AFB1EA3}"/>
    <cellStyle name="Vírgula 5 3 4" xfId="3370" xr:uid="{0CA9BB23-C471-4C5F-AAD6-5297C1276BE2}"/>
    <cellStyle name="Vírgula 5 3 4 2" xfId="7332" xr:uid="{3B2576D8-0F70-41D2-AEFC-58ED69EE5634}"/>
    <cellStyle name="Vírgula 5 3 4 2 2" xfId="15252" xr:uid="{484FA0FB-CA9A-41DF-9AE8-BB18C72530B2}"/>
    <cellStyle name="Vírgula 5 3 4 3" xfId="11292" xr:uid="{2663B12E-23CF-45C8-8C4A-0204D09E07AD}"/>
    <cellStyle name="Vírgula 5 3 5" xfId="5352" xr:uid="{48F4520D-72FD-4CF8-8AAD-90B4684D77C2}"/>
    <cellStyle name="Vírgula 5 3 5 2" xfId="13272" xr:uid="{511BF664-B603-4299-A67E-9EF591583641}"/>
    <cellStyle name="Vírgula 5 3 6" xfId="9312" xr:uid="{D5D888CE-03BC-455A-935D-DC0ED9DE33A9}"/>
    <cellStyle name="Vírgula 5 4" xfId="625" xr:uid="{00000000-0005-0000-0000-0000DD070000}"/>
    <cellStyle name="Vírgula 5 4 2" xfId="3018" xr:uid="{22838F46-E9CF-4A80-91CC-F57433976A0D}"/>
    <cellStyle name="Vírgula 5 4 2 2" xfId="5031" xr:uid="{35494FE5-7D0F-4FE9-AE8C-699C97A45A5B}"/>
    <cellStyle name="Vírgula 5 4 2 2 2" xfId="8991" xr:uid="{819924E8-282A-4D36-91A4-14BE4D105D9C}"/>
    <cellStyle name="Vírgula 5 4 2 2 2 2" xfId="16911" xr:uid="{9CD1D429-3179-4BD9-8E69-94BE498FC72E}"/>
    <cellStyle name="Vírgula 5 4 2 2 3" xfId="12951" xr:uid="{67556363-3115-4CEC-875F-FD00F8737AAD}"/>
    <cellStyle name="Vírgula 5 4 2 3" xfId="7011" xr:uid="{7BA983C5-99B2-4190-BD97-B2E0CC2B7B27}"/>
    <cellStyle name="Vírgula 5 4 2 3 2" xfId="14931" xr:uid="{B5B80EF6-3BCE-46BB-9D7D-1CF81D1E5303}"/>
    <cellStyle name="Vírgula 5 4 2 4" xfId="10971" xr:uid="{D3B0EBDD-A54D-456F-8AA7-4A9AF29082D6}"/>
    <cellStyle name="Vírgula 5 4 3" xfId="3468" xr:uid="{530F3F1D-905C-4FAC-A977-60EBD33FEBA7}"/>
    <cellStyle name="Vírgula 5 4 3 2" xfId="7430" xr:uid="{6B2647D8-2277-4D83-8B0F-1BCDD0AF880F}"/>
    <cellStyle name="Vírgula 5 4 3 2 2" xfId="15350" xr:uid="{CEF889CE-EBB7-4AFC-9D0F-119ADA732CA9}"/>
    <cellStyle name="Vírgula 5 4 3 3" xfId="11390" xr:uid="{2252884D-0404-472A-9F33-8DCD96D6AFB8}"/>
    <cellStyle name="Vírgula 5 4 4" xfId="5450" xr:uid="{45EC33D6-7A9B-4F5A-A319-FB687E7DA784}"/>
    <cellStyle name="Vírgula 5 4 4 2" xfId="13370" xr:uid="{56A786A8-97CA-4204-B78B-EC8749C42381}"/>
    <cellStyle name="Vírgula 5 4 5" xfId="9410" xr:uid="{357BD4E0-836B-45CD-91DD-050046535481}"/>
    <cellStyle name="Vírgula 5 5" xfId="932" xr:uid="{00000000-0005-0000-0000-0000DE070000}"/>
    <cellStyle name="Vírgula 5 5 2" xfId="3019" xr:uid="{EA81E887-4896-4CE3-A4C1-7A93548E12DE}"/>
    <cellStyle name="Vírgula 5 5 2 2" xfId="5032" xr:uid="{25587754-BDDA-4EAF-B3E1-1A3C2A201755}"/>
    <cellStyle name="Vírgula 5 5 2 2 2" xfId="8992" xr:uid="{8E6B4BBC-66B8-40FA-904C-D122D11A5A51}"/>
    <cellStyle name="Vírgula 5 5 2 2 2 2" xfId="16912" xr:uid="{FE490AFC-C5C3-432D-96BB-62B53B749D0D}"/>
    <cellStyle name="Vírgula 5 5 2 2 3" xfId="12952" xr:uid="{58EC97F9-C01C-4115-A808-A86571BD8170}"/>
    <cellStyle name="Vírgula 5 5 2 3" xfId="7012" xr:uid="{C5DAAD9A-623E-4CB6-8202-9E340A59FDE5}"/>
    <cellStyle name="Vírgula 5 5 2 3 2" xfId="14932" xr:uid="{D5EE627F-24AA-48C1-BBA7-BC08251B910F}"/>
    <cellStyle name="Vírgula 5 5 2 4" xfId="10972" xr:uid="{362D771A-13B2-4F6B-A6C3-4F7BA2A32873}"/>
    <cellStyle name="Vírgula 5 5 3" xfId="3768" xr:uid="{6FF3798D-2CD1-4BFA-8935-2850EB0180A9}"/>
    <cellStyle name="Vírgula 5 5 3 2" xfId="7730" xr:uid="{9BA41789-D741-48F7-8C49-CEFE61ECFC10}"/>
    <cellStyle name="Vírgula 5 5 3 2 2" xfId="15650" xr:uid="{AB1F9F39-6955-494F-AD71-BB2E551CD598}"/>
    <cellStyle name="Vírgula 5 5 3 3" xfId="11690" xr:uid="{0F2A539A-8F4D-45DB-9E12-D90C1B721C39}"/>
    <cellStyle name="Vírgula 5 5 4" xfId="5750" xr:uid="{98C43204-BD41-4610-970E-AB2220A6D24C}"/>
    <cellStyle name="Vírgula 5 5 4 2" xfId="13670" xr:uid="{3FBBAF5E-EFC0-4D14-B74C-11966106ED32}"/>
    <cellStyle name="Vírgula 5 5 5" xfId="9710" xr:uid="{34CABC38-6DAB-4456-B5AE-D741333D6097}"/>
    <cellStyle name="Vírgula 5 6" xfId="1933" xr:uid="{00000000-0005-0000-0000-0000DF070000}"/>
    <cellStyle name="Vírgula 5 6 2" xfId="4034" xr:uid="{995FC23C-A0E4-4AB1-8411-1AF055CDC4AF}"/>
    <cellStyle name="Vírgula 5 6 2 2" xfId="7996" xr:uid="{35EF253D-0CBD-44F8-A3E4-C4EF0D2FF2D4}"/>
    <cellStyle name="Vírgula 5 6 2 2 2" xfId="15916" xr:uid="{F4958B68-70C6-4575-8D05-9B2C7AF69683}"/>
    <cellStyle name="Vírgula 5 6 2 3" xfId="11956" xr:uid="{67A6E027-2B0A-457B-93BE-FDA9F27CCDFE}"/>
    <cellStyle name="Vírgula 5 6 3" xfId="6016" xr:uid="{764D5EB3-A43D-4E2A-B2DC-6D9407CCC0A5}"/>
    <cellStyle name="Vírgula 5 6 3 2" xfId="13936" xr:uid="{C137C3BF-5F16-4F8B-98EE-095599979273}"/>
    <cellStyle name="Vírgula 5 6 4" xfId="9976" xr:uid="{54163807-7BD4-4895-8595-3FCCEEA0B0FB}"/>
    <cellStyle name="Vírgula 5 7" xfId="2006" xr:uid="{91F76A42-3955-4449-8EB6-36EFD3BFD3DC}"/>
    <cellStyle name="Vírgula 5 7 2" xfId="4084" xr:uid="{A49463F0-A834-44C2-88D3-2D6C71D2F5D8}"/>
    <cellStyle name="Vírgula 5 7 2 2" xfId="8044" xr:uid="{B477CE09-89A5-403F-ABF6-011590B85E21}"/>
    <cellStyle name="Vírgula 5 7 2 2 2" xfId="15964" xr:uid="{A952E88B-3544-471E-884A-4633CF917F8C}"/>
    <cellStyle name="Vírgula 5 7 2 3" xfId="12004" xr:uid="{015B5943-0123-45CA-8395-85B74D30559A}"/>
    <cellStyle name="Vírgula 5 7 3" xfId="6064" xr:uid="{64F6C5A7-BCEF-4B89-9F09-43BFCD8F3E18}"/>
    <cellStyle name="Vírgula 5 7 3 2" xfId="13984" xr:uid="{7E58B0E4-D4D3-4B64-A843-7AFA6CAACBC7}"/>
    <cellStyle name="Vírgula 5 7 4" xfId="10024" xr:uid="{7D20033C-264A-4D66-A082-4643B4178AEF}"/>
    <cellStyle name="Vírgula 5 8" xfId="2044" xr:uid="{E17F6DF6-1130-414F-A7CF-DCC0D506A247}"/>
    <cellStyle name="Vírgula 5 8 2" xfId="4122" xr:uid="{CDF49DB0-2100-4BCF-BE91-651675116DDB}"/>
    <cellStyle name="Vírgula 5 8 2 2" xfId="8082" xr:uid="{F8C3785A-A189-4DA6-9531-81ABFE298090}"/>
    <cellStyle name="Vírgula 5 8 2 2 2" xfId="16002" xr:uid="{D95D000C-119A-4837-AB42-D1DED86318B6}"/>
    <cellStyle name="Vírgula 5 8 2 3" xfId="12042" xr:uid="{7A805690-7421-4398-9CD0-122FD4A2D8AD}"/>
    <cellStyle name="Vírgula 5 8 3" xfId="6102" xr:uid="{5458B7C9-F61D-4E4E-8CC0-23F17D7CD50F}"/>
    <cellStyle name="Vírgula 5 8 3 2" xfId="14022" xr:uid="{5BFF62FF-25FE-417D-8D23-82852CDAB429}"/>
    <cellStyle name="Vírgula 5 8 4" xfId="10062" xr:uid="{857D1CB4-F8D6-455F-BD83-7A20386976CF}"/>
    <cellStyle name="Vírgula 5 9" xfId="3013" xr:uid="{3BC05EF5-D870-45CB-8566-69DABEBC7FFE}"/>
    <cellStyle name="Vírgula 5 9 2" xfId="5026" xr:uid="{8B2EC84A-9F64-4397-BFD6-A97ADCB78591}"/>
    <cellStyle name="Vírgula 5 9 2 2" xfId="8986" xr:uid="{BDFCF1C9-46CC-4A8E-8BB7-ABABF85374A4}"/>
    <cellStyle name="Vírgula 5 9 2 2 2" xfId="16906" xr:uid="{1AFD8250-EE9E-4424-92E4-48635F59E419}"/>
    <cellStyle name="Vírgula 5 9 2 3" xfId="12946" xr:uid="{FE1EADFA-BE53-4386-9B7D-77AB221796EA}"/>
    <cellStyle name="Vírgula 5 9 3" xfId="7006" xr:uid="{F262D52A-4017-448C-991A-1490FF12A0B9}"/>
    <cellStyle name="Vírgula 5 9 3 2" xfId="14926" xr:uid="{EE169622-EB38-4BB2-81C9-4305F383D944}"/>
    <cellStyle name="Vírgula 5 9 4" xfId="10966" xr:uid="{1AB3DE5E-224E-4259-8E67-749185F8E988}"/>
    <cellStyle name="Vírgula 6" xfId="200" xr:uid="{00000000-0005-0000-0000-0000E0070000}"/>
    <cellStyle name="Vírgula 6 2" xfId="372" xr:uid="{00000000-0005-0000-0000-0000E1070000}"/>
    <cellStyle name="Vírgula 6 2 2" xfId="762" xr:uid="{00000000-0005-0000-0000-0000E2070000}"/>
    <cellStyle name="Vírgula 6 2 2 2" xfId="3020" xr:uid="{2D01261A-AD85-41D9-8759-79A10536B06A}"/>
    <cellStyle name="Vírgula 6 2 2 2 2" xfId="5033" xr:uid="{3CFE176B-CF32-4CD7-B88A-30FC549A409F}"/>
    <cellStyle name="Vírgula 6 2 2 2 2 2" xfId="8993" xr:uid="{8F3219DF-2205-4C11-8D1B-6BB1AE442C0B}"/>
    <cellStyle name="Vírgula 6 2 2 2 2 2 2" xfId="16913" xr:uid="{588396C1-6EEE-43F4-BB4F-93804BD7DBDD}"/>
    <cellStyle name="Vírgula 6 2 2 2 2 3" xfId="12953" xr:uid="{FEBA9F70-2481-4593-A933-64F95F0A5C4F}"/>
    <cellStyle name="Vírgula 6 2 2 2 3" xfId="7013" xr:uid="{7906FE75-37BA-4757-9E8F-EB5E870D0429}"/>
    <cellStyle name="Vírgula 6 2 2 2 3 2" xfId="14933" xr:uid="{72756DEA-1D26-4B98-A407-ACD00BF3ECA7}"/>
    <cellStyle name="Vírgula 6 2 2 2 4" xfId="10973" xr:uid="{B9946A3A-590E-40F3-AC36-7A1531D4EF84}"/>
    <cellStyle name="Vírgula 6 2 2 3" xfId="3605" xr:uid="{ECE1D3C5-4F93-48B4-872B-72FB19A9E916}"/>
    <cellStyle name="Vírgula 6 2 2 3 2" xfId="7567" xr:uid="{537B7D2F-8026-4830-8249-C0455415755F}"/>
    <cellStyle name="Vírgula 6 2 2 3 2 2" xfId="15487" xr:uid="{CF86F829-A24F-48E0-BED3-80DD9995C63C}"/>
    <cellStyle name="Vírgula 6 2 2 3 3" xfId="11527" xr:uid="{F94770CB-528E-4D06-8BE5-B7B1792D3700}"/>
    <cellStyle name="Vírgula 6 2 2 4" xfId="5587" xr:uid="{480CD34C-8378-4FE8-9946-165C8EB08E56}"/>
    <cellStyle name="Vírgula 6 2 2 4 2" xfId="13507" xr:uid="{EFE83E30-C1CD-44AD-8509-10EF3A8FFE78}"/>
    <cellStyle name="Vírgula 6 2 2 5" xfId="9547" xr:uid="{AA80CE03-16E1-4C6E-BC0B-4F6210A1632B}"/>
    <cellStyle name="Vírgula 6 2 3" xfId="2065" xr:uid="{19AD2E91-02E6-4157-9ADB-4AE8E6EC984D}"/>
    <cellStyle name="Vírgula 6 2 3 2" xfId="4142" xr:uid="{B17A3AB8-2495-4ACB-A179-7295B85A895A}"/>
    <cellStyle name="Vírgula 6 2 3 2 2" xfId="8102" xr:uid="{5107BFEA-E635-4D41-8E1D-4511F71AA5E9}"/>
    <cellStyle name="Vírgula 6 2 3 2 2 2" xfId="16022" xr:uid="{C2A50962-E62D-4D3C-8D81-02B6620157F6}"/>
    <cellStyle name="Vírgula 6 2 3 2 3" xfId="12062" xr:uid="{0982D639-BB9D-4D52-A1FA-D53882C96ECB}"/>
    <cellStyle name="Vírgula 6 2 3 3" xfId="6122" xr:uid="{53D1C1A6-3F35-4BC2-B751-37A1CE77E078}"/>
    <cellStyle name="Vírgula 6 2 3 3 2" xfId="14042" xr:uid="{CA6C2E23-3C5E-4CD9-904E-C9940F9527B7}"/>
    <cellStyle name="Vírgula 6 2 3 4" xfId="10082" xr:uid="{C678E098-51A3-4ADF-9627-D95D5D06066F}"/>
    <cellStyle name="Vírgula 6 2 4" xfId="3280" xr:uid="{598AE46F-A565-42A8-AE10-C623AC81924B}"/>
    <cellStyle name="Vírgula 6 2 4 2" xfId="7242" xr:uid="{8F710C84-2F30-4B7A-B8FF-E0C2A0B93D28}"/>
    <cellStyle name="Vírgula 6 2 4 2 2" xfId="15162" xr:uid="{2028F268-8A60-4928-8D73-FB9893D50C28}"/>
    <cellStyle name="Vírgula 6 2 4 3" xfId="11202" xr:uid="{4816B244-FFB2-4C42-90B8-31A5A49ECEE4}"/>
    <cellStyle name="Vírgula 6 2 5" xfId="5262" xr:uid="{7EF9DB94-AF4D-45DD-BA0B-6931A9B453CF}"/>
    <cellStyle name="Vírgula 6 2 5 2" xfId="13182" xr:uid="{1DAD9253-D2A1-4BB1-A396-8E378E5CDE3E}"/>
    <cellStyle name="Vírgula 6 2 6" xfId="9222" xr:uid="{9E1AEB9C-91A9-4817-97EB-4FE4BDC224AE}"/>
    <cellStyle name="Vírgula 6 3" xfId="494" xr:uid="{00000000-0005-0000-0000-0000E3070000}"/>
    <cellStyle name="Vírgula 6 3 2" xfId="864" xr:uid="{00000000-0005-0000-0000-0000E4070000}"/>
    <cellStyle name="Vírgula 6 3 2 2" xfId="3022" xr:uid="{0718178C-6D92-4357-9088-52919996027E}"/>
    <cellStyle name="Vírgula 6 3 2 2 2" xfId="5035" xr:uid="{31D34E9F-952A-4F2E-AB3B-35EB3629422D}"/>
    <cellStyle name="Vírgula 6 3 2 2 2 2" xfId="8995" xr:uid="{CCC2119F-AE7F-4A09-895A-D00240A8980D}"/>
    <cellStyle name="Vírgula 6 3 2 2 2 2 2" xfId="16915" xr:uid="{051BAEEB-C13C-4D19-999E-FABD908FD471}"/>
    <cellStyle name="Vírgula 6 3 2 2 2 3" xfId="12955" xr:uid="{DC3A403B-838B-4CBA-ACAA-4D2FB5EB03AC}"/>
    <cellStyle name="Vírgula 6 3 2 2 3" xfId="7015" xr:uid="{156C3608-1281-47D3-8597-78F8906AC59A}"/>
    <cellStyle name="Vírgula 6 3 2 2 3 2" xfId="14935" xr:uid="{C3ACEF67-9E4D-4EFF-8FE7-B2771E02068E}"/>
    <cellStyle name="Vírgula 6 3 2 2 4" xfId="10975" xr:uid="{FB6582C1-83B4-4CFD-A16E-ACC0EEA7A788}"/>
    <cellStyle name="Vírgula 6 3 2 3" xfId="3707" xr:uid="{49420D72-C744-4AEC-AFFA-44201068A9DD}"/>
    <cellStyle name="Vírgula 6 3 2 3 2" xfId="7669" xr:uid="{307F7DB6-8C8B-4953-9DBB-057A7D4C75BE}"/>
    <cellStyle name="Vírgula 6 3 2 3 2 2" xfId="15589" xr:uid="{3573A1CD-E103-4034-998B-41C436A72B63}"/>
    <cellStyle name="Vírgula 6 3 2 3 3" xfId="11629" xr:uid="{AF94C56D-BC41-4001-A4E7-AA88796C69A5}"/>
    <cellStyle name="Vírgula 6 3 2 4" xfId="5689" xr:uid="{E21EF0AD-69E0-475D-8727-E02A5F9ECEB6}"/>
    <cellStyle name="Vírgula 6 3 2 4 2" xfId="13609" xr:uid="{9534A735-8D14-42A8-B695-5A28FDC7F180}"/>
    <cellStyle name="Vírgula 6 3 2 5" xfId="9649" xr:uid="{BD2F2DE5-7C33-4CCC-BBA6-38055664DD3F}"/>
    <cellStyle name="Vírgula 6 3 3" xfId="3021" xr:uid="{93BF7690-313B-4CF8-886C-0D6F3F81C80A}"/>
    <cellStyle name="Vírgula 6 3 3 2" xfId="5034" xr:uid="{530E0C39-2EB3-4F0D-B07A-BDA9A681908F}"/>
    <cellStyle name="Vírgula 6 3 3 2 2" xfId="8994" xr:uid="{93F24242-3376-40F4-893F-ED45E51C750C}"/>
    <cellStyle name="Vírgula 6 3 3 2 2 2" xfId="16914" xr:uid="{A7A3B9D6-6908-47A1-96DD-B20C7C28966C}"/>
    <cellStyle name="Vírgula 6 3 3 2 3" xfId="12954" xr:uid="{9C8143A2-43BB-4AC5-A866-62AAC7EC4739}"/>
    <cellStyle name="Vírgula 6 3 3 3" xfId="7014" xr:uid="{8C60BCFA-A6FC-43C1-B1B4-171A4658AD3D}"/>
    <cellStyle name="Vírgula 6 3 3 3 2" xfId="14934" xr:uid="{D7C97EC4-C034-4B53-AA8F-5B0143DB5CF4}"/>
    <cellStyle name="Vírgula 6 3 3 4" xfId="10974" xr:uid="{58D73021-0866-4DAD-BAFC-8AA961583532}"/>
    <cellStyle name="Vírgula 6 3 4" xfId="3382" xr:uid="{8033A263-85AF-4444-B7C0-FEA6132DF8A5}"/>
    <cellStyle name="Vírgula 6 3 4 2" xfId="7344" xr:uid="{143E3D98-1142-46CF-917F-2C8ED5CF4311}"/>
    <cellStyle name="Vírgula 6 3 4 2 2" xfId="15264" xr:uid="{648371A4-25A3-4EB8-B93D-098D0EC744A1}"/>
    <cellStyle name="Vírgula 6 3 4 3" xfId="11304" xr:uid="{9F1C5ACE-A749-4FFE-818F-A315648CD0AE}"/>
    <cellStyle name="Vírgula 6 3 5" xfId="5364" xr:uid="{37FF5ACD-D874-4C48-AFB0-E7FD4032EB2A}"/>
    <cellStyle name="Vírgula 6 3 5 2" xfId="13284" xr:uid="{6296F7BE-9CD3-4ADD-9B8D-6A0F36859C23}"/>
    <cellStyle name="Vírgula 6 3 6" xfId="9324" xr:uid="{0746F627-B4B0-44DA-8B79-C8FF85D44794}"/>
    <cellStyle name="Vírgula 6 4" xfId="943" xr:uid="{00000000-0005-0000-0000-0000E5070000}"/>
    <cellStyle name="Vírgula 6 4 2" xfId="3023" xr:uid="{42AA2D32-1F6C-4A81-A37E-760685195345}"/>
    <cellStyle name="Vírgula 6 4 2 2" xfId="5036" xr:uid="{27B7DD08-0255-44E1-906E-04288DE21F10}"/>
    <cellStyle name="Vírgula 6 4 2 2 2" xfId="8996" xr:uid="{AA83DA9E-6606-4C88-9F48-E89C3FCDA040}"/>
    <cellStyle name="Vírgula 6 4 2 2 2 2" xfId="16916" xr:uid="{8A7C230C-8FA6-46EB-85F1-03CED41F84F5}"/>
    <cellStyle name="Vírgula 6 4 2 2 3" xfId="12956" xr:uid="{30E75AA9-2981-4E91-8DAB-90CEA4866DA7}"/>
    <cellStyle name="Vírgula 6 4 2 3" xfId="7016" xr:uid="{DB54014E-01AC-4F32-9839-983BEDB3690C}"/>
    <cellStyle name="Vírgula 6 4 2 3 2" xfId="14936" xr:uid="{0114E87D-32F8-4CC8-987D-02960E6E19AA}"/>
    <cellStyle name="Vírgula 6 4 2 4" xfId="10976" xr:uid="{26474B04-6331-47EB-9E1E-5F9506C506D6}"/>
    <cellStyle name="Vírgula 6 4 3" xfId="3779" xr:uid="{A6A845BA-8AF2-4995-AD5D-91DAC84654BD}"/>
    <cellStyle name="Vírgula 6 4 3 2" xfId="7741" xr:uid="{865C64FC-E96D-426D-847F-37A26517E654}"/>
    <cellStyle name="Vírgula 6 4 3 2 2" xfId="15661" xr:uid="{EDAD2BA4-3570-4CD8-9DDD-67312E871B80}"/>
    <cellStyle name="Vírgula 6 4 3 3" xfId="11701" xr:uid="{C7E04CDB-00D9-4E84-A5BF-64308E287BFD}"/>
    <cellStyle name="Vírgula 6 4 4" xfId="5761" xr:uid="{2801E979-93C5-4FDE-9A04-D7015431707F}"/>
    <cellStyle name="Vírgula 6 4 4 2" xfId="13681" xr:uid="{6AE6E78A-5867-4071-8A48-4F5BC2BF1705}"/>
    <cellStyle name="Vírgula 6 4 5" xfId="9721" xr:uid="{4BECAAE0-27CF-4743-A5ED-BCD9761C7EA3}"/>
    <cellStyle name="Vírgula 6 5" xfId="2018" xr:uid="{FF066AE6-D071-43DB-B32E-726B9B307DCC}"/>
    <cellStyle name="Vírgula 6 5 2" xfId="4096" xr:uid="{B7E28CA8-E98A-42EF-9DB3-C8F7011A7B6C}"/>
    <cellStyle name="Vírgula 6 5 2 2" xfId="8056" xr:uid="{88906D2E-73B7-49D0-BD60-A79CE7C3CBE2}"/>
    <cellStyle name="Vírgula 6 5 2 2 2" xfId="15976" xr:uid="{3CB1EE6D-3960-4855-BD26-94255E491769}"/>
    <cellStyle name="Vírgula 6 5 2 3" xfId="12016" xr:uid="{F3813569-2A8D-4C73-A9CE-4250007C9360}"/>
    <cellStyle name="Vírgula 6 5 3" xfId="6076" xr:uid="{6DB1925F-51A7-400B-99E7-64C1B754AFC4}"/>
    <cellStyle name="Vírgula 6 5 3 2" xfId="13996" xr:uid="{0B0161EE-FBB1-4391-A639-A7A108E4C38A}"/>
    <cellStyle name="Vírgula 6 5 4" xfId="10036" xr:uid="{F60BEA81-5257-4C1F-B2E9-26B509400AB6}"/>
    <cellStyle name="Vírgula 6 6" xfId="2056" xr:uid="{28464B68-85F6-4046-AB5A-B8B84A695074}"/>
    <cellStyle name="Vírgula 6 6 2" xfId="4134" xr:uid="{96C71066-D3AD-49E6-8B6D-44517C2C6596}"/>
    <cellStyle name="Vírgula 6 6 2 2" xfId="8094" xr:uid="{F7BFB0CE-E3D5-4441-A416-5043FD53AE1E}"/>
    <cellStyle name="Vírgula 6 6 2 2 2" xfId="16014" xr:uid="{3B616805-1CD4-4673-B1EF-33FB69D9FE3F}"/>
    <cellStyle name="Vírgula 6 6 2 3" xfId="12054" xr:uid="{B40B2599-4CCE-483D-A41A-8E81453C5D0C}"/>
    <cellStyle name="Vírgula 6 6 3" xfId="6114" xr:uid="{7923429D-EEFA-48D4-B524-A843FA768079}"/>
    <cellStyle name="Vírgula 6 6 3 2" xfId="14034" xr:uid="{0594768C-2609-4C09-BB11-C276A98185A4}"/>
    <cellStyle name="Vírgula 6 6 4" xfId="10074" xr:uid="{982BDCF0-8C63-485C-861E-AB9EB4785381}"/>
    <cellStyle name="Vírgula 7" xfId="204" xr:uid="{00000000-0005-0000-0000-0000E6070000}"/>
    <cellStyle name="Vírgula 7 2" xfId="376" xr:uid="{00000000-0005-0000-0000-0000E7070000}"/>
    <cellStyle name="Vírgula 7 2 2" xfId="766" xr:uid="{00000000-0005-0000-0000-0000E8070000}"/>
    <cellStyle name="Vírgula 7 2 2 2" xfId="3026" xr:uid="{5415CA54-FB3C-4377-9881-ABD805244B9A}"/>
    <cellStyle name="Vírgula 7 2 2 2 2" xfId="5039" xr:uid="{BF281FC5-CF5D-4824-9493-B14243F74733}"/>
    <cellStyle name="Vírgula 7 2 2 2 2 2" xfId="8999" xr:uid="{B496DC90-434B-4AAC-8531-62057912C129}"/>
    <cellStyle name="Vírgula 7 2 2 2 2 2 2" xfId="16919" xr:uid="{F10AAA6B-2C6E-4E3C-A8B0-5E42A5B7CB0E}"/>
    <cellStyle name="Vírgula 7 2 2 2 2 3" xfId="12959" xr:uid="{B98BB937-0447-4E9E-AB5F-31540872BB37}"/>
    <cellStyle name="Vírgula 7 2 2 2 3" xfId="7019" xr:uid="{4731B77D-B141-42AA-A257-5291837E4A9C}"/>
    <cellStyle name="Vírgula 7 2 2 2 3 2" xfId="14939" xr:uid="{F82FF12B-88D5-4EC1-BA85-2F1581FA64D6}"/>
    <cellStyle name="Vírgula 7 2 2 2 4" xfId="10979" xr:uid="{FA9E39CA-E5D9-4CE2-8C13-E12E5D9700A4}"/>
    <cellStyle name="Vírgula 7 2 2 3" xfId="3609" xr:uid="{F77A84EF-D98E-4786-9E86-74A069E371E6}"/>
    <cellStyle name="Vírgula 7 2 2 3 2" xfId="7571" xr:uid="{3B174AA6-1FB6-4DA7-81BA-17C99941D07F}"/>
    <cellStyle name="Vírgula 7 2 2 3 2 2" xfId="15491" xr:uid="{7A5184A6-C946-443F-8167-0C90ED3BE587}"/>
    <cellStyle name="Vírgula 7 2 2 3 3" xfId="11531" xr:uid="{10931B13-BE2B-4196-93C9-36D2AD14BE44}"/>
    <cellStyle name="Vírgula 7 2 2 4" xfId="5591" xr:uid="{BE47C885-EA5D-4DB6-9C64-1AB338E41097}"/>
    <cellStyle name="Vírgula 7 2 2 4 2" xfId="13511" xr:uid="{CD56FFB7-02D7-426C-92EE-167EAD155DF1}"/>
    <cellStyle name="Vírgula 7 2 2 5" xfId="9551" xr:uid="{48C6ACD9-2207-4DAA-8FEB-4081EF50CDC5}"/>
    <cellStyle name="Vírgula 7 2 3" xfId="3025" xr:uid="{496971B4-6D40-4B81-A714-6553A48075C6}"/>
    <cellStyle name="Vírgula 7 2 3 2" xfId="5038" xr:uid="{9DB4FDED-6F6B-4297-A57C-7E0D921CBB23}"/>
    <cellStyle name="Vírgula 7 2 3 2 2" xfId="8998" xr:uid="{DAD5BED4-EE93-40D9-9CF0-7168C2320A09}"/>
    <cellStyle name="Vírgula 7 2 3 2 2 2" xfId="16918" xr:uid="{B4CF71B0-32EC-47F7-B3EF-F977DA00405E}"/>
    <cellStyle name="Vírgula 7 2 3 2 3" xfId="12958" xr:uid="{A187CD42-E965-464B-91B0-A9FEC1DACFE3}"/>
    <cellStyle name="Vírgula 7 2 3 3" xfId="7018" xr:uid="{250EB626-AD57-4673-AE51-DBCFD2B0F59E}"/>
    <cellStyle name="Vírgula 7 2 3 3 2" xfId="14938" xr:uid="{8EA36946-24B0-4740-AE31-404A9BC37CEE}"/>
    <cellStyle name="Vírgula 7 2 3 4" xfId="10978" xr:uid="{5D4BFF10-0033-47F6-A7F4-7DA2372B08E7}"/>
    <cellStyle name="Vírgula 7 2 4" xfId="3284" xr:uid="{0E097CAA-B3BE-4ABD-817D-EAE31F10C0BD}"/>
    <cellStyle name="Vírgula 7 2 4 2" xfId="7246" xr:uid="{C3D86BD9-BE55-47A9-8413-37EF0CC12727}"/>
    <cellStyle name="Vírgula 7 2 4 2 2" xfId="15166" xr:uid="{5A84C392-C0D9-4C79-B292-C15F1A9CED6B}"/>
    <cellStyle name="Vírgula 7 2 4 3" xfId="11206" xr:uid="{A0A22855-B8DA-4118-B0A9-8C581205EB29}"/>
    <cellStyle name="Vírgula 7 2 5" xfId="5266" xr:uid="{334CB4B7-9712-430A-A266-DE9B7EEFB62D}"/>
    <cellStyle name="Vírgula 7 2 5 2" xfId="13186" xr:uid="{4BD603F7-B4E2-4D66-9023-AE6D9375A42D}"/>
    <cellStyle name="Vírgula 7 2 6" xfId="9226" xr:uid="{257AC323-F445-41E5-8EC8-072B97E6FF6A}"/>
    <cellStyle name="Vírgula 7 3" xfId="631" xr:uid="{00000000-0005-0000-0000-0000E9070000}"/>
    <cellStyle name="Vírgula 7 3 2" xfId="3027" xr:uid="{3F444AC5-003D-4D49-808F-0B4A4358CF11}"/>
    <cellStyle name="Vírgula 7 3 2 2" xfId="5040" xr:uid="{80DA157A-943E-4F60-AE97-668D6DCF59AD}"/>
    <cellStyle name="Vírgula 7 3 2 2 2" xfId="9000" xr:uid="{49AD3A1F-CDB7-40A1-A645-63FC1FC5CA73}"/>
    <cellStyle name="Vírgula 7 3 2 2 2 2" xfId="16920" xr:uid="{09C0415A-FEF9-428C-8148-8941874A0E14}"/>
    <cellStyle name="Vírgula 7 3 2 2 3" xfId="12960" xr:uid="{22CBCEA4-9FB6-4842-A6B1-378C219D7A26}"/>
    <cellStyle name="Vírgula 7 3 2 3" xfId="7020" xr:uid="{44B52B73-1976-4FF2-8950-081631193912}"/>
    <cellStyle name="Vírgula 7 3 2 3 2" xfId="14940" xr:uid="{833F1789-349B-4706-A6DC-6597E599F96E}"/>
    <cellStyle name="Vírgula 7 3 2 4" xfId="10980" xr:uid="{8F31F523-08D5-4EC4-850A-761CD6B6379D}"/>
    <cellStyle name="Vírgula 7 3 3" xfId="3474" xr:uid="{25921C44-C742-4D80-8046-AE369B8B5C9D}"/>
    <cellStyle name="Vírgula 7 3 3 2" xfId="7436" xr:uid="{124D3E3D-99AB-4397-87F3-3D8882B1E2E2}"/>
    <cellStyle name="Vírgula 7 3 3 2 2" xfId="15356" xr:uid="{8A54EF6D-90FC-4ABE-998D-C7307A3028FF}"/>
    <cellStyle name="Vírgula 7 3 3 3" xfId="11396" xr:uid="{A09FC46A-15A9-4DFF-ACDE-8E8DBB9033B5}"/>
    <cellStyle name="Vírgula 7 3 4" xfId="5456" xr:uid="{D4E2970B-EEB8-4304-A583-C5FA69D8C8AA}"/>
    <cellStyle name="Vírgula 7 3 4 2" xfId="13376" xr:uid="{779B5A53-D6EF-4443-8FBC-660E662FA21A}"/>
    <cellStyle name="Vírgula 7 3 5" xfId="9416" xr:uid="{FC4F3167-274A-4115-8381-93473339C715}"/>
    <cellStyle name="Vírgula 7 4" xfId="3024" xr:uid="{86980606-1831-4C19-A83A-3B5F3349A75D}"/>
    <cellStyle name="Vírgula 7 4 2" xfId="5037" xr:uid="{281140DC-CB84-4CDC-B75D-C3565DABD5E0}"/>
    <cellStyle name="Vírgula 7 4 2 2" xfId="8997" xr:uid="{8C1BA274-49A2-4B1B-BF92-82324FF3AB0D}"/>
    <cellStyle name="Vírgula 7 4 2 2 2" xfId="16917" xr:uid="{2A65EFA6-F49C-4D6C-9A40-B6A7CD52FD6A}"/>
    <cellStyle name="Vírgula 7 4 2 3" xfId="12957" xr:uid="{E159E94F-1141-436E-BF2A-C3699A9CED8E}"/>
    <cellStyle name="Vírgula 7 4 3" xfId="7017" xr:uid="{A307CFB4-319A-4441-9F1C-88AECE194158}"/>
    <cellStyle name="Vírgula 7 4 3 2" xfId="14937" xr:uid="{FFA138F3-3811-411E-A762-E4FC670070A4}"/>
    <cellStyle name="Vírgula 7 4 4" xfId="10977" xr:uid="{0A6BCE16-7E8C-4D25-B925-D0BCF7E7B278}"/>
    <cellStyle name="Vírgula 7 5" xfId="3149" xr:uid="{4E936C14-8C6C-40F1-803B-4BEFCFCAC1D6}"/>
    <cellStyle name="Vírgula 7 5 2" xfId="7111" xr:uid="{BA6E9DB6-7ED8-44B4-8CDE-2FC352D3965C}"/>
    <cellStyle name="Vírgula 7 5 2 2" xfId="15031" xr:uid="{CB79CE11-E7EC-433E-AE26-BD0911AE83EB}"/>
    <cellStyle name="Vírgula 7 5 3" xfId="11071" xr:uid="{DEB14F9C-41DC-4B87-A783-3948B290FC49}"/>
    <cellStyle name="Vírgula 7 6" xfId="5131" xr:uid="{A4262AE2-1EF6-42E4-9C27-72C8D705D5BD}"/>
    <cellStyle name="Vírgula 7 6 2" xfId="13051" xr:uid="{63568FA1-CF24-41BD-8288-B09A6CC4A1B3}"/>
    <cellStyle name="Vírgula 7 7" xfId="9091" xr:uid="{FC9A763C-FF80-4631-8450-722D0AB836E9}"/>
    <cellStyle name="Vírgula 8" xfId="210" xr:uid="{00000000-0005-0000-0000-0000EA070000}"/>
    <cellStyle name="Vírgula 8 2" xfId="378" xr:uid="{00000000-0005-0000-0000-0000EB070000}"/>
    <cellStyle name="Vírgula 8 2 2" xfId="768" xr:uid="{00000000-0005-0000-0000-0000EC070000}"/>
    <cellStyle name="Vírgula 8 2 2 2" xfId="3030" xr:uid="{6431EFD1-846D-4A4D-B980-2BF5E9539BD4}"/>
    <cellStyle name="Vírgula 8 2 2 2 2" xfId="5043" xr:uid="{2921A027-F9A0-4DEC-B117-CED9E7C3C8D1}"/>
    <cellStyle name="Vírgula 8 2 2 2 2 2" xfId="9003" xr:uid="{A97DA2BE-6BBB-43EC-9BD9-E67283C842F0}"/>
    <cellStyle name="Vírgula 8 2 2 2 2 2 2" xfId="16923" xr:uid="{9A729AF1-C78B-4A41-9F5A-3757E78DCE5F}"/>
    <cellStyle name="Vírgula 8 2 2 2 2 3" xfId="12963" xr:uid="{4963CF0F-0692-47E8-A266-56DD8488CD6B}"/>
    <cellStyle name="Vírgula 8 2 2 2 3" xfId="7023" xr:uid="{84353945-876C-41FA-AC05-295BFA163871}"/>
    <cellStyle name="Vírgula 8 2 2 2 3 2" xfId="14943" xr:uid="{92AF46F8-F054-4C14-B6BC-EF2AD409385E}"/>
    <cellStyle name="Vírgula 8 2 2 2 4" xfId="10983" xr:uid="{6415BBEC-2812-4105-A1D6-5F0F87C24C31}"/>
    <cellStyle name="Vírgula 8 2 2 3" xfId="3611" xr:uid="{4980C11B-BCDC-455E-9E4C-6782E8C15847}"/>
    <cellStyle name="Vírgula 8 2 2 3 2" xfId="7573" xr:uid="{6F6614EB-604F-45AC-A025-75A37CE16589}"/>
    <cellStyle name="Vírgula 8 2 2 3 2 2" xfId="15493" xr:uid="{502FDDBD-7057-4FD9-AC2F-83E0EFC0E8AF}"/>
    <cellStyle name="Vírgula 8 2 2 3 3" xfId="11533" xr:uid="{6F61F2C5-C607-402A-B21A-D86F0D254AF6}"/>
    <cellStyle name="Vírgula 8 2 2 4" xfId="5593" xr:uid="{850ED37C-6D4F-4710-8C4D-79CD6979DB1F}"/>
    <cellStyle name="Vírgula 8 2 2 4 2" xfId="13513" xr:uid="{76AE821C-B064-4217-8DA5-35252BA1C75E}"/>
    <cellStyle name="Vírgula 8 2 2 5" xfId="9553" xr:uid="{DBB52BE7-6481-4093-99E5-2017850698DB}"/>
    <cellStyle name="Vírgula 8 2 3" xfId="3029" xr:uid="{F7DCDB36-205B-4B67-A862-2BEEB99330BE}"/>
    <cellStyle name="Vírgula 8 2 3 2" xfId="5042" xr:uid="{7F6477BF-998D-457C-A674-511C62846FD6}"/>
    <cellStyle name="Vírgula 8 2 3 2 2" xfId="9002" xr:uid="{25356A53-FEF8-4961-8B20-D38E6B099BE4}"/>
    <cellStyle name="Vírgula 8 2 3 2 2 2" xfId="16922" xr:uid="{DD492BAB-5738-4162-A5E5-CD809EF90AD8}"/>
    <cellStyle name="Vírgula 8 2 3 2 3" xfId="12962" xr:uid="{D0DEAC4C-3A87-4E27-96E5-2DAE26358102}"/>
    <cellStyle name="Vírgula 8 2 3 3" xfId="7022" xr:uid="{CB737482-F667-403B-BC8F-8F63F481FA7D}"/>
    <cellStyle name="Vírgula 8 2 3 3 2" xfId="14942" xr:uid="{313BDB40-5A36-483F-AD89-C228486FF17C}"/>
    <cellStyle name="Vírgula 8 2 3 4" xfId="10982" xr:uid="{0880A419-FEF0-41C7-8D08-BE0648E21DC4}"/>
    <cellStyle name="Vírgula 8 2 4" xfId="3286" xr:uid="{894280D1-9783-4E30-B4BD-BFBABD558E8A}"/>
    <cellStyle name="Vírgula 8 2 4 2" xfId="7248" xr:uid="{7455C8CB-3118-4BD6-BEC3-02EFE4CC97C8}"/>
    <cellStyle name="Vírgula 8 2 4 2 2" xfId="15168" xr:uid="{C1F5F276-7AF2-416B-9752-904A2B5C823C}"/>
    <cellStyle name="Vírgula 8 2 4 3" xfId="11208" xr:uid="{2E60CA67-EDEC-496F-8456-9F63C5A6DB46}"/>
    <cellStyle name="Vírgula 8 2 5" xfId="5268" xr:uid="{1C172271-2EE5-41E8-8AB0-899F8D73FA58}"/>
    <cellStyle name="Vírgula 8 2 5 2" xfId="13188" xr:uid="{98B3EDFD-74E9-4909-A1CD-8C2B046AFF0C}"/>
    <cellStyle name="Vírgula 8 2 6" xfId="9228" xr:uid="{90C16C74-96BC-45F5-839B-E153EC1055C3}"/>
    <cellStyle name="Vírgula 8 3" xfId="633" xr:uid="{00000000-0005-0000-0000-0000ED070000}"/>
    <cellStyle name="Vírgula 8 3 2" xfId="3031" xr:uid="{897CDA5F-67C9-44CC-86C3-3AB15063E2D6}"/>
    <cellStyle name="Vírgula 8 3 2 2" xfId="5044" xr:uid="{7B0F4424-DA4B-42B7-B087-72C6CD3C6EFE}"/>
    <cellStyle name="Vírgula 8 3 2 2 2" xfId="9004" xr:uid="{E0F39EBA-CBE8-41B7-9B93-D9BC1B14FC19}"/>
    <cellStyle name="Vírgula 8 3 2 2 2 2" xfId="16924" xr:uid="{C01910C4-8E1C-4C66-BE61-50BD7B7EC31D}"/>
    <cellStyle name="Vírgula 8 3 2 2 3" xfId="12964" xr:uid="{A66D3D66-1368-48D8-B715-8640455945EE}"/>
    <cellStyle name="Vírgula 8 3 2 3" xfId="7024" xr:uid="{8D9AAF1F-7FFB-4D65-85C8-EC34D68AD1BD}"/>
    <cellStyle name="Vírgula 8 3 2 3 2" xfId="14944" xr:uid="{1CACB332-1C75-4FD8-AFEE-1A75BF35FA75}"/>
    <cellStyle name="Vírgula 8 3 2 4" xfId="10984" xr:uid="{2FBC6E34-9D37-4012-B73F-752A7991BDD1}"/>
    <cellStyle name="Vírgula 8 3 3" xfId="3476" xr:uid="{08098232-5A41-48C6-B960-51AAF7C17F80}"/>
    <cellStyle name="Vírgula 8 3 3 2" xfId="7438" xr:uid="{57CE30BF-356B-4C01-94E2-07D5E759D242}"/>
    <cellStyle name="Vírgula 8 3 3 2 2" xfId="15358" xr:uid="{4B30CC86-1899-4B30-9840-8EC960419741}"/>
    <cellStyle name="Vírgula 8 3 3 3" xfId="11398" xr:uid="{566CFEB0-AAE1-4CC8-BB24-B71DC310CBCD}"/>
    <cellStyle name="Vírgula 8 3 4" xfId="5458" xr:uid="{1E0A08A5-BEF9-4126-8960-EC854FD08468}"/>
    <cellStyle name="Vírgula 8 3 4 2" xfId="13378" xr:uid="{87D5FA6E-FA7E-40D8-A838-63BF7C2C666C}"/>
    <cellStyle name="Vírgula 8 3 5" xfId="9418" xr:uid="{B2E8CF0E-1007-4914-B5DF-FA80E13BC7A8}"/>
    <cellStyle name="Vírgula 8 4" xfId="3028" xr:uid="{3A8242AA-BC5F-4AA5-A925-FB77C26F8C68}"/>
    <cellStyle name="Vírgula 8 4 2" xfId="5041" xr:uid="{6B87ACCB-8BC6-42CC-80DE-FF042455B8BE}"/>
    <cellStyle name="Vírgula 8 4 2 2" xfId="9001" xr:uid="{43C404F8-87D9-445B-8C56-17819359FA25}"/>
    <cellStyle name="Vírgula 8 4 2 2 2" xfId="16921" xr:uid="{99231CF1-8530-40E8-BC3E-FCDC1C583110}"/>
    <cellStyle name="Vírgula 8 4 2 3" xfId="12961" xr:uid="{CDA464BC-5EF4-4C74-B009-AD8B7BB984E1}"/>
    <cellStyle name="Vírgula 8 4 3" xfId="7021" xr:uid="{3E5F3DB7-FC21-4011-9920-1A49C4D8A8F1}"/>
    <cellStyle name="Vírgula 8 4 3 2" xfId="14941" xr:uid="{F07A0B22-B05F-42CB-A9D4-A27F2B5567BC}"/>
    <cellStyle name="Vírgula 8 4 4" xfId="10981" xr:uid="{D6B58B35-8246-4986-83C6-F8B390C5E0C5}"/>
    <cellStyle name="Vírgula 8 5" xfId="3151" xr:uid="{CD543440-4E6B-4B1A-B8E8-069B011284CE}"/>
    <cellStyle name="Vírgula 8 5 2" xfId="7113" xr:uid="{12020D04-E16E-43A8-B2D6-5B992A589FA6}"/>
    <cellStyle name="Vírgula 8 5 2 2" xfId="15033" xr:uid="{B86429C5-6D56-46D6-9646-742CB889F1C0}"/>
    <cellStyle name="Vírgula 8 5 3" xfId="11073" xr:uid="{F73FA982-0804-4112-8BD5-AF51C487158B}"/>
    <cellStyle name="Vírgula 8 6" xfId="5133" xr:uid="{8BAADB2B-8FD9-4ED9-BCF5-D27FD4B0B1FE}"/>
    <cellStyle name="Vírgula 8 6 2" xfId="13053" xr:uid="{321A8E8C-88DB-421E-8265-056847AD50DC}"/>
    <cellStyle name="Vírgula 8 7" xfId="9093" xr:uid="{62F21C7E-868C-415E-9C5D-762EB218AF65}"/>
    <cellStyle name="Vírgula 9" xfId="445" xr:uid="{00000000-0005-0000-0000-0000EE070000}"/>
    <cellStyle name="Vírgula 9 2" xfId="835" xr:uid="{00000000-0005-0000-0000-0000EF070000}"/>
    <cellStyle name="Vírgula 9 2 2" xfId="3033" xr:uid="{2B16AA70-6C16-473B-90A1-337001936483}"/>
    <cellStyle name="Vírgula 9 2 2 2" xfId="5046" xr:uid="{0B914789-E5FE-43A0-8552-38047772618B}"/>
    <cellStyle name="Vírgula 9 2 2 2 2" xfId="9006" xr:uid="{711EB6FA-779E-4E2E-91AE-388FD722AC31}"/>
    <cellStyle name="Vírgula 9 2 2 2 2 2" xfId="16926" xr:uid="{0CC0A9DC-58CB-49EB-B577-87E8D89BF93C}"/>
    <cellStyle name="Vírgula 9 2 2 2 3" xfId="12966" xr:uid="{4A5D92FC-5338-431F-B37C-873AF4DD0695}"/>
    <cellStyle name="Vírgula 9 2 2 3" xfId="7026" xr:uid="{B2A4AB47-110F-4736-AB5D-A83803BE4593}"/>
    <cellStyle name="Vírgula 9 2 2 3 2" xfId="14946" xr:uid="{B026219E-0544-438E-AB30-E99769063641}"/>
    <cellStyle name="Vírgula 9 2 2 4" xfId="10986" xr:uid="{A15E4CBC-8283-4C88-B2DD-90AEC5BEBD58}"/>
    <cellStyle name="Vírgula 9 2 3" xfId="3678" xr:uid="{2524C59A-3A87-4765-B2A1-1D89E308AAE9}"/>
    <cellStyle name="Vírgula 9 2 3 2" xfId="7640" xr:uid="{C711AD51-E589-4747-BECA-367BE1D64FDE}"/>
    <cellStyle name="Vírgula 9 2 3 2 2" xfId="15560" xr:uid="{B9CFED9A-8B3A-4B1A-930A-09B938CFB37A}"/>
    <cellStyle name="Vírgula 9 2 3 3" xfId="11600" xr:uid="{28FBB9C9-BCA0-4A5F-B9EE-388DB077BFFC}"/>
    <cellStyle name="Vírgula 9 2 4" xfId="5660" xr:uid="{AAE60347-58C7-4F60-A01B-DDEF73C40442}"/>
    <cellStyle name="Vírgula 9 2 4 2" xfId="13580" xr:uid="{924ED712-6267-4197-8E0D-CFF04FAB0086}"/>
    <cellStyle name="Vírgula 9 2 5" xfId="9620" xr:uid="{3DE86530-C65E-4BD2-B534-1CA6F8F9460E}"/>
    <cellStyle name="Vírgula 9 3" xfId="3032" xr:uid="{5E221FB2-531E-4DEE-A994-2CBF10F69E07}"/>
    <cellStyle name="Vírgula 9 3 2" xfId="5045" xr:uid="{A9A0642E-DEAF-4FEE-BC58-05F1822EF53A}"/>
    <cellStyle name="Vírgula 9 3 2 2" xfId="9005" xr:uid="{EDE8E65F-14AC-4833-97FA-8893A54816EB}"/>
    <cellStyle name="Vírgula 9 3 2 2 2" xfId="16925" xr:uid="{1AC8FB4F-941C-45F5-8942-812776281728}"/>
    <cellStyle name="Vírgula 9 3 2 3" xfId="12965" xr:uid="{EAB2A671-98C5-4F35-9FBF-C188418BDAD6}"/>
    <cellStyle name="Vírgula 9 3 3" xfId="7025" xr:uid="{C00D00FD-999A-4763-95D3-A3B7C300D5BE}"/>
    <cellStyle name="Vírgula 9 3 3 2" xfId="14945" xr:uid="{34A4402F-6760-4752-9E17-6B0FBD729D74}"/>
    <cellStyle name="Vírgula 9 3 4" xfId="10985" xr:uid="{38386306-8C2C-4540-81F9-F58216DEA9FB}"/>
    <cellStyle name="Vírgula 9 4" xfId="3353" xr:uid="{9C9FD1BB-5CBC-42C4-A2EA-A6517A49110A}"/>
    <cellStyle name="Vírgula 9 4 2" xfId="7315" xr:uid="{219EB510-214B-4610-930E-441CEF4EB9E6}"/>
    <cellStyle name="Vírgula 9 4 2 2" xfId="15235" xr:uid="{0860AB99-F525-4A83-BBF2-B7FE5BA825C4}"/>
    <cellStyle name="Vírgula 9 4 3" xfId="11275" xr:uid="{B2804730-4A2E-4252-B587-02725DA7582A}"/>
    <cellStyle name="Vírgula 9 5" xfId="5335" xr:uid="{C97FD6D5-6A79-4F99-9068-60161AEC6787}"/>
    <cellStyle name="Vírgula 9 5 2" xfId="13255" xr:uid="{A21AB5C8-3383-4C08-A620-CF3BBA392BF4}"/>
    <cellStyle name="Vírgula 9 6" xfId="9295" xr:uid="{9CD9D30E-F660-47BA-8991-546794D0D2B2}"/>
    <cellStyle name="Währung [0]_44" xfId="1884" xr:uid="{00000000-0005-0000-0000-0000F0070000}"/>
    <cellStyle name="Währung_44" xfId="1885" xr:uid="{00000000-0005-0000-0000-0000F1070000}"/>
  </cellStyles>
  <dxfs count="1">
    <dxf>
      <fill>
        <patternFill>
          <bgColor rgb="FFFFFF00"/>
        </patternFill>
      </fill>
    </dxf>
  </dxfs>
  <tableStyles count="0" defaultTableStyle="TableStyleMedium9" defaultPivotStyle="PivotStyleLight16"/>
  <colors>
    <mruColors>
      <color rgb="FFFFFF00"/>
      <color rgb="FF00AE4D"/>
      <color rgb="FF95B3D7"/>
      <color rgb="FFFFFFFF"/>
      <color rgb="FF003273"/>
      <color rgb="FF00468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ri.b3.com.br/pt-br/"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830580</xdr:colOff>
      <xdr:row>0</xdr:row>
      <xdr:rowOff>0</xdr:rowOff>
    </xdr:from>
    <xdr:to>
      <xdr:col>2</xdr:col>
      <xdr:colOff>867410</xdr:colOff>
      <xdr:row>3</xdr:row>
      <xdr:rowOff>124017</xdr:rowOff>
    </xdr:to>
    <xdr:pic>
      <xdr:nvPicPr>
        <xdr:cNvPr id="3" name="Imagem 2">
          <a:hlinkClick xmlns:r="http://schemas.openxmlformats.org/officeDocument/2006/relationships" r:id="rId1"/>
          <a:extLst>
            <a:ext uri="{FF2B5EF4-FFF2-40B4-BE49-F238E27FC236}">
              <a16:creationId xmlns:a16="http://schemas.microsoft.com/office/drawing/2014/main" id="{CDA7EB09-89AE-2C5A-F5CD-EC04891C2A2F}"/>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0413" t="13686" r="4279" b="21347"/>
        <a:stretch/>
      </xdr:blipFill>
      <xdr:spPr bwMode="auto">
        <a:xfrm>
          <a:off x="10408920" y="0"/>
          <a:ext cx="1310640" cy="1131127"/>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natacci/Desktop/ADTV%20e%20RPC/2018/ADTV%20e%20RPC_2018.3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TV e RPC_Ajust. Mini"/>
      <sheetName val="BM&amp;F_Diários-Daily_Ajust. Mini"/>
      <sheetName val="BOVESPA_Diários-Daily"/>
    </sheetNames>
    <sheetDataSet>
      <sheetData sheetId="0"/>
      <sheetData sheetId="1">
        <row r="3665">
          <cell r="D3665">
            <v>294496</v>
          </cell>
        </row>
        <row r="3677">
          <cell r="D3677">
            <v>207921</v>
          </cell>
          <cell r="E3677">
            <v>719647.8</v>
          </cell>
          <cell r="G3677">
            <v>6721</v>
          </cell>
        </row>
        <row r="3678">
          <cell r="D3678">
            <v>97983</v>
          </cell>
          <cell r="E3678">
            <v>548438.4</v>
          </cell>
          <cell r="G3678">
            <v>3882</v>
          </cell>
        </row>
        <row r="3679">
          <cell r="D3679">
            <v>143902</v>
          </cell>
          <cell r="E3679">
            <v>687253.4</v>
          </cell>
          <cell r="G3679">
            <v>10440</v>
          </cell>
        </row>
        <row r="3680">
          <cell r="D3680">
            <v>252712</v>
          </cell>
          <cell r="E3680">
            <v>787279.6</v>
          </cell>
          <cell r="G3680">
            <v>9712</v>
          </cell>
        </row>
        <row r="3681">
          <cell r="D3681">
            <v>277833</v>
          </cell>
          <cell r="E3681">
            <v>683832.4</v>
          </cell>
          <cell r="G3681">
            <v>9595</v>
          </cell>
        </row>
        <row r="3682">
          <cell r="D3682">
            <v>222996</v>
          </cell>
          <cell r="E3682">
            <v>629825.4</v>
          </cell>
          <cell r="G3682">
            <v>9416</v>
          </cell>
        </row>
        <row r="3683">
          <cell r="D3683">
            <v>180501</v>
          </cell>
          <cell r="E3683">
            <v>432545</v>
          </cell>
          <cell r="G3683">
            <v>5201</v>
          </cell>
        </row>
        <row r="3684">
          <cell r="D3684">
            <v>165557</v>
          </cell>
          <cell r="E3684">
            <v>901046</v>
          </cell>
          <cell r="G3684">
            <v>8738</v>
          </cell>
        </row>
        <row r="3685">
          <cell r="D3685">
            <v>290856</v>
          </cell>
          <cell r="E3685">
            <v>876660.2</v>
          </cell>
          <cell r="G3685">
            <v>6511</v>
          </cell>
        </row>
        <row r="3686">
          <cell r="D3686">
            <v>166226</v>
          </cell>
          <cell r="E3686">
            <v>608179</v>
          </cell>
          <cell r="G3686">
            <v>5219</v>
          </cell>
        </row>
        <row r="3687">
          <cell r="D3687">
            <v>330236</v>
          </cell>
          <cell r="E3687">
            <v>553471.6</v>
          </cell>
          <cell r="G3687">
            <v>2491</v>
          </cell>
        </row>
        <row r="3688">
          <cell r="D3688">
            <v>483995</v>
          </cell>
          <cell r="E3688">
            <v>682668.6</v>
          </cell>
          <cell r="G3688">
            <v>4959</v>
          </cell>
        </row>
        <row r="3689">
          <cell r="D3689">
            <v>363362</v>
          </cell>
          <cell r="E3689">
            <v>481193</v>
          </cell>
          <cell r="G3689">
            <v>4379</v>
          </cell>
        </row>
        <row r="3690">
          <cell r="D3690">
            <v>317081</v>
          </cell>
          <cell r="E3690">
            <v>504322.8</v>
          </cell>
          <cell r="G3690">
            <v>3568</v>
          </cell>
        </row>
        <row r="3691">
          <cell r="D3691">
            <v>540718</v>
          </cell>
          <cell r="E3691">
            <v>1007847</v>
          </cell>
          <cell r="G3691">
            <v>5041</v>
          </cell>
        </row>
        <row r="3692">
          <cell r="D3692">
            <v>783511</v>
          </cell>
          <cell r="E3692">
            <v>988756</v>
          </cell>
          <cell r="G3692">
            <v>5472</v>
          </cell>
        </row>
        <row r="3693">
          <cell r="D3693">
            <v>705364</v>
          </cell>
          <cell r="E3693">
            <v>934361.8</v>
          </cell>
          <cell r="G3693">
            <v>5557</v>
          </cell>
        </row>
        <row r="3694">
          <cell r="D3694">
            <v>271989</v>
          </cell>
          <cell r="E3694">
            <v>967704.2</v>
          </cell>
          <cell r="G3694">
            <v>7164</v>
          </cell>
        </row>
        <row r="3695">
          <cell r="D3695">
            <v>239832</v>
          </cell>
          <cell r="E3695">
            <v>884873.4</v>
          </cell>
          <cell r="G3695">
            <v>6972</v>
          </cell>
        </row>
      </sheetData>
      <sheetData sheetId="2"/>
    </sheetDataSet>
  </externalBook>
</externalLink>
</file>

<file path=xl/theme/theme1.xml><?xml version="1.0" encoding="utf-8"?>
<a:theme xmlns:a="http://schemas.openxmlformats.org/drawingml/2006/main" name="Tema1">
  <a:themeElements>
    <a:clrScheme name="Padrão B3">
      <a:dk1>
        <a:srgbClr val="595959"/>
      </a:dk1>
      <a:lt1>
        <a:srgbClr val="B2B2B2"/>
      </a:lt1>
      <a:dk2>
        <a:srgbClr val="00478D"/>
      </a:dk2>
      <a:lt2>
        <a:srgbClr val="F2F2F2"/>
      </a:lt2>
      <a:accent1>
        <a:srgbClr val="00478D"/>
      </a:accent1>
      <a:accent2>
        <a:srgbClr val="00B0F0"/>
      </a:accent2>
      <a:accent3>
        <a:srgbClr val="D8D8D8"/>
      </a:accent3>
      <a:accent4>
        <a:srgbClr val="B2B2B2"/>
      </a:accent4>
      <a:accent5>
        <a:srgbClr val="8B8B8B"/>
      </a:accent5>
      <a:accent6>
        <a:srgbClr val="2F2F2F"/>
      </a:accent6>
      <a:hlink>
        <a:srgbClr val="00B0F0"/>
      </a:hlink>
      <a:folHlink>
        <a:srgbClr val="00B0F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rigem">
      <a:fillStyleLst>
        <a:solidFill>
          <a:schemeClr val="phClr"/>
        </a:solidFill>
        <a:gradFill rotWithShape="1">
          <a:gsLst>
            <a:gs pos="0">
              <a:schemeClr val="phClr">
                <a:tint val="45000"/>
                <a:satMod val="200000"/>
              </a:schemeClr>
            </a:gs>
            <a:gs pos="30000">
              <a:schemeClr val="phClr">
                <a:tint val="61000"/>
                <a:satMod val="200000"/>
              </a:schemeClr>
            </a:gs>
            <a:gs pos="45000">
              <a:schemeClr val="phClr">
                <a:tint val="66000"/>
                <a:satMod val="200000"/>
              </a:schemeClr>
            </a:gs>
            <a:gs pos="55000">
              <a:schemeClr val="phClr">
                <a:tint val="66000"/>
                <a:satMod val="200000"/>
              </a:schemeClr>
            </a:gs>
            <a:gs pos="73000">
              <a:schemeClr val="phClr">
                <a:tint val="61000"/>
                <a:satMod val="200000"/>
              </a:schemeClr>
            </a:gs>
            <a:gs pos="100000">
              <a:schemeClr val="phClr">
                <a:tint val="45000"/>
                <a:satMod val="200000"/>
              </a:schemeClr>
            </a:gs>
          </a:gsLst>
          <a:lin ang="950000" scaled="1"/>
        </a:gradFill>
        <a:gradFill rotWithShape="1">
          <a:gsLst>
            <a:gs pos="0">
              <a:schemeClr val="phClr">
                <a:shade val="63000"/>
              </a:schemeClr>
            </a:gs>
            <a:gs pos="30000">
              <a:schemeClr val="phClr">
                <a:shade val="90000"/>
                <a:satMod val="110000"/>
              </a:schemeClr>
            </a:gs>
            <a:gs pos="45000">
              <a:schemeClr val="phClr">
                <a:shade val="100000"/>
                <a:satMod val="118000"/>
              </a:schemeClr>
            </a:gs>
            <a:gs pos="55000">
              <a:schemeClr val="phClr">
                <a:shade val="100000"/>
                <a:satMod val="118000"/>
              </a:schemeClr>
            </a:gs>
            <a:gs pos="73000">
              <a:schemeClr val="phClr">
                <a:shade val="90000"/>
                <a:satMod val="110000"/>
              </a:schemeClr>
            </a:gs>
            <a:gs pos="100000">
              <a:schemeClr val="phClr">
                <a:shade val="63000"/>
              </a:schemeClr>
            </a:gs>
          </a:gsLst>
          <a:lin ang="950000" scaled="1"/>
        </a:gradFill>
      </a:fillStyleLst>
      <a:lnStyleLst>
        <a:ln w="9525" cap="flat" cmpd="sng" algn="ctr">
          <a:solidFill>
            <a:schemeClr val="phClr"/>
          </a:solidFill>
          <a:prstDash val="solid"/>
        </a:ln>
        <a:ln w="19050" cap="flat" cmpd="sng" algn="ctr">
          <a:solidFill>
            <a:schemeClr val="phClr"/>
          </a:solidFill>
          <a:prstDash val="solid"/>
        </a:ln>
        <a:ln w="25400" cap="flat" cmpd="sng" algn="ctr">
          <a:solidFill>
            <a:schemeClr val="phClr"/>
          </a:solidFill>
          <a:prstDash val="solid"/>
        </a:ln>
      </a:lnStyleLst>
      <a:effectStyleLst>
        <a:effectStyle>
          <a:effectLst>
            <a:outerShdw blurRad="38100" dist="25400" dir="5400000" rotWithShape="0">
              <a:srgbClr val="000000">
                <a:alpha val="40000"/>
              </a:srgbClr>
            </a:outerShdw>
          </a:effectLst>
        </a:effectStyle>
        <a:effectStyle>
          <a:effectLst>
            <a:outerShdw blurRad="50800" dist="43000" dir="5400000" rotWithShape="0">
              <a:srgbClr val="000000">
                <a:alpha val="40000"/>
              </a:srgbClr>
            </a:outerShdw>
          </a:effectLst>
          <a:scene3d>
            <a:camera prst="orthographicFront" fov="0">
              <a:rot lat="0" lon="0" rev="0"/>
            </a:camera>
            <a:lightRig rig="balanced" dir="t">
              <a:rot lat="0" lon="0" rev="0"/>
            </a:lightRig>
          </a:scene3d>
          <a:sp3d prstMaterial="matte">
            <a:bevelT w="0" h="0"/>
            <a:contourClr>
              <a:schemeClr val="phClr">
                <a:tint val="100000"/>
                <a:shade val="100000"/>
                <a:hueMod val="100000"/>
                <a:satMod val="100000"/>
              </a:schemeClr>
            </a:contourClr>
          </a:sp3d>
        </a:effectStyle>
        <a:effectStyle>
          <a:effectLst>
            <a:outerShdw blurRad="50800" dist="25400" dir="5400000" rotWithShape="0">
              <a:srgbClr val="000000">
                <a:alpha val="50000"/>
              </a:srgbClr>
            </a:outerShdw>
          </a:effectLst>
          <a:scene3d>
            <a:camera prst="orthographicFront" fov="0">
              <a:rot lat="0" lon="0" rev="0"/>
            </a:camera>
            <a:lightRig rig="soft" dir="t">
              <a:rot lat="0" lon="0" rev="2700000"/>
            </a:lightRig>
          </a:scene3d>
          <a:sp3d prstMaterial="matte">
            <a:bevelT w="50800" h="50800"/>
            <a:contourClr>
              <a:schemeClr val="ph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Tema1" id="{785DB400-BD1C-40FC-BDA5-56215A2BED14}" vid="{13872178-9B36-47BC-B9B2-A27D5BF68182}"/>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autoPageBreaks="0" fitToPage="1"/>
  </sheetPr>
  <dimension ref="A1:D64"/>
  <sheetViews>
    <sheetView showGridLines="0" tabSelected="1" zoomScaleNormal="100" workbookViewId="0">
      <pane ySplit="5" topLeftCell="A6" activePane="bottomLeft" state="frozen"/>
      <selection activeCell="EO27" sqref="EO27"/>
      <selection pane="bottomLeft"/>
    </sheetView>
  </sheetViews>
  <sheetFormatPr defaultColWidth="9.140625" defaultRowHeight="14.25"/>
  <cols>
    <col min="1" max="1" width="139.5703125" style="567" bestFit="1" customWidth="1"/>
    <col min="2" max="2" width="18.5703125" style="568" customWidth="1"/>
    <col min="3" max="3" width="18.5703125" style="569" customWidth="1"/>
    <col min="4" max="16384" width="9.140625" style="567"/>
  </cols>
  <sheetData>
    <row r="1" spans="1:4" s="545" customFormat="1" ht="37.5">
      <c r="A1" s="576" t="s">
        <v>45</v>
      </c>
      <c r="B1" s="543"/>
      <c r="C1" s="544"/>
    </row>
    <row r="2" spans="1:4" s="545" customFormat="1" ht="30.75">
      <c r="A2" s="546" t="s">
        <v>40</v>
      </c>
      <c r="B2" s="547"/>
      <c r="C2" s="548"/>
    </row>
    <row r="3" spans="1:4" s="545" customFormat="1" ht="15.75" customHeight="1">
      <c r="A3" s="575" t="s">
        <v>534</v>
      </c>
      <c r="B3" s="547"/>
      <c r="C3" s="548"/>
    </row>
    <row r="4" spans="1:4" s="552" customFormat="1" ht="15.75" customHeight="1" thickBot="1">
      <c r="A4" s="549" t="s">
        <v>503</v>
      </c>
      <c r="B4" s="550"/>
      <c r="C4" s="551"/>
    </row>
    <row r="5" spans="1:4" s="552" customFormat="1" ht="2.1" customHeight="1" thickTop="1">
      <c r="A5" s="553"/>
      <c r="B5" s="554"/>
      <c r="C5" s="555"/>
    </row>
    <row r="6" spans="1:4" s="559" customFormat="1" ht="16.5">
      <c r="A6" s="556"/>
      <c r="B6" s="557"/>
      <c r="C6" s="558"/>
    </row>
    <row r="7" spans="1:4" s="559" customFormat="1" ht="17.25">
      <c r="A7" s="560"/>
      <c r="B7" s="685"/>
      <c r="C7" s="685"/>
    </row>
    <row r="8" spans="1:4" s="559" customFormat="1" ht="20.25">
      <c r="A8" s="571" t="s">
        <v>511</v>
      </c>
      <c r="B8" s="685"/>
      <c r="C8" s="685"/>
      <c r="D8" s="559" t="s">
        <v>447</v>
      </c>
    </row>
    <row r="9" spans="1:4" s="559" customFormat="1" ht="4.7" customHeight="1">
      <c r="A9" s="560"/>
      <c r="B9" s="3"/>
      <c r="C9" s="561"/>
    </row>
    <row r="10" spans="1:4" s="559" customFormat="1" ht="19.7" customHeight="1">
      <c r="A10" s="570" t="s">
        <v>275</v>
      </c>
      <c r="B10" s="3"/>
      <c r="C10" s="3"/>
      <c r="D10" s="559" t="s">
        <v>447</v>
      </c>
    </row>
    <row r="11" spans="1:4" s="559" customFormat="1" ht="17.25">
      <c r="A11" s="572" t="s">
        <v>276</v>
      </c>
      <c r="B11" s="563"/>
      <c r="C11" s="561"/>
    </row>
    <row r="12" spans="1:4" s="559" customFormat="1" ht="17.25">
      <c r="A12" s="564" t="s">
        <v>473</v>
      </c>
      <c r="B12" s="563"/>
      <c r="C12" s="561"/>
    </row>
    <row r="13" spans="1:4" s="559" customFormat="1" ht="17.25">
      <c r="A13" s="564" t="s">
        <v>475</v>
      </c>
      <c r="B13" s="563"/>
      <c r="C13" s="561"/>
    </row>
    <row r="14" spans="1:4" s="559" customFormat="1" ht="17.25">
      <c r="A14" s="564" t="s">
        <v>476</v>
      </c>
      <c r="B14" s="563"/>
      <c r="C14" s="561"/>
    </row>
    <row r="15" spans="1:4" s="559" customFormat="1" ht="17.25">
      <c r="A15" s="564" t="s">
        <v>474</v>
      </c>
      <c r="B15" s="563"/>
      <c r="C15" s="561"/>
    </row>
    <row r="16" spans="1:4" s="559" customFormat="1" ht="17.25">
      <c r="A16" s="572" t="s">
        <v>277</v>
      </c>
      <c r="B16" s="563"/>
      <c r="C16" s="561"/>
    </row>
    <row r="17" spans="1:3" s="559" customFormat="1" ht="17.25">
      <c r="A17" s="572" t="s">
        <v>278</v>
      </c>
      <c r="B17" s="563" t="s">
        <v>447</v>
      </c>
      <c r="C17" s="561"/>
    </row>
    <row r="18" spans="1:3" s="559" customFormat="1" ht="17.25">
      <c r="A18" s="572" t="s">
        <v>279</v>
      </c>
      <c r="B18" s="563"/>
      <c r="C18" s="561"/>
    </row>
    <row r="19" spans="1:3" s="559" customFormat="1" ht="17.25">
      <c r="A19" s="572" t="s">
        <v>280</v>
      </c>
      <c r="B19" s="563" t="s">
        <v>447</v>
      </c>
      <c r="C19" s="561"/>
    </row>
    <row r="20" spans="1:3" s="559" customFormat="1" ht="17.25">
      <c r="A20" s="564" t="s">
        <v>477</v>
      </c>
      <c r="B20" s="563"/>
      <c r="C20" s="561"/>
    </row>
    <row r="21" spans="1:3" s="559" customFormat="1" ht="17.25">
      <c r="A21" s="564" t="s">
        <v>478</v>
      </c>
      <c r="B21" s="563"/>
      <c r="C21" s="561"/>
    </row>
    <row r="22" spans="1:3" s="559" customFormat="1" ht="17.25">
      <c r="A22" s="564" t="s">
        <v>479</v>
      </c>
      <c r="B22" s="563"/>
      <c r="C22" s="561"/>
    </row>
    <row r="23" spans="1:3" s="559" customFormat="1" ht="17.25">
      <c r="A23" s="564" t="s">
        <v>480</v>
      </c>
      <c r="B23" s="563"/>
      <c r="C23" s="561"/>
    </row>
    <row r="24" spans="1:3" s="559" customFormat="1" ht="17.25">
      <c r="A24" s="564" t="s">
        <v>481</v>
      </c>
      <c r="B24" s="563"/>
      <c r="C24" s="561"/>
    </row>
    <row r="25" spans="1:3" s="559" customFormat="1" ht="17.25">
      <c r="A25" s="564"/>
      <c r="B25" s="563"/>
      <c r="C25" s="561"/>
    </row>
    <row r="26" spans="1:3" s="559" customFormat="1" ht="17.25">
      <c r="A26" s="570" t="s">
        <v>281</v>
      </c>
      <c r="B26" s="563"/>
      <c r="C26" s="565"/>
    </row>
    <row r="27" spans="1:3" s="559" customFormat="1" ht="17.25">
      <c r="A27" s="572" t="s">
        <v>276</v>
      </c>
      <c r="B27" s="563"/>
      <c r="C27" s="561"/>
    </row>
    <row r="28" spans="1:3" s="559" customFormat="1" ht="17.25">
      <c r="A28" s="564" t="s">
        <v>482</v>
      </c>
      <c r="B28" s="563"/>
      <c r="C28" s="561"/>
    </row>
    <row r="29" spans="1:3" s="559" customFormat="1" ht="17.25">
      <c r="A29" s="564" t="s">
        <v>483</v>
      </c>
      <c r="B29" s="563"/>
      <c r="C29" s="561"/>
    </row>
    <row r="30" spans="1:3" s="559" customFormat="1" ht="17.25">
      <c r="A30" s="564" t="s">
        <v>484</v>
      </c>
      <c r="B30" s="563"/>
      <c r="C30" s="561"/>
    </row>
    <row r="31" spans="1:3" s="559" customFormat="1" ht="15.75" customHeight="1">
      <c r="A31" s="572" t="s">
        <v>437</v>
      </c>
      <c r="B31" s="563"/>
      <c r="C31" s="561"/>
    </row>
    <row r="32" spans="1:3" s="559" customFormat="1" ht="17.25">
      <c r="A32" s="564" t="s">
        <v>485</v>
      </c>
      <c r="B32" s="563"/>
      <c r="C32" s="561"/>
    </row>
    <row r="33" spans="1:4" s="559" customFormat="1" ht="17.25">
      <c r="A33" s="564" t="s">
        <v>486</v>
      </c>
      <c r="B33" s="563"/>
      <c r="C33" s="561"/>
    </row>
    <row r="34" spans="1:4" s="559" customFormat="1" ht="17.25">
      <c r="A34" s="564" t="s">
        <v>487</v>
      </c>
      <c r="B34" s="563"/>
      <c r="C34" s="565"/>
    </row>
    <row r="35" spans="1:4" s="559" customFormat="1" ht="17.25">
      <c r="A35" s="564"/>
      <c r="B35" s="563"/>
      <c r="C35" s="565"/>
    </row>
    <row r="36" spans="1:4" s="559" customFormat="1" ht="20.25">
      <c r="A36" s="573" t="s">
        <v>71</v>
      </c>
      <c r="B36" s="563"/>
      <c r="C36" s="565"/>
    </row>
    <row r="37" spans="1:4" s="559" customFormat="1" ht="4.7" customHeight="1">
      <c r="A37" s="560"/>
      <c r="B37" s="3"/>
      <c r="C37" s="561"/>
    </row>
    <row r="38" spans="1:4" s="559" customFormat="1" ht="17.25">
      <c r="A38" s="572" t="s">
        <v>438</v>
      </c>
      <c r="B38" s="563"/>
      <c r="C38" s="561"/>
    </row>
    <row r="39" spans="1:4" s="559" customFormat="1" ht="17.25">
      <c r="A39" s="564" t="s">
        <v>488</v>
      </c>
      <c r="B39" s="563"/>
      <c r="C39" s="561"/>
    </row>
    <row r="40" spans="1:4" s="559" customFormat="1" ht="17.25">
      <c r="A40" s="564" t="s">
        <v>489</v>
      </c>
      <c r="B40" s="563"/>
      <c r="C40" s="561"/>
    </row>
    <row r="41" spans="1:4" s="559" customFormat="1" ht="17.25">
      <c r="A41" s="564" t="s">
        <v>490</v>
      </c>
      <c r="B41" s="563"/>
      <c r="C41" s="561"/>
    </row>
    <row r="42" spans="1:4" s="559" customFormat="1" ht="17.25">
      <c r="A42" s="572" t="s">
        <v>440</v>
      </c>
      <c r="B42" s="563"/>
      <c r="C42" s="561"/>
    </row>
    <row r="43" spans="1:4" s="559" customFormat="1" ht="17.25">
      <c r="A43" s="564" t="s">
        <v>491</v>
      </c>
      <c r="B43" s="563"/>
      <c r="C43" s="561"/>
    </row>
    <row r="44" spans="1:4" s="559" customFormat="1" ht="17.25">
      <c r="A44" s="564" t="s">
        <v>492</v>
      </c>
      <c r="B44" s="563"/>
      <c r="C44" s="561"/>
    </row>
    <row r="45" spans="1:4" s="559" customFormat="1" ht="17.25">
      <c r="A45" s="564" t="s">
        <v>493</v>
      </c>
      <c r="B45" s="563"/>
      <c r="C45" s="561"/>
    </row>
    <row r="46" spans="1:4" s="559" customFormat="1" ht="17.25">
      <c r="A46" s="572" t="s">
        <v>439</v>
      </c>
      <c r="B46" s="563"/>
      <c r="C46" s="561"/>
      <c r="D46" s="559" t="s">
        <v>447</v>
      </c>
    </row>
    <row r="47" spans="1:4" s="559" customFormat="1" ht="17.25">
      <c r="A47" s="564" t="s">
        <v>494</v>
      </c>
      <c r="B47" s="563"/>
      <c r="C47" s="561"/>
    </row>
    <row r="48" spans="1:4" s="559" customFormat="1" ht="17.25">
      <c r="A48" s="564" t="s">
        <v>495</v>
      </c>
      <c r="B48" s="563"/>
      <c r="C48" s="561"/>
    </row>
    <row r="49" spans="1:3" s="559" customFormat="1" ht="17.25">
      <c r="A49" s="564" t="s">
        <v>496</v>
      </c>
      <c r="B49" s="563"/>
      <c r="C49" s="561"/>
    </row>
    <row r="50" spans="1:3" s="559" customFormat="1" ht="17.25">
      <c r="A50" s="566"/>
      <c r="B50" s="563"/>
      <c r="C50" s="561"/>
    </row>
    <row r="51" spans="1:3" s="559" customFormat="1" ht="20.25">
      <c r="A51" s="573" t="s">
        <v>441</v>
      </c>
      <c r="B51" s="563"/>
      <c r="C51" s="565"/>
    </row>
    <row r="52" spans="1:3" s="559" customFormat="1" ht="4.7" customHeight="1">
      <c r="A52" s="560"/>
      <c r="B52" s="3"/>
      <c r="C52" s="561"/>
    </row>
    <row r="53" spans="1:3" s="559" customFormat="1" ht="17.25">
      <c r="A53" s="572" t="s">
        <v>444</v>
      </c>
      <c r="B53" s="563"/>
      <c r="C53" s="561"/>
    </row>
    <row r="54" spans="1:3" s="559" customFormat="1" ht="17.25">
      <c r="A54" s="564" t="s">
        <v>497</v>
      </c>
      <c r="B54" s="563"/>
      <c r="C54" s="561"/>
    </row>
    <row r="55" spans="1:3" s="559" customFormat="1" ht="17.25">
      <c r="A55" s="564" t="s">
        <v>498</v>
      </c>
      <c r="B55" s="563"/>
      <c r="C55" s="561"/>
    </row>
    <row r="56" spans="1:3" s="559" customFormat="1" ht="17.25">
      <c r="A56" s="562"/>
      <c r="B56" s="563"/>
      <c r="C56" s="561"/>
    </row>
    <row r="57" spans="1:3" s="559" customFormat="1" ht="20.25">
      <c r="A57" s="573" t="s">
        <v>442</v>
      </c>
      <c r="B57" s="563"/>
      <c r="C57" s="561"/>
    </row>
    <row r="58" spans="1:3" s="559" customFormat="1" ht="4.7" customHeight="1">
      <c r="A58" s="560"/>
      <c r="B58" s="3"/>
      <c r="C58" s="561"/>
    </row>
    <row r="59" spans="1:3" s="559" customFormat="1" ht="17.25">
      <c r="A59" s="572" t="s">
        <v>443</v>
      </c>
      <c r="B59" s="563"/>
      <c r="C59" s="561"/>
    </row>
    <row r="60" spans="1:3" s="559" customFormat="1" ht="17.25">
      <c r="A60" s="564" t="s">
        <v>499</v>
      </c>
      <c r="B60" s="563"/>
      <c r="C60" s="561"/>
    </row>
    <row r="61" spans="1:3" s="559" customFormat="1" ht="17.25">
      <c r="A61" s="564" t="s">
        <v>500</v>
      </c>
      <c r="B61" s="563"/>
      <c r="C61" s="561"/>
    </row>
    <row r="62" spans="1:3" s="559" customFormat="1" ht="17.25">
      <c r="A62" s="562"/>
      <c r="B62" s="563"/>
      <c r="C62" s="561"/>
    </row>
    <row r="63" spans="1:3" s="559" customFormat="1" ht="17.25">
      <c r="A63" s="574" t="s">
        <v>69</v>
      </c>
      <c r="B63" s="563"/>
      <c r="C63" s="565"/>
    </row>
    <row r="64" spans="1:3" s="559" customFormat="1" ht="15.75" customHeight="1">
      <c r="A64" s="562"/>
      <c r="B64" s="562"/>
      <c r="C64" s="562"/>
    </row>
  </sheetData>
  <sheetProtection selectLockedCells="1" selectUnlockedCells="1"/>
  <dataConsolidate/>
  <mergeCells count="2">
    <mergeCell ref="B7:C7"/>
    <mergeCell ref="B8:C8"/>
  </mergeCells>
  <phoneticPr fontId="35" type="noConversion"/>
  <hyperlinks>
    <hyperlink ref="A42" location="Balcão!A41" display="2. Volume financeiro em aberto de Balcão - Juros, moedas e mercadorias  / OTC open interest " xr:uid="{00000000-0004-0000-0000-00000D000000}"/>
    <hyperlink ref="A63" location="'# Pregões'!A1" display=" Número de pregões - mensal/ # of trading sessions - monthly" xr:uid="{00000000-0004-0000-0000-000014000000}"/>
    <hyperlink ref="A53" location="'Infra para Financiamentos'!A4" display=" Infraestrutura para Financiamento / Infrastrucuture for Financing" xr:uid="{00000000-0004-0000-0000-000015000000}"/>
    <hyperlink ref="A51" location="'Infra para Financiamentos'!A1" display="INFRAESTRUTURA PARA FINANCIAMENTO" xr:uid="{00000000-0004-0000-0000-000017000000}"/>
    <hyperlink ref="A27" location="'Listado - FICC'!A8" display="1. Negociação e Pós- Negociação  / Trading and Post-trading" xr:uid="{00000000-0004-0000-0000-000019000000}"/>
    <hyperlink ref="A31" location="'Listado - FICC'!A46" display="2.  Outros / Others" xr:uid="{00000000-0004-0000-0000-00001A000000}"/>
    <hyperlink ref="A38" location="Balcão!A8" display="1. Instrumentos de Renda Fixa, Derivativos e Outros / Fixed Income, Derivatives and Others" xr:uid="{E355F7BE-ABE1-4C2D-9EED-FA789465B7AD}"/>
    <hyperlink ref="A36" location="Balcão!A1" display="BALCÃO / OTC" xr:uid="{EBBC4D3E-5B58-456C-A07F-7240CDC1A1B7}"/>
    <hyperlink ref="A57" location="'Tecnologia, Dados e Serviços'!A1" display="TECNOLOGIA, DADOS E SERVIÇOS" xr:uid="{F9F5148D-0C40-4B73-B720-0274FA46F83B}"/>
    <hyperlink ref="A59" location="'Tecnologia, Dados e Serviços'!A4" display="Tecnologia, dados e serviços" xr:uid="{38A5E6F5-D51F-40BD-8000-AFF9DDCF8599}"/>
    <hyperlink ref="A11" location="'Listado - Ações_Equities'!A8" display="1. Negociação e Pós- Negociação  / Trading and Post-trading" xr:uid="{A265DA31-8550-4C57-B803-B5025E34A828}"/>
    <hyperlink ref="A17" location="'Listado - Ações_Equities'!A74" display="3. Empréstimo de Ações / Stock Lending" xr:uid="{52E4C902-1AB5-46F6-A4FF-A253899B852C}"/>
    <hyperlink ref="A16" location="'Listado - Ações_Equities'!A50" display="2.  Depositária de Renda Variável / Depository" xr:uid="{B73665D7-A0D7-482F-AAFE-0984EE140FB9}"/>
    <hyperlink ref="A18" location="'Listado - Ações_Equities'!A83" display="4. Soluções para Emissores / Solution for Issuers" xr:uid="{DE0CF7D5-F838-40A4-8445-DEE74A4692B4}"/>
    <hyperlink ref="A19" location="'Listado - Ações_Equities'!A142" display="5. Outros / Other" xr:uid="{F11630F1-179E-4EA3-BD37-59479C5392C5}"/>
    <hyperlink ref="A26" location="'Listado - FICC'!A4" display=" Juros, Moedas e Mercadorias / FICC" xr:uid="{84C98A32-9AD5-43DA-8A1B-39104405F68D}"/>
    <hyperlink ref="A10" location="'Listado - Ações_Equities'!A4" display=" Ações e Instrumentos de Renda Variável / Equities" xr:uid="{8CC37AAA-10DA-466F-84D9-150E2EC4FD3C}"/>
    <hyperlink ref="A46" location="Balcão!A77" display="3. Outros / Others" xr:uid="{404B0A3D-E8BA-4346-B288-FC6597F85DEB}"/>
    <hyperlink ref="A12" location="'Listado - Ações_Equities'!A10" display="1.1 ADTV -  Volume Financeiro Médio Diário / Average Daily Trading Value" xr:uid="{3367EEFE-A71C-4EF3-9F91-110CF149DE9A}"/>
    <hyperlink ref="A13" location="'Listado - Ações_Equities'!A18" display="1.2 ADV -  Volume Médio Diário / Average Daily Volume" xr:uid="{FA1A3D99-1025-4441-BD29-879F9FA34B98}"/>
    <hyperlink ref="A14" location="'Listado - Ações_Equities'!A24" display="1.3 RPC - Receita por Contrato / Revenue per Contract" xr:uid="{1B0866A1-DD41-490C-99B4-002C4706DC3A}"/>
    <hyperlink ref="A15" location="'Listado - Ações_Equities'!A30" display="1.4 Receita e Margem / Revenue and Margin" xr:uid="{4763E366-8C98-4188-A98B-C627A683F85A}"/>
    <hyperlink ref="A20" location="'Listado - Ações_Equities'!A144" display="5.1 Participação dos Investidores / Investors' Participation" xr:uid="{CD78AB64-09D2-4C62-878A-5340F33EF9DA}"/>
    <hyperlink ref="A21" location="'Listado - Ações_Equities'!A164" display="5.2 Contratos em Aberto / Open Interest" xr:uid="{7AF442BD-4DF7-478F-8530-6996D596316C}"/>
    <hyperlink ref="A22" location="'Listado - Ações_Equities'!A171" display="5.3 Capitalização de Mercado / Market Capitalization" xr:uid="{56C0EF91-0757-4796-9085-536085B014B4}"/>
    <hyperlink ref="A23" location="'Listado - Ações_Equities'!A177" display="5.4 Co-location / Co-location" xr:uid="{72543567-5D48-4307-B279-B2C191F698C4}"/>
    <hyperlink ref="A24" location="'Listado - Ações_Equities'!A184" display="5.5 ADTV do mercado à vista por produto / Cash equities ADTV breakdown" xr:uid="{C932F6CE-D554-484C-BAA8-D1766CE14A1F}"/>
    <hyperlink ref="A28" location="'Listado - FICC'!A10" display="1.1 ADV - Volume médio diário / Average Daily Volume" xr:uid="{2F9D04C5-E235-4835-B9D7-695FB28E3B98}"/>
    <hyperlink ref="A29" location="'Listado - FICC'!A23" display="1.2 RPC - Receita por Contrato / Revenue per Contract" xr:uid="{95D6DC2D-C1F1-4DB0-80ED-98CC2845CB4B}"/>
    <hyperlink ref="A30" location="'Listado - FICC'!A37" display="1.3 Câmbio Pronto / Spot FX" xr:uid="{30ADFB14-9708-4B5D-86EF-BA1898C038FA}"/>
    <hyperlink ref="A32" location="'Listado - FICC'!A48" display="2.1 Participação dos Investidores / Investors' Participation" xr:uid="{F35F2AEA-8CAB-49F7-ABEA-2B6498891C27}"/>
    <hyperlink ref="A33" location="'Listado - FICC'!A115" display="2.2 Contratos em aberto / Open Interest" xr:uid="{F7ECA4BB-1763-4DCD-B572-DE82E01698D3}"/>
    <hyperlink ref="A34" location="'Listado - FICC'!A131" display="2.3 ADV de Investidores de Alta Frequência  / High Frequency Trading ADV" xr:uid="{C363A230-DB91-4D0E-9BE7-997665E4D207}"/>
    <hyperlink ref="A39" location="Balcão!A10" display="1.1 Novas emissões / New issues" xr:uid="{18ECC972-2FFA-48BF-AA1E-5A1A457BA8F5}"/>
    <hyperlink ref="A40" location="Balcão!A25" display="1.2 Estoque / Outstanding financial volume" xr:uid="{350E3119-1E69-4FDC-AAEB-E752C6AD5631}"/>
    <hyperlink ref="A41" location="Balcão!A34" display="1.3 Tesouro Direto / Treasury Direct" xr:uid="{203B103D-9BDC-43C4-8984-17098450B143}"/>
    <hyperlink ref="A43" location="Balcão!A43" display="2.1 Novas emissões / New issues" xr:uid="{D8B10460-5FF7-4E3A-9FC8-99384FC31E02}"/>
    <hyperlink ref="A44" location="Balcão!A65" display="2.2 Estoque / Outstanding financial volume" xr:uid="{29AB8BF1-B429-4461-BD2E-B69FB874A0A7}"/>
    <hyperlink ref="A45" location="Balcão!A71" display="2.3 Derivativos com CCP - estoque / Derivatives with CCP - outstanding financial volume" xr:uid="{E9ACECB6-ED84-42EA-9A55-5B446D008C71}"/>
    <hyperlink ref="A47" location="Balcão!A79" display="3.1 Novas Emissões / New Issues" xr:uid="{2C3B6B6D-F055-480C-B8F5-0517E3DBDEA0}"/>
    <hyperlink ref="A48" location="Balcão!A88" display="3.2 Outros - Estoque / Other - Outstanding Volume" xr:uid="{4E3BBD47-3B6F-4147-970F-42D1A9B5D55F}"/>
    <hyperlink ref="A49" location="Balcão!A94" display="3.3 Transações - Quantidade (milhares) / Transactions - Quantity (thousand)" xr:uid="{C81E5ABB-B369-4C0F-9A45-8DC74A9C3DE7}"/>
    <hyperlink ref="A54" location="'Infra para Financiamentos'!A10" display="1.1 Venda de Veículos / Vehicle Sales¹" xr:uid="{1E165610-9333-4B9E-A376-BBCEE3F3E8BB}"/>
    <hyperlink ref="A55" location="'Infra para Financiamentos'!A28" display="1.2 SNG - Inclusão de Restrições Financeiras¹  / SNG - Financial Inclusions Restrictions¹" xr:uid="{5A73A445-D06E-488F-AF12-0F4043636934}"/>
    <hyperlink ref="A60" location="'Tecnologia, Dados e Serviços'!A10" display="1.1 Utilização Mensal / Monthly Utilization" xr:uid="{8F2248E2-9FF2-4A92-94C9-85C1D8F94F18}"/>
    <hyperlink ref="A61" location="'Tecnologia, Dados e Serviços'!A16" display="1.2 CIP  (SITRAF)" xr:uid="{A9FB3F7B-472E-43DC-B1B4-2D7007F076E6}"/>
  </hyperlinks>
  <pageMargins left="0.78740157480314965" right="0.78740157480314965" top="0.98425196850393704" bottom="0.98425196850393704" header="0.51181102362204722" footer="0.51181102362204722"/>
  <pageSetup paperSize="9" orientation="landscape" horizontalDpi="1200" verticalDpi="1200" r:id="rId1"/>
  <headerFooter alignWithMargins="0">
    <oddFooter>&amp;C&amp;1#&amp;"Calibri"&amp;10&amp;K000000INFORMAÇÃO INTERNA – INTERNAL INFORMATION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4"/>
  <dimension ref="A1:KR202"/>
  <sheetViews>
    <sheetView showGridLines="0" zoomScaleNormal="90" workbookViewId="0">
      <pane xSplit="1" ySplit="5" topLeftCell="KL6" activePane="bottomRight" state="frozen"/>
      <selection activeCell="JR11" sqref="JR11"/>
      <selection pane="topRight" activeCell="JR11" sqref="JR11"/>
      <selection pane="bottomLeft" activeCell="JR11" sqref="JR11"/>
      <selection pane="bottomRight" sqref="A1:B1"/>
    </sheetView>
  </sheetViews>
  <sheetFormatPr defaultColWidth="15.5703125" defaultRowHeight="11.25"/>
  <cols>
    <col min="1" max="1" width="76.42578125" style="76" customWidth="1"/>
    <col min="2" max="2" width="12.140625" style="76" customWidth="1"/>
    <col min="3" max="3" width="13.140625" style="76" bestFit="1" customWidth="1"/>
    <col min="4" max="4" width="16.140625" style="76" bestFit="1" customWidth="1"/>
    <col min="5" max="47" width="14.7109375" style="76" bestFit="1" customWidth="1"/>
    <col min="48" max="49" width="16.28515625" style="76" bestFit="1" customWidth="1"/>
    <col min="50" max="50" width="15" style="76" bestFit="1" customWidth="1"/>
    <col min="51" max="103" width="16.5703125" style="76" bestFit="1" customWidth="1"/>
    <col min="104" max="104" width="17.28515625" style="76" bestFit="1" customWidth="1"/>
    <col min="105" max="118" width="16.5703125" style="76" bestFit="1" customWidth="1"/>
    <col min="119" max="119" width="17.28515625" style="76" bestFit="1" customWidth="1"/>
    <col min="120" max="129" width="16.5703125" style="76" bestFit="1" customWidth="1"/>
    <col min="130" max="130" width="17.28515625" style="76" bestFit="1" customWidth="1"/>
    <col min="131" max="150" width="16.5703125" style="76" bestFit="1" customWidth="1"/>
    <col min="151" max="153" width="17.5703125" style="76" bestFit="1" customWidth="1"/>
    <col min="154" max="173" width="16.5703125" style="76" bestFit="1" customWidth="1"/>
    <col min="174" max="180" width="16.140625" style="76" bestFit="1" customWidth="1"/>
    <col min="181" max="181" width="15.28515625" style="76" bestFit="1" customWidth="1"/>
    <col min="182" max="183" width="16.140625" style="76" bestFit="1" customWidth="1"/>
    <col min="184" max="184" width="15.140625" style="76" bestFit="1" customWidth="1"/>
    <col min="185" max="185" width="16.140625" style="76" bestFit="1" customWidth="1"/>
    <col min="186" max="187" width="15.140625" style="76" bestFit="1" customWidth="1"/>
    <col min="188" max="195" width="16.140625" style="76" bestFit="1" customWidth="1"/>
    <col min="196" max="196" width="15" style="76" bestFit="1" customWidth="1"/>
    <col min="197" max="205" width="16.140625" style="76" bestFit="1" customWidth="1"/>
    <col min="206" max="207" width="18.5703125" style="76" customWidth="1"/>
    <col min="208" max="212" width="16.140625" style="76" bestFit="1" customWidth="1"/>
    <col min="213" max="213" width="17.7109375" style="76" bestFit="1" customWidth="1"/>
    <col min="214" max="217" width="16.140625" style="76" bestFit="1" customWidth="1"/>
    <col min="218" max="219" width="20" style="76" bestFit="1" customWidth="1"/>
    <col min="220" max="227" width="16.140625" style="76" bestFit="1" customWidth="1"/>
    <col min="228" max="228" width="16.42578125" style="76" customWidth="1"/>
    <col min="229" max="234" width="16.140625" style="76" bestFit="1" customWidth="1"/>
    <col min="235" max="235" width="17.28515625" style="76" bestFit="1" customWidth="1"/>
    <col min="236" max="239" width="16" style="76" bestFit="1" customWidth="1"/>
    <col min="240" max="242" width="15.7109375" style="76" bestFit="1" customWidth="1"/>
    <col min="243" max="245" width="16" style="76" bestFit="1" customWidth="1"/>
    <col min="246" max="248" width="15.7109375" style="76" bestFit="1" customWidth="1"/>
    <col min="249" max="250" width="15.5703125" style="76" customWidth="1"/>
    <col min="251" max="252" width="15.7109375" style="76" bestFit="1" customWidth="1"/>
    <col min="253" max="253" width="15.5703125" style="76" customWidth="1"/>
    <col min="254" max="256" width="16" style="76" bestFit="1" customWidth="1"/>
    <col min="257" max="260" width="15.7109375" style="76" bestFit="1" customWidth="1"/>
    <col min="261" max="261" width="16" style="76" bestFit="1" customWidth="1"/>
    <col min="262" max="262" width="15.7109375" style="76" bestFit="1" customWidth="1"/>
    <col min="263" max="264" width="16" style="76" bestFit="1" customWidth="1"/>
    <col min="265" max="265" width="15.42578125" style="76" customWidth="1"/>
    <col min="266" max="266" width="16" style="76" bestFit="1" customWidth="1"/>
    <col min="267" max="270" width="15.7109375" style="76" bestFit="1" customWidth="1"/>
    <col min="271" max="276" width="16" style="76" bestFit="1" customWidth="1"/>
    <col min="277" max="293" width="15.7109375" style="76" bestFit="1" customWidth="1"/>
    <col min="294" max="294" width="16.7109375" style="76" bestFit="1" customWidth="1"/>
    <col min="295" max="299" width="15.7109375" style="76" bestFit="1" customWidth="1"/>
    <col min="300" max="300" width="16.7109375" style="76" bestFit="1" customWidth="1"/>
    <col min="301" max="301" width="16" style="76" bestFit="1" customWidth="1"/>
    <col min="302" max="304" width="15.7109375" style="76" bestFit="1" customWidth="1"/>
    <col min="305" max="16384" width="15.5703125" style="76"/>
  </cols>
  <sheetData>
    <row r="1" spans="1:304" s="6" customFormat="1" ht="19.5" customHeight="1">
      <c r="A1" s="686" t="s">
        <v>41</v>
      </c>
      <c r="B1" s="687"/>
      <c r="DB1" s="72"/>
      <c r="DC1" s="72"/>
    </row>
    <row r="2" spans="1:304" s="6" customFormat="1" ht="17.25" customHeight="1">
      <c r="A2" s="370"/>
      <c r="B2" s="367"/>
      <c r="DB2" s="72"/>
      <c r="DC2" s="72"/>
    </row>
    <row r="3" spans="1:304" s="6" customFormat="1" ht="17.25" customHeight="1">
      <c r="A3" s="577" t="s">
        <v>242</v>
      </c>
      <c r="B3" s="367"/>
      <c r="DB3" s="72"/>
      <c r="DC3" s="72"/>
      <c r="KN3" s="6" t="e">
        <v>#NAME?</v>
      </c>
      <c r="KP3" s="6" t="e">
        <v>#NAME?</v>
      </c>
      <c r="KR3" s="6" t="e">
        <v>#NAME?</v>
      </c>
    </row>
    <row r="4" spans="1:304" s="6" customFormat="1" ht="16.5" customHeight="1">
      <c r="A4" s="578" t="s">
        <v>240</v>
      </c>
      <c r="B4" s="73"/>
      <c r="C4" s="74"/>
      <c r="D4" s="75"/>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75"/>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DB4" s="72"/>
      <c r="DC4" s="72"/>
      <c r="HT4"/>
      <c r="HU4"/>
      <c r="JE4" s="533" t="s">
        <v>471</v>
      </c>
      <c r="JF4" s="240"/>
      <c r="JG4" s="240"/>
      <c r="JH4" s="240"/>
      <c r="JI4" s="240"/>
      <c r="JJ4" s="240"/>
      <c r="JK4" s="240"/>
      <c r="JL4" s="240"/>
      <c r="JM4" s="240"/>
      <c r="JN4" s="240"/>
      <c r="JO4" s="240"/>
      <c r="JP4" s="240"/>
    </row>
    <row r="5" spans="1:304" s="6" customFormat="1" ht="16.5" customHeight="1">
      <c r="A5" s="579" t="s">
        <v>241</v>
      </c>
      <c r="B5" s="73"/>
      <c r="C5" s="74"/>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DB5" s="72"/>
      <c r="DC5" s="72"/>
      <c r="HT5"/>
      <c r="HU5"/>
      <c r="JE5" s="534" t="s">
        <v>472</v>
      </c>
      <c r="JF5" s="240"/>
      <c r="JG5" s="240"/>
      <c r="JH5" s="240"/>
      <c r="JI5" s="240"/>
      <c r="JJ5" s="240"/>
      <c r="JK5" s="240"/>
      <c r="JL5" s="240"/>
      <c r="JM5" s="240"/>
      <c r="JN5" s="240"/>
      <c r="JO5" s="240"/>
      <c r="JP5" s="240"/>
    </row>
    <row r="6" spans="1:304" s="340" customFormat="1"/>
    <row r="8" spans="1:304" s="6" customFormat="1" ht="16.5" customHeight="1">
      <c r="A8" s="580" t="s">
        <v>512</v>
      </c>
      <c r="B8" s="73"/>
      <c r="C8" s="74"/>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DB8" s="72"/>
      <c r="DC8" s="72"/>
      <c r="HT8"/>
      <c r="HU8"/>
      <c r="KN8" s="6" t="s">
        <v>535</v>
      </c>
      <c r="KP8" s="6" t="s">
        <v>535</v>
      </c>
    </row>
    <row r="9" spans="1:304" ht="12.75">
      <c r="A9" s="273"/>
      <c r="B9" s="273"/>
      <c r="C9" s="273"/>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c r="BV9" s="273"/>
      <c r="BW9" s="273"/>
      <c r="BX9" s="273"/>
      <c r="BY9" s="273"/>
      <c r="BZ9" s="273"/>
      <c r="CA9" s="273"/>
      <c r="CB9" s="273"/>
      <c r="CC9" s="273"/>
      <c r="CD9" s="273"/>
      <c r="CE9" s="273"/>
      <c r="CF9" s="273"/>
      <c r="CG9" s="273"/>
      <c r="CH9" s="273"/>
      <c r="CI9" s="273"/>
      <c r="CJ9" s="273"/>
      <c r="CK9" s="273"/>
      <c r="CL9" s="273"/>
      <c r="CM9" s="273"/>
      <c r="CN9" s="273"/>
      <c r="CO9" s="273"/>
      <c r="CP9" s="273"/>
      <c r="CQ9" s="273"/>
      <c r="CR9" s="273"/>
      <c r="CS9" s="273"/>
      <c r="CT9" s="273"/>
      <c r="CU9" s="273"/>
      <c r="CV9" s="273"/>
      <c r="CW9" s="273"/>
      <c r="CX9" s="273"/>
      <c r="CY9" s="273"/>
      <c r="CZ9" s="273"/>
      <c r="DA9" s="273"/>
      <c r="DB9" s="273"/>
      <c r="DC9" s="273"/>
      <c r="DD9" s="273"/>
      <c r="DE9" s="273"/>
      <c r="DF9" s="273"/>
      <c r="DG9" s="273"/>
      <c r="DH9" s="273"/>
      <c r="DI9" s="273"/>
      <c r="DJ9" s="273"/>
      <c r="DK9" s="273"/>
      <c r="DL9" s="273"/>
      <c r="DM9" s="273"/>
      <c r="DN9" s="273"/>
      <c r="DO9" s="273"/>
      <c r="DP9" s="273"/>
      <c r="DQ9" s="273"/>
      <c r="DR9" s="273"/>
      <c r="DS9" s="273"/>
      <c r="DT9" s="273"/>
      <c r="DU9" s="273"/>
      <c r="DV9" s="273"/>
      <c r="DW9" s="273"/>
      <c r="DX9" s="273"/>
      <c r="DY9" s="273"/>
      <c r="DZ9" s="273"/>
      <c r="EA9" s="273"/>
      <c r="EB9" s="273"/>
      <c r="EC9" s="273"/>
      <c r="ED9" s="273"/>
      <c r="EE9" s="273"/>
      <c r="EF9" s="273"/>
      <c r="EG9" s="273"/>
      <c r="EH9" s="273"/>
      <c r="EI9" s="273"/>
      <c r="EJ9" s="273"/>
      <c r="EK9" s="273"/>
      <c r="EL9" s="273"/>
      <c r="EM9" s="273"/>
      <c r="EN9" s="273"/>
      <c r="EO9" s="273"/>
      <c r="EP9" s="273"/>
      <c r="EQ9" s="273"/>
      <c r="ER9" s="273"/>
      <c r="ES9" s="273"/>
      <c r="ET9" s="273"/>
      <c r="EU9" s="273"/>
      <c r="EV9" s="273"/>
      <c r="EW9" s="273"/>
      <c r="EX9" s="273"/>
      <c r="EY9" s="273"/>
      <c r="EZ9" s="273"/>
      <c r="FA9" s="273"/>
      <c r="FB9" s="273"/>
      <c r="FC9" s="273"/>
      <c r="FD9" s="273"/>
      <c r="FE9" s="273"/>
      <c r="FF9" s="273"/>
      <c r="FG9" s="273"/>
      <c r="FH9" s="273"/>
      <c r="FI9" s="273"/>
      <c r="FJ9" s="273"/>
      <c r="FK9" s="273"/>
      <c r="FL9" s="273"/>
      <c r="FM9" s="273"/>
      <c r="FN9" s="273"/>
      <c r="FO9" s="273"/>
      <c r="FP9" s="273"/>
      <c r="FQ9" s="273"/>
    </row>
    <row r="10" spans="1:304" ht="15.75">
      <c r="A10" s="277" t="s">
        <v>244</v>
      </c>
      <c r="BJ10" s="273"/>
      <c r="BK10" s="273"/>
      <c r="BL10" s="273"/>
      <c r="BM10" s="273"/>
      <c r="BN10" s="273"/>
      <c r="BO10" s="273"/>
      <c r="BP10" s="273"/>
      <c r="BQ10" s="273"/>
      <c r="BR10" s="273"/>
      <c r="BS10" s="273"/>
      <c r="BT10" s="273"/>
      <c r="BU10" s="273"/>
      <c r="BV10" s="273"/>
      <c r="BW10" s="273"/>
      <c r="BX10" s="273"/>
      <c r="BY10" s="273"/>
      <c r="BZ10" s="273"/>
      <c r="CA10" s="273"/>
      <c r="CB10" s="273"/>
      <c r="CC10" s="273"/>
      <c r="CD10" s="273"/>
      <c r="CE10" s="273"/>
      <c r="CF10" s="273"/>
      <c r="CG10" s="273"/>
      <c r="CH10" s="273"/>
      <c r="CI10" s="273"/>
      <c r="CJ10" s="273"/>
      <c r="CK10" s="273"/>
      <c r="CL10" s="273"/>
      <c r="CM10" s="273"/>
      <c r="CN10" s="273"/>
      <c r="CO10" s="273"/>
      <c r="CP10" s="273"/>
      <c r="CQ10" s="273"/>
      <c r="CR10" s="273"/>
      <c r="CS10" s="273"/>
      <c r="CT10" s="273"/>
      <c r="CU10" s="273"/>
      <c r="CV10" s="273"/>
      <c r="CW10" s="273"/>
      <c r="CX10" s="273"/>
      <c r="CY10" s="273"/>
      <c r="CZ10" s="273"/>
      <c r="DA10" s="273"/>
      <c r="DB10" s="273"/>
      <c r="DC10" s="273"/>
      <c r="DD10" s="273"/>
      <c r="DE10" s="273"/>
      <c r="DF10" s="273"/>
      <c r="DG10" s="273"/>
      <c r="DH10" s="273"/>
      <c r="DI10" s="273"/>
      <c r="DJ10" s="273"/>
      <c r="DK10" s="273"/>
      <c r="DL10" s="273"/>
      <c r="DM10" s="273"/>
      <c r="DN10" s="273"/>
      <c r="DO10" s="273"/>
      <c r="DP10" s="273"/>
      <c r="DQ10" s="273"/>
      <c r="DR10" s="273"/>
      <c r="DS10" s="273"/>
      <c r="DT10" s="273"/>
      <c r="DU10" s="273"/>
      <c r="DV10" s="273"/>
      <c r="DW10" s="273"/>
      <c r="DX10" s="273"/>
      <c r="DY10" s="273"/>
      <c r="DZ10" s="273"/>
      <c r="EA10" s="273"/>
      <c r="EB10" s="273"/>
      <c r="EC10" s="273"/>
      <c r="ED10" s="273"/>
      <c r="EE10" s="273"/>
      <c r="EF10" s="273"/>
      <c r="EG10" s="273"/>
      <c r="EH10" s="273"/>
      <c r="EI10" s="273"/>
      <c r="EJ10" s="273"/>
      <c r="EK10" s="273"/>
      <c r="EL10" s="273"/>
      <c r="EM10" s="273"/>
      <c r="EN10" s="273"/>
      <c r="EO10" s="273"/>
      <c r="EP10" s="273"/>
      <c r="EQ10" s="273"/>
      <c r="ER10" s="273"/>
      <c r="ES10" s="273"/>
      <c r="ET10" s="273"/>
      <c r="EU10" s="273"/>
      <c r="EV10" s="273"/>
      <c r="EW10" s="273"/>
      <c r="EX10" s="273"/>
      <c r="EY10" s="273"/>
      <c r="EZ10" s="273"/>
      <c r="FA10" s="273"/>
      <c r="FB10" s="273"/>
      <c r="FC10" s="273"/>
      <c r="FD10" s="273"/>
      <c r="FE10" s="273"/>
      <c r="FF10" s="273"/>
      <c r="FG10" s="273"/>
      <c r="FH10" s="273"/>
      <c r="FI10" s="273"/>
      <c r="FJ10" s="273"/>
      <c r="FK10" s="273"/>
      <c r="FL10" s="273"/>
      <c r="FM10" s="273"/>
      <c r="FN10" s="273"/>
      <c r="FO10" s="273"/>
      <c r="FP10" s="273"/>
      <c r="FQ10" s="273"/>
    </row>
    <row r="11" spans="1:304" s="77" customFormat="1" ht="12.75">
      <c r="A11" s="320" t="s">
        <v>243</v>
      </c>
      <c r="B11" s="225">
        <v>36526</v>
      </c>
      <c r="C11" s="226">
        <v>36557</v>
      </c>
      <c r="D11" s="226">
        <v>36586</v>
      </c>
      <c r="E11" s="226">
        <v>36617</v>
      </c>
      <c r="F11" s="226">
        <v>36647</v>
      </c>
      <c r="G11" s="226">
        <v>36678</v>
      </c>
      <c r="H11" s="226">
        <v>36708</v>
      </c>
      <c r="I11" s="226">
        <v>36739</v>
      </c>
      <c r="J11" s="226">
        <v>36770</v>
      </c>
      <c r="K11" s="226">
        <v>36800</v>
      </c>
      <c r="L11" s="226">
        <v>36831</v>
      </c>
      <c r="M11" s="227">
        <v>36861</v>
      </c>
      <c r="N11" s="225">
        <v>36892</v>
      </c>
      <c r="O11" s="226">
        <v>36923</v>
      </c>
      <c r="P11" s="226">
        <v>36951</v>
      </c>
      <c r="Q11" s="226">
        <v>36982</v>
      </c>
      <c r="R11" s="226">
        <v>37012</v>
      </c>
      <c r="S11" s="226">
        <v>37043</v>
      </c>
      <c r="T11" s="226">
        <v>37073</v>
      </c>
      <c r="U11" s="226">
        <v>37104</v>
      </c>
      <c r="V11" s="226">
        <v>37135</v>
      </c>
      <c r="W11" s="226">
        <v>37165</v>
      </c>
      <c r="X11" s="226">
        <v>37196</v>
      </c>
      <c r="Y11" s="227">
        <v>37226</v>
      </c>
      <c r="Z11" s="225">
        <v>37257</v>
      </c>
      <c r="AA11" s="226">
        <v>37288</v>
      </c>
      <c r="AB11" s="226">
        <v>37316</v>
      </c>
      <c r="AC11" s="226">
        <v>37347</v>
      </c>
      <c r="AD11" s="226">
        <v>37377</v>
      </c>
      <c r="AE11" s="226">
        <v>37408</v>
      </c>
      <c r="AF11" s="226">
        <v>37438</v>
      </c>
      <c r="AG11" s="226">
        <v>37469</v>
      </c>
      <c r="AH11" s="226">
        <v>37500</v>
      </c>
      <c r="AI11" s="226">
        <v>37530</v>
      </c>
      <c r="AJ11" s="226">
        <v>37561</v>
      </c>
      <c r="AK11" s="227">
        <v>37591</v>
      </c>
      <c r="AL11" s="225">
        <v>37622</v>
      </c>
      <c r="AM11" s="226">
        <v>37653</v>
      </c>
      <c r="AN11" s="226">
        <v>37681</v>
      </c>
      <c r="AO11" s="226">
        <v>37712</v>
      </c>
      <c r="AP11" s="226">
        <v>37742</v>
      </c>
      <c r="AQ11" s="226">
        <v>37773</v>
      </c>
      <c r="AR11" s="226">
        <v>37803</v>
      </c>
      <c r="AS11" s="226">
        <v>37834</v>
      </c>
      <c r="AT11" s="226">
        <v>37865</v>
      </c>
      <c r="AU11" s="226">
        <v>37895</v>
      </c>
      <c r="AV11" s="226">
        <v>37926</v>
      </c>
      <c r="AW11" s="227">
        <v>37956</v>
      </c>
      <c r="AX11" s="225">
        <v>37987</v>
      </c>
      <c r="AY11" s="226">
        <v>38018</v>
      </c>
      <c r="AZ11" s="226">
        <v>38047</v>
      </c>
      <c r="BA11" s="226">
        <v>38078</v>
      </c>
      <c r="BB11" s="226">
        <v>38108</v>
      </c>
      <c r="BC11" s="226">
        <v>38139</v>
      </c>
      <c r="BD11" s="226">
        <v>38169</v>
      </c>
      <c r="BE11" s="226">
        <v>38200</v>
      </c>
      <c r="BF11" s="226">
        <v>38231</v>
      </c>
      <c r="BG11" s="226">
        <v>38261</v>
      </c>
      <c r="BH11" s="226">
        <v>38292</v>
      </c>
      <c r="BI11" s="227">
        <v>38322</v>
      </c>
      <c r="BJ11" s="225">
        <v>38353</v>
      </c>
      <c r="BK11" s="226">
        <v>38384</v>
      </c>
      <c r="BL11" s="226">
        <v>38412</v>
      </c>
      <c r="BM11" s="226">
        <v>38443</v>
      </c>
      <c r="BN11" s="226">
        <v>38473</v>
      </c>
      <c r="BO11" s="226">
        <v>38504</v>
      </c>
      <c r="BP11" s="226">
        <v>38534</v>
      </c>
      <c r="BQ11" s="226">
        <v>38565</v>
      </c>
      <c r="BR11" s="226">
        <v>38596</v>
      </c>
      <c r="BS11" s="226">
        <v>38626</v>
      </c>
      <c r="BT11" s="226">
        <v>38657</v>
      </c>
      <c r="BU11" s="227">
        <v>38687</v>
      </c>
      <c r="BV11" s="225">
        <v>38718</v>
      </c>
      <c r="BW11" s="226">
        <v>38749</v>
      </c>
      <c r="BX11" s="226">
        <v>38777</v>
      </c>
      <c r="BY11" s="226">
        <v>38808</v>
      </c>
      <c r="BZ11" s="226">
        <v>38838</v>
      </c>
      <c r="CA11" s="226">
        <v>38869</v>
      </c>
      <c r="CB11" s="226">
        <v>38899</v>
      </c>
      <c r="CC11" s="226">
        <v>38930</v>
      </c>
      <c r="CD11" s="226">
        <v>38961</v>
      </c>
      <c r="CE11" s="226">
        <v>38991</v>
      </c>
      <c r="CF11" s="226">
        <v>39022</v>
      </c>
      <c r="CG11" s="227">
        <v>39052</v>
      </c>
      <c r="CH11" s="225">
        <v>39083</v>
      </c>
      <c r="CI11" s="226">
        <v>39114</v>
      </c>
      <c r="CJ11" s="226">
        <v>39142</v>
      </c>
      <c r="CK11" s="226">
        <v>39173</v>
      </c>
      <c r="CL11" s="226">
        <v>39203</v>
      </c>
      <c r="CM11" s="226">
        <v>39234</v>
      </c>
      <c r="CN11" s="226">
        <v>39264</v>
      </c>
      <c r="CO11" s="226">
        <v>39295</v>
      </c>
      <c r="CP11" s="226">
        <v>39326</v>
      </c>
      <c r="CQ11" s="226">
        <v>39356</v>
      </c>
      <c r="CR11" s="226">
        <v>39387</v>
      </c>
      <c r="CS11" s="227">
        <v>39417</v>
      </c>
      <c r="CT11" s="225">
        <v>39448</v>
      </c>
      <c r="CU11" s="226">
        <v>39479</v>
      </c>
      <c r="CV11" s="226">
        <v>39508</v>
      </c>
      <c r="CW11" s="226">
        <v>39539</v>
      </c>
      <c r="CX11" s="226">
        <v>39569</v>
      </c>
      <c r="CY11" s="226">
        <v>39600</v>
      </c>
      <c r="CZ11" s="226">
        <v>39630</v>
      </c>
      <c r="DA11" s="226">
        <v>39661</v>
      </c>
      <c r="DB11" s="226">
        <v>39692</v>
      </c>
      <c r="DC11" s="226">
        <v>39722</v>
      </c>
      <c r="DD11" s="226">
        <v>39753</v>
      </c>
      <c r="DE11" s="227">
        <v>39783</v>
      </c>
      <c r="DF11" s="225">
        <v>39814</v>
      </c>
      <c r="DG11" s="226">
        <v>39845</v>
      </c>
      <c r="DH11" s="226">
        <v>39873</v>
      </c>
      <c r="DI11" s="226">
        <v>39904</v>
      </c>
      <c r="DJ11" s="226">
        <v>39934</v>
      </c>
      <c r="DK11" s="226">
        <v>39965</v>
      </c>
      <c r="DL11" s="226">
        <v>39995</v>
      </c>
      <c r="DM11" s="226">
        <v>40026</v>
      </c>
      <c r="DN11" s="226">
        <v>40057</v>
      </c>
      <c r="DO11" s="226">
        <v>40087</v>
      </c>
      <c r="DP11" s="226">
        <v>40118</v>
      </c>
      <c r="DQ11" s="226">
        <v>40148</v>
      </c>
      <c r="DR11" s="225">
        <v>40179</v>
      </c>
      <c r="DS11" s="226">
        <v>40210</v>
      </c>
      <c r="DT11" s="226">
        <v>40238</v>
      </c>
      <c r="DU11" s="226">
        <v>40269</v>
      </c>
      <c r="DV11" s="226">
        <v>40299</v>
      </c>
      <c r="DW11" s="226">
        <v>40330</v>
      </c>
      <c r="DX11" s="226">
        <v>40360</v>
      </c>
      <c r="DY11" s="226">
        <v>40391</v>
      </c>
      <c r="DZ11" s="226">
        <v>40422</v>
      </c>
      <c r="EA11" s="226">
        <v>40452</v>
      </c>
      <c r="EB11" s="226">
        <v>40483</v>
      </c>
      <c r="EC11" s="227">
        <v>40513</v>
      </c>
      <c r="ED11" s="225">
        <v>40544</v>
      </c>
      <c r="EE11" s="226">
        <v>40575</v>
      </c>
      <c r="EF11" s="226">
        <v>40603</v>
      </c>
      <c r="EG11" s="226">
        <v>40634</v>
      </c>
      <c r="EH11" s="226">
        <v>40664</v>
      </c>
      <c r="EI11" s="226">
        <v>40695</v>
      </c>
      <c r="EJ11" s="226">
        <v>40725</v>
      </c>
      <c r="EK11" s="226">
        <v>40756</v>
      </c>
      <c r="EL11" s="226">
        <v>40787</v>
      </c>
      <c r="EM11" s="226">
        <v>40817</v>
      </c>
      <c r="EN11" s="226">
        <v>40848</v>
      </c>
      <c r="EO11" s="227">
        <v>40878</v>
      </c>
      <c r="EP11" s="225">
        <v>40909</v>
      </c>
      <c r="EQ11" s="226">
        <v>40940</v>
      </c>
      <c r="ER11" s="226">
        <v>40969</v>
      </c>
      <c r="ES11" s="226">
        <v>41000</v>
      </c>
      <c r="ET11" s="226">
        <v>41030</v>
      </c>
      <c r="EU11" s="226">
        <v>41061</v>
      </c>
      <c r="EV11" s="226">
        <v>41091</v>
      </c>
      <c r="EW11" s="226">
        <v>41122</v>
      </c>
      <c r="EX11" s="226">
        <v>41153</v>
      </c>
      <c r="EY11" s="226">
        <v>41183</v>
      </c>
      <c r="EZ11" s="226">
        <v>41214</v>
      </c>
      <c r="FA11" s="227">
        <v>41244</v>
      </c>
      <c r="FB11" s="225">
        <v>41275</v>
      </c>
      <c r="FC11" s="226">
        <v>41306</v>
      </c>
      <c r="FD11" s="226">
        <v>41334</v>
      </c>
      <c r="FE11" s="226">
        <v>41365</v>
      </c>
      <c r="FF11" s="226">
        <v>41395</v>
      </c>
      <c r="FG11" s="226">
        <v>41426</v>
      </c>
      <c r="FH11" s="226">
        <v>41456</v>
      </c>
      <c r="FI11" s="226">
        <v>41487</v>
      </c>
      <c r="FJ11" s="226">
        <v>41518</v>
      </c>
      <c r="FK11" s="226">
        <v>41548</v>
      </c>
      <c r="FL11" s="226">
        <v>41579</v>
      </c>
      <c r="FM11" s="227">
        <v>41609</v>
      </c>
      <c r="FN11" s="225">
        <v>41640</v>
      </c>
      <c r="FO11" s="226">
        <v>41671</v>
      </c>
      <c r="FP11" s="226">
        <v>41699</v>
      </c>
      <c r="FQ11" s="226">
        <v>41730</v>
      </c>
      <c r="FR11" s="226">
        <v>41760</v>
      </c>
      <c r="FS11" s="226">
        <v>41791</v>
      </c>
      <c r="FT11" s="226">
        <v>41821</v>
      </c>
      <c r="FU11" s="226">
        <v>41852</v>
      </c>
      <c r="FV11" s="226">
        <v>41883</v>
      </c>
      <c r="FW11" s="226">
        <v>41913</v>
      </c>
      <c r="FX11" s="226">
        <v>41944</v>
      </c>
      <c r="FY11" s="226">
        <v>41974</v>
      </c>
      <c r="FZ11" s="225">
        <v>42005</v>
      </c>
      <c r="GA11" s="226">
        <v>42036</v>
      </c>
      <c r="GB11" s="226">
        <v>42064</v>
      </c>
      <c r="GC11" s="226">
        <v>42095</v>
      </c>
      <c r="GD11" s="226">
        <v>42125</v>
      </c>
      <c r="GE11" s="226">
        <v>42156</v>
      </c>
      <c r="GF11" s="226">
        <v>42186</v>
      </c>
      <c r="GG11" s="226">
        <v>42217</v>
      </c>
      <c r="GH11" s="226">
        <v>42248</v>
      </c>
      <c r="GI11" s="226">
        <v>42278</v>
      </c>
      <c r="GJ11" s="226">
        <v>42309</v>
      </c>
      <c r="GK11" s="226">
        <v>42339</v>
      </c>
      <c r="GL11" s="225">
        <v>42370</v>
      </c>
      <c r="GM11" s="226">
        <v>42401</v>
      </c>
      <c r="GN11" s="226">
        <v>42430</v>
      </c>
      <c r="GO11" s="226">
        <v>42461</v>
      </c>
      <c r="GP11" s="226">
        <v>42491</v>
      </c>
      <c r="GQ11" s="226">
        <v>42522</v>
      </c>
      <c r="GR11" s="226">
        <v>42552</v>
      </c>
      <c r="GS11" s="226">
        <v>42583</v>
      </c>
      <c r="GT11" s="226">
        <v>42614</v>
      </c>
      <c r="GU11" s="226">
        <v>42644</v>
      </c>
      <c r="GV11" s="226">
        <v>42675</v>
      </c>
      <c r="GW11" s="228">
        <v>42705</v>
      </c>
      <c r="GX11" s="229">
        <v>42736</v>
      </c>
      <c r="GY11" s="226">
        <v>42767</v>
      </c>
      <c r="GZ11" s="226">
        <v>42795</v>
      </c>
      <c r="HA11" s="226">
        <v>42826</v>
      </c>
      <c r="HB11" s="226">
        <v>42856</v>
      </c>
      <c r="HC11" s="226">
        <v>42887</v>
      </c>
      <c r="HD11" s="226">
        <v>42917</v>
      </c>
      <c r="HE11" s="226">
        <v>42948</v>
      </c>
      <c r="HF11" s="226">
        <v>42979</v>
      </c>
      <c r="HG11" s="226">
        <v>43009</v>
      </c>
      <c r="HH11" s="226">
        <v>43040</v>
      </c>
      <c r="HI11" s="226">
        <v>43070</v>
      </c>
      <c r="HJ11" s="226">
        <v>43101</v>
      </c>
      <c r="HK11" s="226">
        <v>43132</v>
      </c>
      <c r="HL11" s="226">
        <v>43160</v>
      </c>
      <c r="HM11" s="226">
        <v>43191</v>
      </c>
      <c r="HN11" s="226">
        <v>43221</v>
      </c>
      <c r="HO11" s="226">
        <v>43252</v>
      </c>
      <c r="HP11" s="226">
        <v>43282</v>
      </c>
      <c r="HQ11" s="226">
        <v>43313</v>
      </c>
      <c r="HR11" s="226">
        <v>43344</v>
      </c>
      <c r="HS11" s="226">
        <v>43374</v>
      </c>
      <c r="HT11" s="270">
        <v>43405</v>
      </c>
      <c r="HU11" s="270">
        <v>43435</v>
      </c>
      <c r="HV11" s="270">
        <v>43466</v>
      </c>
      <c r="HW11" s="270">
        <v>43497</v>
      </c>
      <c r="HX11" s="270">
        <v>43525</v>
      </c>
      <c r="HY11" s="270">
        <v>43556</v>
      </c>
      <c r="HZ11" s="270">
        <v>43586</v>
      </c>
      <c r="IA11" s="270">
        <v>43617</v>
      </c>
      <c r="IB11" s="270">
        <v>43647</v>
      </c>
      <c r="IC11" s="270">
        <v>43678</v>
      </c>
      <c r="ID11" s="270">
        <v>43709</v>
      </c>
      <c r="IE11" s="270">
        <v>43739</v>
      </c>
      <c r="IF11" s="270">
        <v>43770</v>
      </c>
      <c r="IG11" s="270">
        <v>43800</v>
      </c>
      <c r="IH11" s="270">
        <v>43831</v>
      </c>
      <c r="II11" s="270">
        <v>43862</v>
      </c>
      <c r="IJ11" s="270">
        <v>43891</v>
      </c>
      <c r="IK11" s="270">
        <v>43922</v>
      </c>
      <c r="IL11" s="270">
        <v>43952</v>
      </c>
      <c r="IM11" s="270">
        <v>43983</v>
      </c>
      <c r="IN11" s="270">
        <v>44013</v>
      </c>
      <c r="IO11" s="270">
        <v>44044</v>
      </c>
      <c r="IP11" s="270">
        <v>44075</v>
      </c>
      <c r="IQ11" s="270">
        <v>44105</v>
      </c>
      <c r="IR11" s="270">
        <v>44136</v>
      </c>
      <c r="IS11" s="270">
        <v>44166</v>
      </c>
      <c r="IT11" s="270">
        <v>44197</v>
      </c>
      <c r="IU11" s="270">
        <v>44228</v>
      </c>
      <c r="IV11" s="270">
        <v>44256</v>
      </c>
      <c r="IW11" s="270">
        <v>44287</v>
      </c>
      <c r="IX11" s="270">
        <v>44317</v>
      </c>
      <c r="IY11" s="270">
        <v>44348</v>
      </c>
      <c r="IZ11" s="270">
        <v>44378</v>
      </c>
      <c r="JA11" s="270">
        <v>44409</v>
      </c>
      <c r="JB11" s="270">
        <v>44440</v>
      </c>
      <c r="JC11" s="270">
        <v>44470</v>
      </c>
      <c r="JD11" s="270">
        <v>44501</v>
      </c>
      <c r="JE11" s="270">
        <v>44531</v>
      </c>
      <c r="JF11" s="270">
        <v>44562</v>
      </c>
      <c r="JG11" s="270">
        <v>44593</v>
      </c>
      <c r="JH11" s="270">
        <v>44621</v>
      </c>
      <c r="JI11" s="270">
        <v>44652</v>
      </c>
      <c r="JJ11" s="270">
        <v>44682</v>
      </c>
      <c r="JK11" s="270">
        <v>44713</v>
      </c>
      <c r="JL11" s="270">
        <v>44743</v>
      </c>
      <c r="JM11" s="270">
        <v>44774</v>
      </c>
      <c r="JN11" s="270">
        <v>44805</v>
      </c>
      <c r="JO11" s="270">
        <v>44835</v>
      </c>
      <c r="JP11" s="270">
        <v>44866</v>
      </c>
      <c r="JQ11" s="270">
        <v>44896</v>
      </c>
      <c r="JR11" s="270">
        <v>44927</v>
      </c>
      <c r="JS11" s="270">
        <v>44958</v>
      </c>
      <c r="JT11" s="270">
        <v>44986</v>
      </c>
      <c r="JU11" s="270">
        <v>45017</v>
      </c>
      <c r="JV11" s="270">
        <v>45047</v>
      </c>
      <c r="JW11" s="270">
        <v>45078</v>
      </c>
      <c r="JX11" s="270">
        <v>45108</v>
      </c>
      <c r="JY11" s="270">
        <v>45139</v>
      </c>
      <c r="JZ11" s="270">
        <v>45170</v>
      </c>
      <c r="KA11" s="270">
        <v>45200</v>
      </c>
      <c r="KB11" s="270">
        <v>45231</v>
      </c>
      <c r="KC11" s="270">
        <v>45261</v>
      </c>
      <c r="KD11" s="270">
        <v>45292</v>
      </c>
      <c r="KE11" s="270">
        <v>45323</v>
      </c>
      <c r="KF11" s="270">
        <v>45352</v>
      </c>
      <c r="KG11" s="270">
        <v>45383</v>
      </c>
      <c r="KH11" s="270">
        <v>45413</v>
      </c>
      <c r="KI11" s="270">
        <v>45444</v>
      </c>
      <c r="KJ11" s="270">
        <v>45474</v>
      </c>
      <c r="KK11" s="270">
        <v>45505</v>
      </c>
      <c r="KL11" s="270">
        <v>45536</v>
      </c>
      <c r="KM11" s="270">
        <v>45566</v>
      </c>
      <c r="KN11" s="270" t="s">
        <v>536</v>
      </c>
      <c r="KO11" s="270">
        <v>45627</v>
      </c>
      <c r="KP11" s="270">
        <v>45658</v>
      </c>
      <c r="KQ11" s="270">
        <v>45689</v>
      </c>
      <c r="KR11" s="270">
        <v>45717</v>
      </c>
    </row>
    <row r="12" spans="1:304" s="83" customFormat="1" ht="12.75">
      <c r="A12" s="321" t="s">
        <v>246</v>
      </c>
      <c r="B12" s="322">
        <v>901425511.39249992</v>
      </c>
      <c r="C12" s="323">
        <v>889357303.30238104</v>
      </c>
      <c r="D12" s="323">
        <v>647790029.40571427</v>
      </c>
      <c r="E12" s="323">
        <v>769012990.91684198</v>
      </c>
      <c r="F12" s="323">
        <v>617285273.38636374</v>
      </c>
      <c r="G12" s="323">
        <v>818258954.13333344</v>
      </c>
      <c r="H12" s="323">
        <v>575272634.05809522</v>
      </c>
      <c r="I12" s="323">
        <v>803986028.35304344</v>
      </c>
      <c r="J12" s="323">
        <v>497522149.97549993</v>
      </c>
      <c r="K12" s="323">
        <v>567476065.34238088</v>
      </c>
      <c r="L12" s="323">
        <v>509637409.70049989</v>
      </c>
      <c r="M12" s="324">
        <v>599404438.60157895</v>
      </c>
      <c r="N12" s="322">
        <v>665895296.1052382</v>
      </c>
      <c r="O12" s="323">
        <v>600919916.40111113</v>
      </c>
      <c r="P12" s="323">
        <v>546349189.10636377</v>
      </c>
      <c r="Q12" s="323">
        <v>727732119.3950001</v>
      </c>
      <c r="R12" s="323">
        <v>500608151.47181821</v>
      </c>
      <c r="S12" s="323">
        <v>556472283.66649997</v>
      </c>
      <c r="T12" s="323">
        <v>441132779.18428576</v>
      </c>
      <c r="U12" s="323">
        <v>426693274.80782598</v>
      </c>
      <c r="V12" s="323">
        <v>430031516.77789479</v>
      </c>
      <c r="W12" s="323">
        <v>475864587.3786363</v>
      </c>
      <c r="X12" s="323">
        <v>604735370.22199988</v>
      </c>
      <c r="Y12" s="324">
        <v>652991394.58000004</v>
      </c>
      <c r="Z12" s="322">
        <v>447371283.18571419</v>
      </c>
      <c r="AA12" s="323">
        <v>571486989.47611105</v>
      </c>
      <c r="AB12" s="323">
        <v>582771022.53449988</v>
      </c>
      <c r="AC12" s="323">
        <v>532358064.8663637</v>
      </c>
      <c r="AD12" s="323">
        <v>452152442.15571421</v>
      </c>
      <c r="AE12" s="323">
        <v>528341583.67550004</v>
      </c>
      <c r="AF12" s="323">
        <v>441574125.96590906</v>
      </c>
      <c r="AG12" s="323">
        <v>543304653.20590889</v>
      </c>
      <c r="AH12" s="323">
        <v>431258810.55142856</v>
      </c>
      <c r="AI12" s="323">
        <v>486458349.16869569</v>
      </c>
      <c r="AJ12" s="323">
        <v>404939365.84299999</v>
      </c>
      <c r="AK12" s="324">
        <v>534050709.20947367</v>
      </c>
      <c r="AL12" s="322">
        <v>513455087.97772735</v>
      </c>
      <c r="AM12" s="323">
        <v>411046906.35350001</v>
      </c>
      <c r="AN12" s="323">
        <v>492065956.888421</v>
      </c>
      <c r="AO12" s="323">
        <v>722981410.2579999</v>
      </c>
      <c r="AP12" s="323">
        <v>714239766.3814286</v>
      </c>
      <c r="AQ12" s="323">
        <v>690890852.0595001</v>
      </c>
      <c r="AR12" s="323">
        <v>504716199.64818186</v>
      </c>
      <c r="AS12" s="323">
        <v>727832969.73476195</v>
      </c>
      <c r="AT12" s="323">
        <v>913483270.36818194</v>
      </c>
      <c r="AU12" s="323">
        <v>1008238778.4704348</v>
      </c>
      <c r="AV12" s="323">
        <v>874503414.69249988</v>
      </c>
      <c r="AW12" s="324">
        <v>1074892904.8150001</v>
      </c>
      <c r="AX12" s="322">
        <v>1218441106.3923812</v>
      </c>
      <c r="AY12" s="323">
        <v>1195496029.1866665</v>
      </c>
      <c r="AZ12" s="323">
        <v>975013031.80130434</v>
      </c>
      <c r="BA12" s="323">
        <v>1052675780.221</v>
      </c>
      <c r="BB12" s="323">
        <v>898324467.03619039</v>
      </c>
      <c r="BC12" s="323">
        <v>933663201.9490478</v>
      </c>
      <c r="BD12" s="323">
        <v>991303597.49523783</v>
      </c>
      <c r="BE12" s="323">
        <v>1075301909.5086362</v>
      </c>
      <c r="BF12" s="323">
        <v>1036676812.4585717</v>
      </c>
      <c r="BG12" s="323">
        <v>1238050450.4349999</v>
      </c>
      <c r="BH12" s="323">
        <v>1075467187.0440001</v>
      </c>
      <c r="BI12" s="324">
        <v>1402256837.2295239</v>
      </c>
      <c r="BJ12" s="322">
        <v>1132111703.1264999</v>
      </c>
      <c r="BK12" s="323">
        <v>1879663594.3427777</v>
      </c>
      <c r="BL12" s="323">
        <v>1697046837.6318183</v>
      </c>
      <c r="BM12" s="323">
        <v>1291647330.362</v>
      </c>
      <c r="BN12" s="323">
        <v>1019654085.1142856</v>
      </c>
      <c r="BO12" s="323">
        <v>1339629678.3731818</v>
      </c>
      <c r="BP12" s="323">
        <v>1217878963.9585712</v>
      </c>
      <c r="BQ12" s="323">
        <v>1478076045.8439133</v>
      </c>
      <c r="BR12" s="323">
        <v>1579458210.9090476</v>
      </c>
      <c r="BS12" s="323">
        <v>1749882677.0285001</v>
      </c>
      <c r="BT12" s="323">
        <v>1584017051.6759999</v>
      </c>
      <c r="BU12" s="324">
        <v>1661746389.1338093</v>
      </c>
      <c r="BV12" s="322">
        <v>2050228374.4914286</v>
      </c>
      <c r="BW12" s="323">
        <v>2508617826.1966667</v>
      </c>
      <c r="BX12" s="323">
        <v>2020811261.571739</v>
      </c>
      <c r="BY12" s="323">
        <v>2357816864.0283337</v>
      </c>
      <c r="BZ12" s="323">
        <v>2781082050.8409085</v>
      </c>
      <c r="CA12" s="323">
        <v>2105509221.9938092</v>
      </c>
      <c r="CB12" s="323">
        <v>1596066530.1271427</v>
      </c>
      <c r="CC12" s="323">
        <v>1996084150.656522</v>
      </c>
      <c r="CD12" s="323">
        <v>1898746462.7609997</v>
      </c>
      <c r="CE12" s="323">
        <v>2308997626.2404761</v>
      </c>
      <c r="CF12" s="323">
        <v>2618111558.547895</v>
      </c>
      <c r="CG12" s="324">
        <v>2928543615.7668419</v>
      </c>
      <c r="CH12" s="322">
        <v>2836912963.1409526</v>
      </c>
      <c r="CI12" s="323">
        <v>3911275100.6283331</v>
      </c>
      <c r="CJ12" s="323">
        <v>3239928227.679091</v>
      </c>
      <c r="CK12" s="323">
        <v>3956464453.798501</v>
      </c>
      <c r="CL12" s="323">
        <v>3682066082.5904546</v>
      </c>
      <c r="CM12" s="323">
        <v>4926170054.9875002</v>
      </c>
      <c r="CN12" s="323">
        <v>4465995002.5847616</v>
      </c>
      <c r="CO12" s="323">
        <v>5037611524.3391304</v>
      </c>
      <c r="CP12" s="323">
        <v>4360949823.2889471</v>
      </c>
      <c r="CQ12" s="323">
        <v>6320181630.2568197</v>
      </c>
      <c r="CR12" s="323">
        <v>6262343667.5568419</v>
      </c>
      <c r="CS12" s="324">
        <v>5869494029.8883324</v>
      </c>
      <c r="CT12" s="322">
        <v>5610709374.2938099</v>
      </c>
      <c r="CU12" s="323">
        <v>5722022009.5784206</v>
      </c>
      <c r="CV12" s="323">
        <v>5174381122.6570005</v>
      </c>
      <c r="CW12" s="323">
        <v>5782028218.8228559</v>
      </c>
      <c r="CX12" s="323">
        <v>6509577040.0440006</v>
      </c>
      <c r="CY12" s="323">
        <v>5884432526.9047613</v>
      </c>
      <c r="CZ12" s="323">
        <v>5265637125.8640909</v>
      </c>
      <c r="DA12" s="323">
        <v>4479399448.191905</v>
      </c>
      <c r="DB12" s="323">
        <v>5144198222.1809092</v>
      </c>
      <c r="DC12" s="323">
        <v>5086067623.0047827</v>
      </c>
      <c r="DD12" s="323">
        <v>3563084745.5126319</v>
      </c>
      <c r="DE12" s="324">
        <v>3621682803.7330003</v>
      </c>
      <c r="DF12" s="322">
        <v>3335718784.8790474</v>
      </c>
      <c r="DG12" s="323">
        <v>3813807384.2122221</v>
      </c>
      <c r="DH12" s="323">
        <v>3739769556.2199998</v>
      </c>
      <c r="DI12" s="323">
        <v>4568697414.651</v>
      </c>
      <c r="DJ12" s="323">
        <v>5089147757.0150003</v>
      </c>
      <c r="DK12" s="323">
        <v>5082181426.8381004</v>
      </c>
      <c r="DL12" s="323">
        <v>4598811846.5109091</v>
      </c>
      <c r="DM12" s="323">
        <v>5014606348.7900009</v>
      </c>
      <c r="DN12" s="323">
        <v>5057000875.2409496</v>
      </c>
      <c r="DO12" s="323">
        <v>6856632435.9485703</v>
      </c>
      <c r="DP12" s="323">
        <v>5969763762.809473</v>
      </c>
      <c r="DQ12" s="323">
        <v>6260525168.3870001</v>
      </c>
      <c r="DR12" s="322">
        <v>6340534177.3478947</v>
      </c>
      <c r="DS12" s="323">
        <v>6098216970.3594446</v>
      </c>
      <c r="DT12" s="323">
        <v>5929018444.5365219</v>
      </c>
      <c r="DU12" s="323">
        <v>6411458827.0785007</v>
      </c>
      <c r="DV12" s="323">
        <v>6696421227.5014296</v>
      </c>
      <c r="DW12" s="323">
        <v>5402667287.5271416</v>
      </c>
      <c r="DX12" s="323">
        <v>5030630685.6747618</v>
      </c>
      <c r="DY12" s="323">
        <v>5266904132.4995461</v>
      </c>
      <c r="DZ12" s="323">
        <v>6238468237.6352386</v>
      </c>
      <c r="EA12" s="323">
        <v>7314247048.0969982</v>
      </c>
      <c r="EB12" s="323">
        <v>5898320432.5085001</v>
      </c>
      <c r="EC12" s="324">
        <v>5909667641.4366665</v>
      </c>
      <c r="ED12" s="322">
        <v>6046732714.1149998</v>
      </c>
      <c r="EE12" s="323">
        <v>6846617424.0120001</v>
      </c>
      <c r="EF12" s="323">
        <v>5993561872.7304764</v>
      </c>
      <c r="EG12" s="323">
        <v>6289203993.7799988</v>
      </c>
      <c r="EH12" s="323">
        <v>5721079160.8818169</v>
      </c>
      <c r="EI12" s="323">
        <v>5609144490.8690481</v>
      </c>
      <c r="EJ12" s="323">
        <v>5352970371.1790476</v>
      </c>
      <c r="EK12" s="323">
        <v>7345523916.0543461</v>
      </c>
      <c r="EL12" s="323">
        <v>5844391323.7419033</v>
      </c>
      <c r="EM12" s="323">
        <v>6670795067.1629992</v>
      </c>
      <c r="EN12" s="323">
        <v>5495040503.2484999</v>
      </c>
      <c r="EO12" s="324">
        <v>5889412276.3376188</v>
      </c>
      <c r="EP12" s="322">
        <v>5848229182.1471424</v>
      </c>
      <c r="EQ12" s="323">
        <v>7785790896.8052626</v>
      </c>
      <c r="ER12" s="323">
        <v>6589099773.8640909</v>
      </c>
      <c r="ES12" s="323">
        <v>6887863396.0932007</v>
      </c>
      <c r="ET12" s="323">
        <v>6974940119.374999</v>
      </c>
      <c r="EU12" s="323">
        <v>7830941584.7964993</v>
      </c>
      <c r="EV12" s="323">
        <v>5713489654.7819042</v>
      </c>
      <c r="EW12" s="323">
        <v>6833288245.8156528</v>
      </c>
      <c r="EX12" s="323">
        <v>8037754456.0215778</v>
      </c>
      <c r="EY12" s="323">
        <v>6354603356.9086361</v>
      </c>
      <c r="EZ12" s="323">
        <v>6337062491.6957903</v>
      </c>
      <c r="FA12" s="324">
        <v>7460468819.5483341</v>
      </c>
      <c r="FB12" s="322">
        <v>7046783782.3719044</v>
      </c>
      <c r="FC12" s="323">
        <v>7499281361.9311104</v>
      </c>
      <c r="FD12" s="323">
        <v>7054962871.2694988</v>
      </c>
      <c r="FE12" s="323">
        <v>7855804872.3500004</v>
      </c>
      <c r="FF12" s="323">
        <v>7395397905.5533314</v>
      </c>
      <c r="FG12" s="323">
        <v>8531402321.6884995</v>
      </c>
      <c r="FH12" s="323">
        <v>5740224394.4945459</v>
      </c>
      <c r="FI12" s="323">
        <v>8127662082.2618189</v>
      </c>
      <c r="FJ12" s="323">
        <v>6856012912.6547604</v>
      </c>
      <c r="FK12" s="323">
        <v>6349736138.9543486</v>
      </c>
      <c r="FL12" s="323">
        <v>6684204315.9805269</v>
      </c>
      <c r="FM12" s="324">
        <v>6025706782.7273684</v>
      </c>
      <c r="FN12" s="322">
        <v>6014611218.9631824</v>
      </c>
      <c r="FO12" s="323">
        <v>6339651774.9004993</v>
      </c>
      <c r="FP12" s="323">
        <v>6324861434.2700005</v>
      </c>
      <c r="FQ12" s="323">
        <v>7199453260.0770016</v>
      </c>
      <c r="FR12" s="323">
        <v>6131130424.2442875</v>
      </c>
      <c r="FS12" s="323">
        <v>6081861532.2763166</v>
      </c>
      <c r="FT12" s="323">
        <v>5743999219.4731817</v>
      </c>
      <c r="FU12" s="323">
        <v>7037741502.0009537</v>
      </c>
      <c r="FV12" s="323">
        <v>7895040769.1154547</v>
      </c>
      <c r="FW12" s="323">
        <v>10358192338.411303</v>
      </c>
      <c r="FX12" s="323">
        <v>6584119009.2626314</v>
      </c>
      <c r="FY12" s="323">
        <v>7561666519.1125002</v>
      </c>
      <c r="FZ12" s="322">
        <v>6130214800.4752388</v>
      </c>
      <c r="GA12" s="323">
        <v>6891896681.581666</v>
      </c>
      <c r="GB12" s="323">
        <v>6336897094.7445459</v>
      </c>
      <c r="GC12" s="323">
        <v>7574940457.0160007</v>
      </c>
      <c r="GD12" s="323">
        <v>6920628514.9145002</v>
      </c>
      <c r="GE12" s="323">
        <v>6144511551.4238091</v>
      </c>
      <c r="GF12" s="323">
        <v>5471139866.3149996</v>
      </c>
      <c r="GG12" s="323">
        <v>6719771706.4076185</v>
      </c>
      <c r="GH12" s="323">
        <v>6728474645.1166668</v>
      </c>
      <c r="GI12" s="323">
        <v>7282907458.7409525</v>
      </c>
      <c r="GJ12" s="323">
        <v>6141398417.8400002</v>
      </c>
      <c r="GK12" s="323">
        <v>6412602113.5860004</v>
      </c>
      <c r="GL12" s="322">
        <v>5018258322.5426311</v>
      </c>
      <c r="GM12" s="323">
        <v>5834675465.9194736</v>
      </c>
      <c r="GN12" s="323">
        <v>8753628103.2027264</v>
      </c>
      <c r="GO12" s="323">
        <v>7986434454.0510006</v>
      </c>
      <c r="GP12" s="323">
        <v>6390406894.9976177</v>
      </c>
      <c r="GQ12" s="323">
        <v>6319801122.0845451</v>
      </c>
      <c r="GR12" s="323">
        <v>6531013482.9214287</v>
      </c>
      <c r="GS12" s="323">
        <v>7091183353.3678255</v>
      </c>
      <c r="GT12" s="323">
        <v>6388202667.5961895</v>
      </c>
      <c r="GU12" s="323">
        <v>8435221244.9664993</v>
      </c>
      <c r="GV12" s="323">
        <v>8881450495.6040001</v>
      </c>
      <c r="GW12" s="325">
        <v>7583694335.1747627</v>
      </c>
      <c r="GX12" s="326">
        <v>6579362824.3942852</v>
      </c>
      <c r="GY12" s="323">
        <v>8837639711.6338882</v>
      </c>
      <c r="GZ12" s="323">
        <v>7929129159.6317406</v>
      </c>
      <c r="HA12" s="323">
        <v>7851419035.3461113</v>
      </c>
      <c r="HB12" s="323">
        <v>9246119872.1731815</v>
      </c>
      <c r="HC12" s="323">
        <v>7438795284.0685701</v>
      </c>
      <c r="HD12" s="323">
        <v>6128037341.0700006</v>
      </c>
      <c r="HE12" s="323">
        <v>8455100029.0273914</v>
      </c>
      <c r="HF12" s="323">
        <v>9621444795.4285011</v>
      </c>
      <c r="HG12" s="323">
        <v>9877647268.2066669</v>
      </c>
      <c r="HH12" s="323">
        <v>10017108706.2847</v>
      </c>
      <c r="HI12" s="323">
        <v>9423655829.921051</v>
      </c>
      <c r="HJ12" s="323">
        <v>9782920027.9733334</v>
      </c>
      <c r="HK12" s="323">
        <v>12671396446.275</v>
      </c>
      <c r="HL12" s="323">
        <v>10485140776.2733</v>
      </c>
      <c r="HM12" s="323">
        <v>9964719711.3585701</v>
      </c>
      <c r="HN12" s="323">
        <v>13666458056.27619</v>
      </c>
      <c r="HO12" s="323">
        <v>12603216509.50857</v>
      </c>
      <c r="HP12" s="323">
        <v>9079883813.5919037</v>
      </c>
      <c r="HQ12" s="323">
        <v>10323281396.856956</v>
      </c>
      <c r="HR12" s="323">
        <v>9240296109.7547359</v>
      </c>
      <c r="HS12" s="323">
        <v>16422136376.894545</v>
      </c>
      <c r="HT12" s="327">
        <v>14572352631.825262</v>
      </c>
      <c r="HU12" s="327">
        <v>14103313767.7694</v>
      </c>
      <c r="HV12" s="327">
        <v>16289447375.941427</v>
      </c>
      <c r="HW12" s="327">
        <v>16477047723.813999</v>
      </c>
      <c r="HX12" s="327">
        <v>15755068924.389999</v>
      </c>
      <c r="HY12" s="327">
        <v>14265621497.346191</v>
      </c>
      <c r="HZ12" s="327">
        <v>14608685613.058182</v>
      </c>
      <c r="IA12" s="271">
        <v>15441011742.628946</v>
      </c>
      <c r="IB12" s="271">
        <v>16184816936.755457</v>
      </c>
      <c r="IC12" s="271">
        <v>19171766047.699547</v>
      </c>
      <c r="ID12" s="271">
        <v>16034283727.12476</v>
      </c>
      <c r="IE12" s="271">
        <v>16074493205.366957</v>
      </c>
      <c r="IF12" s="271">
        <v>18912261569.576843</v>
      </c>
      <c r="IG12" s="271">
        <v>22225392772.006302</v>
      </c>
      <c r="IH12" s="271">
        <v>22539935063.193634</v>
      </c>
      <c r="II12" s="271">
        <v>28321769634.181667</v>
      </c>
      <c r="IJ12" s="271">
        <v>32812953087.960449</v>
      </c>
      <c r="IK12" s="271">
        <v>27816716486.612499</v>
      </c>
      <c r="IL12" s="271">
        <v>25408750716.463005</v>
      </c>
      <c r="IM12" s="271">
        <v>31514917166.44524</v>
      </c>
      <c r="IN12" s="271">
        <v>28456464875.168262</v>
      </c>
      <c r="IO12" s="271">
        <v>30594717254.969528</v>
      </c>
      <c r="IP12" s="271">
        <v>27256678820.911907</v>
      </c>
      <c r="IQ12" s="271">
        <v>27608188272.412006</v>
      </c>
      <c r="IR12" s="271">
        <v>33091658839.544502</v>
      </c>
      <c r="IS12" s="271">
        <v>34209871867.689991</v>
      </c>
      <c r="IT12" s="271">
        <v>35512844998</v>
      </c>
      <c r="IU12" s="271">
        <v>38193254171</v>
      </c>
      <c r="IV12" s="271">
        <v>36819604118</v>
      </c>
      <c r="IW12" s="271">
        <v>31501199173</v>
      </c>
      <c r="IX12" s="271">
        <v>32029135941</v>
      </c>
      <c r="IY12" s="271">
        <v>35830467445</v>
      </c>
      <c r="IZ12" s="271">
        <v>28039958025</v>
      </c>
      <c r="JA12" s="271">
        <v>32993794787</v>
      </c>
      <c r="JB12" s="271">
        <v>33492947989</v>
      </c>
      <c r="JC12" s="271">
        <v>35042463187</v>
      </c>
      <c r="JD12" s="271">
        <v>30789543091</v>
      </c>
      <c r="JE12" s="271">
        <v>28893241125</v>
      </c>
      <c r="JF12" s="271">
        <v>29654434044</v>
      </c>
      <c r="JG12" s="271">
        <v>31735060743</v>
      </c>
      <c r="JH12" s="271">
        <v>32149919266</v>
      </c>
      <c r="JI12" s="271">
        <v>29358025494</v>
      </c>
      <c r="JJ12" s="271">
        <v>29338716130</v>
      </c>
      <c r="JK12" s="271">
        <v>27730604448</v>
      </c>
      <c r="JL12" s="271">
        <v>21525904377</v>
      </c>
      <c r="JM12" s="271">
        <v>28430006581.976944</v>
      </c>
      <c r="JN12" s="271">
        <v>28314122880</v>
      </c>
      <c r="JO12" s="271">
        <v>33753183844</v>
      </c>
      <c r="JP12" s="271">
        <v>35080269040</v>
      </c>
      <c r="JQ12" s="271">
        <v>28202251869</v>
      </c>
      <c r="JR12" s="271">
        <v>24643437923</v>
      </c>
      <c r="JS12" s="271">
        <v>25492743780</v>
      </c>
      <c r="JT12" s="271">
        <v>25514529912</v>
      </c>
      <c r="JU12" s="271">
        <v>24695218356</v>
      </c>
      <c r="JV12" s="271">
        <v>26185293750</v>
      </c>
      <c r="JW12" s="271">
        <v>29482646392</v>
      </c>
      <c r="JX12" s="271">
        <v>24094996610</v>
      </c>
      <c r="JY12" s="271">
        <v>24580609929</v>
      </c>
      <c r="JZ12" s="271">
        <v>22504727913</v>
      </c>
      <c r="KA12" s="271">
        <v>22364980726</v>
      </c>
      <c r="KB12" s="271">
        <v>26451130702</v>
      </c>
      <c r="KC12" s="271">
        <v>24045130188</v>
      </c>
      <c r="KD12" s="611">
        <v>22309882714</v>
      </c>
      <c r="KE12" s="271">
        <v>24940364668</v>
      </c>
      <c r="KF12" s="271">
        <v>23692216370</v>
      </c>
      <c r="KG12" s="271">
        <v>24653407546</v>
      </c>
      <c r="KH12" s="271">
        <v>23854503703</v>
      </c>
      <c r="KI12" s="626">
        <v>23020375304</v>
      </c>
      <c r="KJ12" s="626">
        <v>20792745261</v>
      </c>
      <c r="KK12" s="626">
        <v>26937252055</v>
      </c>
      <c r="KL12" s="626">
        <v>22114629215</v>
      </c>
      <c r="KM12" s="626">
        <v>21426912167</v>
      </c>
      <c r="KN12" s="626">
        <v>27230905893</v>
      </c>
      <c r="KO12" s="626">
        <v>28993586820</v>
      </c>
      <c r="KP12" s="626">
        <v>22647586962</v>
      </c>
      <c r="KQ12" s="626">
        <v>24850256930</v>
      </c>
      <c r="KR12" s="626">
        <v>24136936658</v>
      </c>
    </row>
    <row r="13" spans="1:304" s="83" customFormat="1" ht="12.75">
      <c r="A13" s="290" t="s">
        <v>456</v>
      </c>
      <c r="B13" s="80">
        <v>96532125.3785</v>
      </c>
      <c r="C13" s="78">
        <v>21708563.517619047</v>
      </c>
      <c r="D13" s="78">
        <v>19117298.624761906</v>
      </c>
      <c r="E13" s="78">
        <v>24460504.562105265</v>
      </c>
      <c r="F13" s="78">
        <v>22246044.148636363</v>
      </c>
      <c r="G13" s="78">
        <v>18121606.32904762</v>
      </c>
      <c r="H13" s="78">
        <v>23366214.86142857</v>
      </c>
      <c r="I13" s="78">
        <v>23033436.549130436</v>
      </c>
      <c r="J13" s="78">
        <v>24254947.388</v>
      </c>
      <c r="K13" s="78">
        <v>25924850.783809524</v>
      </c>
      <c r="L13" s="78">
        <v>22980812.234000001</v>
      </c>
      <c r="M13" s="79">
        <v>32383427.23</v>
      </c>
      <c r="N13" s="80">
        <v>30354354.214285713</v>
      </c>
      <c r="O13" s="78">
        <v>38942090.785555556</v>
      </c>
      <c r="P13" s="78">
        <v>32656164.604999997</v>
      </c>
      <c r="Q13" s="78">
        <v>28294908.727499999</v>
      </c>
      <c r="R13" s="78">
        <v>23559879.231363636</v>
      </c>
      <c r="S13" s="78">
        <v>26494719.6435</v>
      </c>
      <c r="T13" s="78">
        <v>25512661.099523809</v>
      </c>
      <c r="U13" s="78">
        <v>23151716.940434784</v>
      </c>
      <c r="V13" s="78">
        <v>19899468.646315787</v>
      </c>
      <c r="W13" s="78">
        <v>16025676.813636363</v>
      </c>
      <c r="X13" s="78">
        <v>21574140.336000003</v>
      </c>
      <c r="Y13" s="79">
        <v>30097411.947222218</v>
      </c>
      <c r="Z13" s="80">
        <v>21248507.715714283</v>
      </c>
      <c r="AA13" s="78">
        <v>22519934.576111112</v>
      </c>
      <c r="AB13" s="78">
        <v>20234205.311000001</v>
      </c>
      <c r="AC13" s="78">
        <v>20747342.909545455</v>
      </c>
      <c r="AD13" s="78">
        <v>18186031.285714287</v>
      </c>
      <c r="AE13" s="78">
        <v>21669460.221000001</v>
      </c>
      <c r="AF13" s="78">
        <v>17121622.345909093</v>
      </c>
      <c r="AG13" s="78">
        <v>19710728.204999998</v>
      </c>
      <c r="AH13" s="78">
        <v>20012570.768571429</v>
      </c>
      <c r="AI13" s="78">
        <v>17817981.911739133</v>
      </c>
      <c r="AJ13" s="78">
        <v>22220297.387499999</v>
      </c>
      <c r="AK13" s="79">
        <v>26188871.792105265</v>
      </c>
      <c r="AL13" s="80">
        <v>22917043.866818182</v>
      </c>
      <c r="AM13" s="78">
        <v>22272809.740000002</v>
      </c>
      <c r="AN13" s="78">
        <v>20188507.637368422</v>
      </c>
      <c r="AO13" s="78">
        <v>25066074.865000002</v>
      </c>
      <c r="AP13" s="78">
        <v>18232466.971428569</v>
      </c>
      <c r="AQ13" s="78">
        <v>24513019.429499999</v>
      </c>
      <c r="AR13" s="78">
        <v>18800846.702272728</v>
      </c>
      <c r="AS13" s="78">
        <v>22169189.502857141</v>
      </c>
      <c r="AT13" s="78">
        <v>22940599.153181817</v>
      </c>
      <c r="AU13" s="78">
        <v>32042995.941739131</v>
      </c>
      <c r="AV13" s="78">
        <v>37517389.580499999</v>
      </c>
      <c r="AW13" s="79">
        <v>43246763.232999995</v>
      </c>
      <c r="AX13" s="80">
        <v>49082474.885238096</v>
      </c>
      <c r="AY13" s="78">
        <v>36259187.293888889</v>
      </c>
      <c r="AZ13" s="78">
        <v>42417070.435217388</v>
      </c>
      <c r="BA13" s="78">
        <v>43109321.950999998</v>
      </c>
      <c r="BB13" s="78">
        <v>29079862.193809528</v>
      </c>
      <c r="BC13" s="78">
        <v>32064918.860952385</v>
      </c>
      <c r="BD13" s="78">
        <v>42808268.663333334</v>
      </c>
      <c r="BE13" s="78">
        <v>34986368.114545457</v>
      </c>
      <c r="BF13" s="78">
        <v>48132380.926190481</v>
      </c>
      <c r="BG13" s="78">
        <v>46896535.126999997</v>
      </c>
      <c r="BH13" s="78">
        <v>50992235.563000001</v>
      </c>
      <c r="BI13" s="79">
        <v>50189421.668571427</v>
      </c>
      <c r="BJ13" s="80">
        <v>54858638.164499998</v>
      </c>
      <c r="BK13" s="78">
        <v>51524447.040555559</v>
      </c>
      <c r="BL13" s="78">
        <v>64810755.327727273</v>
      </c>
      <c r="BM13" s="78">
        <v>56631146.786499999</v>
      </c>
      <c r="BN13" s="78">
        <v>47046063.2952381</v>
      </c>
      <c r="BO13" s="78">
        <v>47654138.368636362</v>
      </c>
      <c r="BP13" s="78">
        <v>43080136.215238094</v>
      </c>
      <c r="BQ13" s="78">
        <v>47053971.980434783</v>
      </c>
      <c r="BR13" s="78">
        <v>52245743.233809531</v>
      </c>
      <c r="BS13" s="78">
        <v>59094548.081500009</v>
      </c>
      <c r="BT13" s="78">
        <v>56415688.952500001</v>
      </c>
      <c r="BU13" s="79">
        <v>56220877.060476191</v>
      </c>
      <c r="BV13" s="80">
        <v>63791661.640952386</v>
      </c>
      <c r="BW13" s="78">
        <v>74437109.064999998</v>
      </c>
      <c r="BX13" s="78">
        <v>71353367.5</v>
      </c>
      <c r="BY13" s="78">
        <v>76094231.572222218</v>
      </c>
      <c r="BZ13" s="78">
        <v>84251308.12045455</v>
      </c>
      <c r="CA13" s="78">
        <v>68903121.092857152</v>
      </c>
      <c r="CB13" s="78">
        <v>70045775.967619047</v>
      </c>
      <c r="CC13" s="78">
        <v>93146135.870869562</v>
      </c>
      <c r="CD13" s="78">
        <v>89217557.167499989</v>
      </c>
      <c r="CE13" s="78">
        <v>83568550.226190478</v>
      </c>
      <c r="CF13" s="78">
        <v>100706883.60052632</v>
      </c>
      <c r="CG13" s="79">
        <v>104564344.49631579</v>
      </c>
      <c r="CH13" s="80">
        <v>112807029.83809523</v>
      </c>
      <c r="CI13" s="78">
        <v>125807746.34944445</v>
      </c>
      <c r="CJ13" s="78">
        <v>118138908.07181817</v>
      </c>
      <c r="CK13" s="78">
        <v>109398010.59400001</v>
      </c>
      <c r="CL13" s="78">
        <v>130280529.52818181</v>
      </c>
      <c r="CM13" s="78">
        <v>143526952.59149998</v>
      </c>
      <c r="CN13" s="78">
        <v>158145090.0447619</v>
      </c>
      <c r="CO13" s="78">
        <v>173161228.11217391</v>
      </c>
      <c r="CP13" s="78">
        <v>138181662.13631579</v>
      </c>
      <c r="CQ13" s="78">
        <v>155825208.69</v>
      </c>
      <c r="CR13" s="78">
        <v>281287414.56</v>
      </c>
      <c r="CS13" s="79">
        <v>243840149.37</v>
      </c>
      <c r="CT13" s="80">
        <v>250007221.79571429</v>
      </c>
      <c r="CU13" s="78">
        <v>216187742.90526316</v>
      </c>
      <c r="CV13" s="78">
        <v>221905019.62350002</v>
      </c>
      <c r="CW13" s="78">
        <v>216958096.17952383</v>
      </c>
      <c r="CX13" s="78">
        <v>234456036.41399997</v>
      </c>
      <c r="CY13" s="78">
        <v>256079469.29190478</v>
      </c>
      <c r="CZ13" s="78">
        <v>222053991.01454544</v>
      </c>
      <c r="DA13" s="78">
        <v>166128234.99476188</v>
      </c>
      <c r="DB13" s="78">
        <v>134798508.92272729</v>
      </c>
      <c r="DC13" s="78">
        <v>85705381.044782609</v>
      </c>
      <c r="DD13" s="78">
        <v>65328122.665789478</v>
      </c>
      <c r="DE13" s="79">
        <v>64798943.595500007</v>
      </c>
      <c r="DF13" s="80">
        <v>66938974.321428575</v>
      </c>
      <c r="DG13" s="78">
        <v>55007323.325555556</v>
      </c>
      <c r="DH13" s="78">
        <v>75856204.314999998</v>
      </c>
      <c r="DI13" s="78">
        <v>77033002.827500001</v>
      </c>
      <c r="DJ13" s="78">
        <v>62907721.470000006</v>
      </c>
      <c r="DK13" s="78">
        <v>74457348.987618998</v>
      </c>
      <c r="DL13" s="78">
        <v>110000168.52863637</v>
      </c>
      <c r="DM13" s="78">
        <v>106352773.8795238</v>
      </c>
      <c r="DN13" s="78">
        <v>122746067.24285699</v>
      </c>
      <c r="DO13" s="78">
        <v>130620286.18238094</v>
      </c>
      <c r="DP13" s="78">
        <v>124770260.30210525</v>
      </c>
      <c r="DQ13" s="78">
        <v>148619496.93900001</v>
      </c>
      <c r="DR13" s="80">
        <v>151709308.16368422</v>
      </c>
      <c r="DS13" s="78">
        <v>174974474.44333333</v>
      </c>
      <c r="DT13" s="78">
        <v>149667199.43217391</v>
      </c>
      <c r="DU13" s="78">
        <v>141419017.20050001</v>
      </c>
      <c r="DV13" s="78">
        <v>130350817.25952379</v>
      </c>
      <c r="DW13" s="78">
        <v>133188537.33999999</v>
      </c>
      <c r="DX13" s="78">
        <v>104525903.25571428</v>
      </c>
      <c r="DY13" s="78">
        <v>104360687.58818182</v>
      </c>
      <c r="DZ13" s="78">
        <v>188288936.34857145</v>
      </c>
      <c r="EA13" s="78">
        <v>151633912.74849999</v>
      </c>
      <c r="EB13" s="78">
        <v>160587415.1365</v>
      </c>
      <c r="EC13" s="79">
        <v>184658397.30761904</v>
      </c>
      <c r="ED13" s="80">
        <v>145154517.28299999</v>
      </c>
      <c r="EE13" s="78">
        <v>145815816.81</v>
      </c>
      <c r="EF13" s="78">
        <v>192257381.0704762</v>
      </c>
      <c r="EG13" s="78">
        <v>131343811.15421052</v>
      </c>
      <c r="EH13" s="78">
        <v>124584862.65000001</v>
      </c>
      <c r="EI13" s="78">
        <v>108751658.18380953</v>
      </c>
      <c r="EJ13" s="78">
        <v>109623588.36714286</v>
      </c>
      <c r="EK13" s="78">
        <v>83836448.798695654</v>
      </c>
      <c r="EL13" s="78">
        <v>87527892.738095239</v>
      </c>
      <c r="EM13" s="78">
        <v>106353799.043</v>
      </c>
      <c r="EN13" s="78">
        <v>101711213.65800001</v>
      </c>
      <c r="EO13" s="79">
        <v>84853453.802380949</v>
      </c>
      <c r="EP13" s="80">
        <v>84751184.307142854</v>
      </c>
      <c r="EQ13" s="78">
        <v>115483096.94947368</v>
      </c>
      <c r="ER13" s="78">
        <v>113489781.44545455</v>
      </c>
      <c r="ES13" s="78">
        <v>117350573.08900002</v>
      </c>
      <c r="ET13" s="78">
        <v>109184752.47590908</v>
      </c>
      <c r="EU13" s="78">
        <v>90756543.917499989</v>
      </c>
      <c r="EV13" s="78">
        <v>87306076.329523817</v>
      </c>
      <c r="EW13" s="78">
        <v>99313334.993043482</v>
      </c>
      <c r="EX13" s="78">
        <v>102510254.19894737</v>
      </c>
      <c r="EY13" s="78">
        <v>92236728.071818203</v>
      </c>
      <c r="EZ13" s="78">
        <v>109260062.21631579</v>
      </c>
      <c r="FA13" s="79">
        <v>123857201.7911111</v>
      </c>
      <c r="FB13" s="80">
        <v>79149542.302380949</v>
      </c>
      <c r="FC13" s="78">
        <v>116544921.88333334</v>
      </c>
      <c r="FD13" s="78">
        <v>81874525.091499999</v>
      </c>
      <c r="FE13" s="78">
        <v>84639320.74636364</v>
      </c>
      <c r="FF13" s="78">
        <v>82398351.640476197</v>
      </c>
      <c r="FG13" s="78">
        <v>102856636.30399999</v>
      </c>
      <c r="FH13" s="78">
        <v>74500023.295000002</v>
      </c>
      <c r="FI13" s="78">
        <v>103315694.8340909</v>
      </c>
      <c r="FJ13" s="78">
        <v>81903925.097619042</v>
      </c>
      <c r="FK13" s="78">
        <v>102163741.65173912</v>
      </c>
      <c r="FL13" s="78">
        <v>90710778.036315799</v>
      </c>
      <c r="FM13" s="79">
        <v>102565562.70736842</v>
      </c>
      <c r="FN13" s="80">
        <v>80756750.329545453</v>
      </c>
      <c r="FO13" s="78">
        <v>75293072.703999996</v>
      </c>
      <c r="FP13" s="78">
        <v>85602017.768947363</v>
      </c>
      <c r="FQ13" s="78">
        <v>86878060.557500005</v>
      </c>
      <c r="FR13" s="78">
        <v>59377003.451904759</v>
      </c>
      <c r="FS13" s="78">
        <v>86988495.204736844</v>
      </c>
      <c r="FT13" s="78">
        <v>82431890.763636366</v>
      </c>
      <c r="FU13" s="78">
        <v>75877934.463333338</v>
      </c>
      <c r="FV13" s="78">
        <v>84689534.12227273</v>
      </c>
      <c r="FW13" s="78">
        <v>103358681.20913044</v>
      </c>
      <c r="FX13" s="78">
        <v>88224899.467894748</v>
      </c>
      <c r="FY13" s="78">
        <v>77688675.142999992</v>
      </c>
      <c r="FZ13" s="80">
        <v>48911405.822380953</v>
      </c>
      <c r="GA13" s="78">
        <v>68641284.719999999</v>
      </c>
      <c r="GB13" s="78">
        <v>74638683.61954546</v>
      </c>
      <c r="GC13" s="78">
        <v>52941957.075000003</v>
      </c>
      <c r="GD13" s="78">
        <v>69342753.194499999</v>
      </c>
      <c r="GE13" s="78">
        <v>72808642.077619046</v>
      </c>
      <c r="GF13" s="78">
        <v>83856780.260909095</v>
      </c>
      <c r="GG13" s="78">
        <v>67345242.297142863</v>
      </c>
      <c r="GH13" s="78">
        <v>66733184.385238089</v>
      </c>
      <c r="GI13" s="78">
        <v>54170199.235238098</v>
      </c>
      <c r="GJ13" s="78">
        <v>91431529.522631586</v>
      </c>
      <c r="GK13" s="78">
        <v>47784908.906999998</v>
      </c>
      <c r="GL13" s="80">
        <v>47574700.564210527</v>
      </c>
      <c r="GM13" s="78">
        <v>62146005.399473682</v>
      </c>
      <c r="GN13" s="78">
        <v>59675885.74909091</v>
      </c>
      <c r="GO13" s="78">
        <v>52611969.885499999</v>
      </c>
      <c r="GP13" s="78">
        <v>63557522.760000005</v>
      </c>
      <c r="GQ13" s="78">
        <v>64221992.095454544</v>
      </c>
      <c r="GR13" s="78">
        <v>60062724.090476193</v>
      </c>
      <c r="GS13" s="78">
        <v>61537098.095217392</v>
      </c>
      <c r="GT13" s="78">
        <v>74667974.697142869</v>
      </c>
      <c r="GU13" s="78">
        <v>68267524.693499997</v>
      </c>
      <c r="GV13" s="78">
        <v>86366164.238999993</v>
      </c>
      <c r="GW13" s="81">
        <v>76664580.658571422</v>
      </c>
      <c r="GX13" s="82">
        <v>66835816.656190477</v>
      </c>
      <c r="GY13" s="78">
        <v>84568334.535555556</v>
      </c>
      <c r="GZ13" s="78">
        <v>90977023.537391305</v>
      </c>
      <c r="HA13" s="78">
        <v>91821370.032222211</v>
      </c>
      <c r="HB13" s="78">
        <v>111319093.58272728</v>
      </c>
      <c r="HC13" s="78">
        <v>90194059.373809516</v>
      </c>
      <c r="HD13" s="78">
        <v>100032383.57190476</v>
      </c>
      <c r="HE13" s="78">
        <v>123141865.95608695</v>
      </c>
      <c r="HF13" s="78">
        <v>94697013.395000011</v>
      </c>
      <c r="HG13" s="78">
        <v>141973972.73714286</v>
      </c>
      <c r="HH13" s="78">
        <v>115610814.53052631</v>
      </c>
      <c r="HI13" s="78">
        <v>101117467.3</v>
      </c>
      <c r="HJ13" s="78">
        <v>141312518.73857144</v>
      </c>
      <c r="HK13" s="78">
        <v>111645470.56444445</v>
      </c>
      <c r="HL13" s="78">
        <v>127854864.95238096</v>
      </c>
      <c r="HM13" s="78">
        <v>103916911.61952382</v>
      </c>
      <c r="HN13" s="78">
        <v>118789925.12142858</v>
      </c>
      <c r="HO13" s="78">
        <v>108143439.03047618</v>
      </c>
      <c r="HP13" s="78">
        <v>125764246.21476191</v>
      </c>
      <c r="HQ13" s="78">
        <v>115882217.85652173</v>
      </c>
      <c r="HR13" s="78">
        <v>112678275.13947369</v>
      </c>
      <c r="HS13" s="78">
        <v>161181265.70545456</v>
      </c>
      <c r="HT13" s="271">
        <v>183922393.55789474</v>
      </c>
      <c r="HU13" s="271">
        <v>167958531.021667</v>
      </c>
      <c r="HV13" s="271">
        <v>166301699.06333333</v>
      </c>
      <c r="HW13" s="271">
        <v>151585401.83250001</v>
      </c>
      <c r="HX13" s="271">
        <v>150697704.28263158</v>
      </c>
      <c r="HY13" s="271">
        <v>150619914.81952381</v>
      </c>
      <c r="HZ13" s="271">
        <v>133931634.75545454</v>
      </c>
      <c r="IA13" s="271">
        <v>193203459.07157895</v>
      </c>
      <c r="IB13" s="271">
        <v>237678775.12545455</v>
      </c>
      <c r="IC13" s="271">
        <v>229322425.44999999</v>
      </c>
      <c r="ID13" s="271">
        <v>153822931.49333334</v>
      </c>
      <c r="IE13" s="271">
        <v>182969525.77173913</v>
      </c>
      <c r="IF13" s="271">
        <v>206568262.1626316</v>
      </c>
      <c r="IG13" s="271">
        <v>266102364.38999999</v>
      </c>
      <c r="IH13" s="271">
        <v>258933612.40000001</v>
      </c>
      <c r="II13" s="271">
        <v>282647949.27999997</v>
      </c>
      <c r="IJ13" s="271">
        <v>262636819.67681819</v>
      </c>
      <c r="IK13" s="271">
        <v>91655246.630999997</v>
      </c>
      <c r="IL13" s="271">
        <v>121043333.9535</v>
      </c>
      <c r="IM13" s="271">
        <v>217815978.95619047</v>
      </c>
      <c r="IN13" s="271">
        <v>205401689.76086956</v>
      </c>
      <c r="IO13" s="271">
        <v>225028918.25285715</v>
      </c>
      <c r="IP13" s="271">
        <v>193629943.5447619</v>
      </c>
      <c r="IQ13" s="271">
        <v>241525490.69049996</v>
      </c>
      <c r="IR13" s="271">
        <v>191062915.49249992</v>
      </c>
      <c r="IS13" s="271">
        <v>252446079.71150002</v>
      </c>
      <c r="IT13" s="271">
        <v>405087826</v>
      </c>
      <c r="IU13" s="271">
        <v>435410232</v>
      </c>
      <c r="IV13" s="271">
        <v>411307930</v>
      </c>
      <c r="IW13" s="271">
        <v>369719406</v>
      </c>
      <c r="IX13" s="271">
        <v>480045586</v>
      </c>
      <c r="IY13" s="271">
        <v>431256962</v>
      </c>
      <c r="IZ13" s="271">
        <v>367770437</v>
      </c>
      <c r="JA13" s="271">
        <v>335272001</v>
      </c>
      <c r="JB13" s="271">
        <v>294079073</v>
      </c>
      <c r="JC13" s="271">
        <v>276770483</v>
      </c>
      <c r="JD13" s="271">
        <v>282640733</v>
      </c>
      <c r="JE13" s="271">
        <v>250213220</v>
      </c>
      <c r="JF13" s="271">
        <v>260173905</v>
      </c>
      <c r="JG13" s="271">
        <v>238600606</v>
      </c>
      <c r="JH13" s="271">
        <v>254062733</v>
      </c>
      <c r="JI13" s="271">
        <v>277525778</v>
      </c>
      <c r="JJ13" s="271">
        <v>265457352</v>
      </c>
      <c r="JK13" s="271">
        <v>381241362</v>
      </c>
      <c r="JL13" s="271">
        <v>253666905</v>
      </c>
      <c r="JM13" s="271">
        <v>329006553.73260874</v>
      </c>
      <c r="JN13" s="271">
        <v>326486091</v>
      </c>
      <c r="JO13" s="271">
        <v>309556195</v>
      </c>
      <c r="JP13" s="271">
        <v>264841824</v>
      </c>
      <c r="JQ13" s="271">
        <v>220429170</v>
      </c>
      <c r="JR13" s="271">
        <v>251021245</v>
      </c>
      <c r="JS13" s="271">
        <v>316860491</v>
      </c>
      <c r="JT13" s="271">
        <v>278643030</v>
      </c>
      <c r="JU13" s="271">
        <v>291715541</v>
      </c>
      <c r="JV13" s="271">
        <v>299629492</v>
      </c>
      <c r="JW13" s="271">
        <v>266664410</v>
      </c>
      <c r="JX13" s="271">
        <v>224492239</v>
      </c>
      <c r="JY13" s="271">
        <v>281239641</v>
      </c>
      <c r="JZ13" s="271">
        <v>254634942</v>
      </c>
      <c r="KA13" s="271">
        <v>268899330</v>
      </c>
      <c r="KB13" s="271">
        <v>318840575</v>
      </c>
      <c r="KC13" s="271">
        <v>323571108</v>
      </c>
      <c r="KD13" s="611">
        <v>324769177</v>
      </c>
      <c r="KE13" s="271">
        <v>289629862</v>
      </c>
      <c r="KF13" s="271">
        <v>300163103</v>
      </c>
      <c r="KG13" s="271">
        <v>273116385</v>
      </c>
      <c r="KH13" s="271">
        <v>275176065</v>
      </c>
      <c r="KI13" s="626">
        <v>270367413</v>
      </c>
      <c r="KJ13" s="626">
        <v>224755965</v>
      </c>
      <c r="KK13" s="626">
        <v>301611370</v>
      </c>
      <c r="KL13" s="626">
        <v>253257222</v>
      </c>
      <c r="KM13" s="626">
        <v>226573698</v>
      </c>
      <c r="KN13" s="626">
        <v>341503025</v>
      </c>
      <c r="KO13" s="626">
        <v>286605509</v>
      </c>
      <c r="KP13" s="626">
        <v>237354817</v>
      </c>
      <c r="KQ13" s="626">
        <v>228443818</v>
      </c>
      <c r="KR13" s="626">
        <v>296121033</v>
      </c>
    </row>
    <row r="14" spans="1:304" s="83" customFormat="1" ht="12.75">
      <c r="A14" s="290" t="s">
        <v>247</v>
      </c>
      <c r="B14" s="80">
        <v>52607303.859999999</v>
      </c>
      <c r="C14" s="78">
        <v>54504436.099999994</v>
      </c>
      <c r="D14" s="78">
        <v>41740737.095238097</v>
      </c>
      <c r="E14" s="78">
        <v>30147735.173684213</v>
      </c>
      <c r="F14" s="78">
        <v>26207809.363636363</v>
      </c>
      <c r="G14" s="78">
        <v>29627720.699999996</v>
      </c>
      <c r="H14" s="78">
        <v>25212216.607142858</v>
      </c>
      <c r="I14" s="78">
        <v>37761674.147826083</v>
      </c>
      <c r="J14" s="78">
        <v>23535968.511500001</v>
      </c>
      <c r="K14" s="78">
        <v>26404790.461904764</v>
      </c>
      <c r="L14" s="78">
        <v>25528182.594000001</v>
      </c>
      <c r="M14" s="79">
        <v>24188057.008421052</v>
      </c>
      <c r="N14" s="80">
        <v>30085187.262857143</v>
      </c>
      <c r="O14" s="78">
        <v>34864723.18333333</v>
      </c>
      <c r="P14" s="78">
        <v>27260188.990909088</v>
      </c>
      <c r="Q14" s="78">
        <v>28549245.994999997</v>
      </c>
      <c r="R14" s="78">
        <v>31890387.972727273</v>
      </c>
      <c r="S14" s="78">
        <v>31146672.960000001</v>
      </c>
      <c r="T14" s="78">
        <v>27949699.285714287</v>
      </c>
      <c r="U14" s="78">
        <v>27340762.434782609</v>
      </c>
      <c r="V14" s="78">
        <v>33143096.022105262</v>
      </c>
      <c r="W14" s="78">
        <v>43986181.182272725</v>
      </c>
      <c r="X14" s="78">
        <v>55651185.739</v>
      </c>
      <c r="Y14" s="79">
        <v>41094079.477777779</v>
      </c>
      <c r="Z14" s="80">
        <v>35747514.380952381</v>
      </c>
      <c r="AA14" s="78">
        <v>37557668.888888888</v>
      </c>
      <c r="AB14" s="78">
        <v>37482866.399999999</v>
      </c>
      <c r="AC14" s="78">
        <v>35227540.745454542</v>
      </c>
      <c r="AD14" s="78">
        <v>33158418.095238097</v>
      </c>
      <c r="AE14" s="78">
        <v>35837898.898500003</v>
      </c>
      <c r="AF14" s="78">
        <v>28549422.681363638</v>
      </c>
      <c r="AG14" s="78">
        <v>37159196.920000002</v>
      </c>
      <c r="AH14" s="78">
        <v>27616117.523809522</v>
      </c>
      <c r="AI14" s="78">
        <v>36722819.195652172</v>
      </c>
      <c r="AJ14" s="78">
        <v>27775016.699999999</v>
      </c>
      <c r="AK14" s="79">
        <v>36033530.526315786</v>
      </c>
      <c r="AL14" s="80">
        <v>37144375.824999996</v>
      </c>
      <c r="AM14" s="78">
        <v>33635209.350000001</v>
      </c>
      <c r="AN14" s="78">
        <v>52999594.789473683</v>
      </c>
      <c r="AO14" s="78">
        <v>67052611.884000003</v>
      </c>
      <c r="AP14" s="78">
        <v>76186796.376190484</v>
      </c>
      <c r="AQ14" s="78">
        <v>60866644.605000004</v>
      </c>
      <c r="AR14" s="78">
        <v>48421275.954545453</v>
      </c>
      <c r="AS14" s="78">
        <v>73276791.809523806</v>
      </c>
      <c r="AT14" s="78">
        <v>98798441.160454556</v>
      </c>
      <c r="AU14" s="78">
        <v>88361665.891304344</v>
      </c>
      <c r="AV14" s="78">
        <v>62574497.685000002</v>
      </c>
      <c r="AW14" s="79">
        <v>74273504.321499988</v>
      </c>
      <c r="AX14" s="80">
        <v>96264133.557142854</v>
      </c>
      <c r="AY14" s="78">
        <v>70606446.854444444</v>
      </c>
      <c r="AZ14" s="78">
        <v>70999311.543478265</v>
      </c>
      <c r="BA14" s="78">
        <v>77212283.354999989</v>
      </c>
      <c r="BB14" s="78">
        <v>70528832.261904761</v>
      </c>
      <c r="BC14" s="78">
        <v>85683442.471428573</v>
      </c>
      <c r="BD14" s="78">
        <v>99123994.718571424</v>
      </c>
      <c r="BE14" s="78">
        <v>86662893.902727261</v>
      </c>
      <c r="BF14" s="78">
        <v>74150063.223809525</v>
      </c>
      <c r="BG14" s="78">
        <v>73810156.149499997</v>
      </c>
      <c r="BH14" s="78">
        <v>97191371.549999997</v>
      </c>
      <c r="BI14" s="79">
        <v>84941774.308571428</v>
      </c>
      <c r="BJ14" s="80">
        <v>66039917.748999998</v>
      </c>
      <c r="BK14" s="78">
        <v>119068180.72222222</v>
      </c>
      <c r="BL14" s="78">
        <v>111286863.86363636</v>
      </c>
      <c r="BM14" s="78">
        <v>83637628</v>
      </c>
      <c r="BN14" s="78">
        <v>75757406.295238093</v>
      </c>
      <c r="BO14" s="78">
        <v>109975492.5090909</v>
      </c>
      <c r="BP14" s="78">
        <v>71989763.238095239</v>
      </c>
      <c r="BQ14" s="78">
        <v>79922620.482608691</v>
      </c>
      <c r="BR14" s="78">
        <v>87337796.828571439</v>
      </c>
      <c r="BS14" s="78">
        <v>88234298.3125</v>
      </c>
      <c r="BT14" s="78">
        <v>76871588.674999997</v>
      </c>
      <c r="BU14" s="79">
        <v>60621222.719047613</v>
      </c>
      <c r="BV14" s="80">
        <v>90054830.242857143</v>
      </c>
      <c r="BW14" s="78">
        <v>91372712.588888898</v>
      </c>
      <c r="BX14" s="78">
        <v>81731210.645652175</v>
      </c>
      <c r="BY14" s="78">
        <v>84220815.688888893</v>
      </c>
      <c r="BZ14" s="78">
        <v>86100368.223636359</v>
      </c>
      <c r="CA14" s="78">
        <v>63712162.914285719</v>
      </c>
      <c r="CB14" s="78">
        <v>81710650.676190481</v>
      </c>
      <c r="CC14" s="78">
        <v>91604430.326086953</v>
      </c>
      <c r="CD14" s="78">
        <v>87854948.400000006</v>
      </c>
      <c r="CE14" s="78">
        <v>118763419.25714286</v>
      </c>
      <c r="CF14" s="78">
        <v>138994286.93210527</v>
      </c>
      <c r="CG14" s="79">
        <v>130597839.21315791</v>
      </c>
      <c r="CH14" s="80">
        <v>136508309.44285715</v>
      </c>
      <c r="CI14" s="78">
        <v>128146279.30555555</v>
      </c>
      <c r="CJ14" s="78">
        <v>132482129.88636364</v>
      </c>
      <c r="CK14" s="78">
        <v>158484653.30500001</v>
      </c>
      <c r="CL14" s="78">
        <v>153143205.52727273</v>
      </c>
      <c r="CM14" s="78">
        <v>186932370.40500003</v>
      </c>
      <c r="CN14" s="78">
        <v>193312867.07619047</v>
      </c>
      <c r="CO14" s="78">
        <v>166855430.23043481</v>
      </c>
      <c r="CP14" s="78">
        <v>231652398.87368423</v>
      </c>
      <c r="CQ14" s="78">
        <v>268001500.58863637</v>
      </c>
      <c r="CR14" s="78">
        <v>226987415.87368423</v>
      </c>
      <c r="CS14" s="79">
        <v>175083370.13555557</v>
      </c>
      <c r="CT14" s="80">
        <v>139806097.8561905</v>
      </c>
      <c r="CU14" s="78">
        <v>192700129.13999999</v>
      </c>
      <c r="CV14" s="78">
        <v>165688418.75999999</v>
      </c>
      <c r="CW14" s="78">
        <v>226954602.32047617</v>
      </c>
      <c r="CX14" s="78">
        <v>289594846.37100005</v>
      </c>
      <c r="CY14" s="78">
        <v>170514751.22714287</v>
      </c>
      <c r="CZ14" s="78">
        <v>150884212.78681821</v>
      </c>
      <c r="DA14" s="78">
        <v>163919616.30000001</v>
      </c>
      <c r="DB14" s="78">
        <v>214423860.42500001</v>
      </c>
      <c r="DC14" s="78">
        <v>153250961.11782607</v>
      </c>
      <c r="DD14" s="78">
        <v>144076674.64842105</v>
      </c>
      <c r="DE14" s="79">
        <v>153591072.31</v>
      </c>
      <c r="DF14" s="80">
        <v>190866416.82285714</v>
      </c>
      <c r="DG14" s="78">
        <v>235676058.49888888</v>
      </c>
      <c r="DH14" s="78">
        <v>226933918.07499999</v>
      </c>
      <c r="DI14" s="78">
        <v>213448714.20050001</v>
      </c>
      <c r="DJ14" s="78">
        <v>248123638.24999994</v>
      </c>
      <c r="DK14" s="78">
        <v>211108020.95714301</v>
      </c>
      <c r="DL14" s="78">
        <v>174658673.77272728</v>
      </c>
      <c r="DM14" s="78">
        <v>211664638.30000001</v>
      </c>
      <c r="DN14" s="78">
        <v>256943594.81904799</v>
      </c>
      <c r="DO14" s="78">
        <v>357841856.59047616</v>
      </c>
      <c r="DP14" s="78">
        <v>376189858.10526317</v>
      </c>
      <c r="DQ14" s="78">
        <v>250726021.05000001</v>
      </c>
      <c r="DR14" s="80">
        <v>300938436.40526313</v>
      </c>
      <c r="DS14" s="78">
        <v>283969076.03888893</v>
      </c>
      <c r="DT14" s="78">
        <v>390628016.63913041</v>
      </c>
      <c r="DU14" s="78">
        <v>380361129.66500002</v>
      </c>
      <c r="DV14" s="78">
        <v>451762033.03333336</v>
      </c>
      <c r="DW14" s="78">
        <v>303200179.54761904</v>
      </c>
      <c r="DX14" s="78">
        <v>248892983.69238096</v>
      </c>
      <c r="DY14" s="78">
        <v>259782898.33181819</v>
      </c>
      <c r="DZ14" s="78">
        <v>284791917.44999999</v>
      </c>
      <c r="EA14" s="78">
        <v>311123373.44999999</v>
      </c>
      <c r="EB14" s="78">
        <v>259303421.00500003</v>
      </c>
      <c r="EC14" s="79">
        <v>212115386.75238097</v>
      </c>
      <c r="ED14" s="80">
        <v>282328664.88999999</v>
      </c>
      <c r="EE14" s="78">
        <v>291184430.625</v>
      </c>
      <c r="EF14" s="78">
        <v>274743071.90952379</v>
      </c>
      <c r="EG14" s="78">
        <v>263040358.91052634</v>
      </c>
      <c r="EH14" s="78">
        <v>226475335.33590907</v>
      </c>
      <c r="EI14" s="78">
        <v>195615668.18095237</v>
      </c>
      <c r="EJ14" s="78">
        <v>232209322.38761908</v>
      </c>
      <c r="EK14" s="78">
        <v>303966288.51739132</v>
      </c>
      <c r="EL14" s="78">
        <v>325634332.8238095</v>
      </c>
      <c r="EM14" s="78">
        <v>338466731.19999999</v>
      </c>
      <c r="EN14" s="78">
        <v>338999955.06</v>
      </c>
      <c r="EO14" s="79">
        <v>248199908.20476186</v>
      </c>
      <c r="EP14" s="80">
        <v>363931237.36666667</v>
      </c>
      <c r="EQ14" s="78">
        <v>378115177.32631576</v>
      </c>
      <c r="ER14" s="78">
        <v>300739836.09090906</v>
      </c>
      <c r="ES14" s="78">
        <v>322357857.14999998</v>
      </c>
      <c r="ET14" s="78">
        <v>352319403.80909091</v>
      </c>
      <c r="EU14" s="78">
        <v>237178463.44999999</v>
      </c>
      <c r="EV14" s="78">
        <v>222615474.17142859</v>
      </c>
      <c r="EW14" s="78">
        <v>233621567.67391303</v>
      </c>
      <c r="EX14" s="78">
        <v>302289039.64736843</v>
      </c>
      <c r="EY14" s="78">
        <v>216633167.631818</v>
      </c>
      <c r="EZ14" s="78">
        <v>193428450.70526317</v>
      </c>
      <c r="FA14" s="79">
        <v>237641353.80000001</v>
      </c>
      <c r="FB14" s="80">
        <v>214820580.38095239</v>
      </c>
      <c r="FC14" s="78">
        <v>213434611.11666667</v>
      </c>
      <c r="FD14" s="78">
        <v>276076348.58000004</v>
      </c>
      <c r="FE14" s="78">
        <v>284947494.83954549</v>
      </c>
      <c r="FF14" s="78">
        <v>252612021.50999999</v>
      </c>
      <c r="FG14" s="78">
        <v>307417441.95200002</v>
      </c>
      <c r="FH14" s="78">
        <v>215940832.64909089</v>
      </c>
      <c r="FI14" s="78">
        <v>273175326.12045455</v>
      </c>
      <c r="FJ14" s="78">
        <v>220393783.12380955</v>
      </c>
      <c r="FK14" s="78">
        <v>178931998.85173914</v>
      </c>
      <c r="FL14" s="78">
        <v>203866782.06315789</v>
      </c>
      <c r="FM14" s="79">
        <v>112681084.79684211</v>
      </c>
      <c r="FN14" s="80">
        <v>129069258.49818182</v>
      </c>
      <c r="FO14" s="78">
        <v>161836921.60700002</v>
      </c>
      <c r="FP14" s="78">
        <v>178248977.13157895</v>
      </c>
      <c r="FQ14" s="78">
        <v>218079361.34149998</v>
      </c>
      <c r="FR14" s="78">
        <v>181214384.7752381</v>
      </c>
      <c r="FS14" s="78">
        <v>168443777.67368421</v>
      </c>
      <c r="FT14" s="78">
        <v>219272314.82590911</v>
      </c>
      <c r="FU14" s="78">
        <v>335254887.42380953</v>
      </c>
      <c r="FV14" s="78">
        <v>397951938.94999999</v>
      </c>
      <c r="FW14" s="78">
        <v>414280664.78260869</v>
      </c>
      <c r="FX14" s="78">
        <v>179819073.59999999</v>
      </c>
      <c r="FY14" s="78">
        <v>171111128.85100001</v>
      </c>
      <c r="FZ14" s="80">
        <v>167864213.38857141</v>
      </c>
      <c r="GA14" s="78">
        <v>171762041.6388889</v>
      </c>
      <c r="GB14" s="78">
        <v>129834674.04545455</v>
      </c>
      <c r="GC14" s="78">
        <v>222710450.61999997</v>
      </c>
      <c r="GD14" s="78">
        <v>210301784.44</v>
      </c>
      <c r="GE14" s="78">
        <v>125401820.88571428</v>
      </c>
      <c r="GF14" s="78">
        <v>171381072.08181819</v>
      </c>
      <c r="GG14" s="78">
        <v>168854526.66952381</v>
      </c>
      <c r="GH14" s="78">
        <v>179868846.61428571</v>
      </c>
      <c r="GI14" s="78">
        <v>201913610.21714285</v>
      </c>
      <c r="GJ14" s="78">
        <v>127829293.87368421</v>
      </c>
      <c r="GK14" s="78">
        <v>168216538.06</v>
      </c>
      <c r="GL14" s="80">
        <v>176012950.7368421</v>
      </c>
      <c r="GM14" s="78">
        <v>176930107.82631579</v>
      </c>
      <c r="GN14" s="78">
        <v>380867377.08181816</v>
      </c>
      <c r="GO14" s="78">
        <v>298916316.92500001</v>
      </c>
      <c r="GP14" s="78">
        <v>192002819.76142859</v>
      </c>
      <c r="GQ14" s="78">
        <v>143955367.14954546</v>
      </c>
      <c r="GR14" s="78">
        <v>212237867.49619049</v>
      </c>
      <c r="GS14" s="78">
        <v>163291939.24869567</v>
      </c>
      <c r="GT14" s="78">
        <v>164802238.21666664</v>
      </c>
      <c r="GU14" s="78">
        <v>307356407.40499997</v>
      </c>
      <c r="GV14" s="78">
        <v>304197524.55300003</v>
      </c>
      <c r="GW14" s="81">
        <v>289711928.14571428</v>
      </c>
      <c r="GX14" s="82">
        <v>225891392.08190474</v>
      </c>
      <c r="GY14" s="78">
        <v>256247867.43888888</v>
      </c>
      <c r="GZ14" s="78">
        <v>196766939.6652174</v>
      </c>
      <c r="HA14" s="78">
        <v>167960310.10055554</v>
      </c>
      <c r="HB14" s="78">
        <v>206107992.47863635</v>
      </c>
      <c r="HC14" s="78">
        <v>146427655.43666667</v>
      </c>
      <c r="HD14" s="78">
        <v>131113013.29285713</v>
      </c>
      <c r="HE14" s="78">
        <v>179347085.4752174</v>
      </c>
      <c r="HF14" s="78">
        <v>238910097.91</v>
      </c>
      <c r="HG14" s="78">
        <v>196467295.19571429</v>
      </c>
      <c r="HH14" s="78">
        <v>199124677.10421056</v>
      </c>
      <c r="HI14" s="78">
        <v>179221696.09736842</v>
      </c>
      <c r="HJ14" s="78">
        <v>253456473.58285713</v>
      </c>
      <c r="HK14" s="78">
        <v>320589128.02999997</v>
      </c>
      <c r="HL14" s="78">
        <v>263873281.57142857</v>
      </c>
      <c r="HM14" s="78">
        <v>221195181.23285711</v>
      </c>
      <c r="HN14" s="78">
        <v>398861653.14619046</v>
      </c>
      <c r="HO14" s="78">
        <v>299179133.66428572</v>
      </c>
      <c r="HP14" s="78">
        <v>210713959.46809524</v>
      </c>
      <c r="HQ14" s="78">
        <v>258214672.44</v>
      </c>
      <c r="HR14" s="78">
        <v>251607235.52842104</v>
      </c>
      <c r="HS14" s="271">
        <v>414606253.05954546</v>
      </c>
      <c r="HT14" s="271">
        <v>383222816.94210529</v>
      </c>
      <c r="HU14" s="271">
        <v>319576287.29444402</v>
      </c>
      <c r="HV14" s="271">
        <v>399532050.0447619</v>
      </c>
      <c r="HW14" s="271">
        <v>340892266.11250001</v>
      </c>
      <c r="HX14" s="271">
        <v>352878598.15263158</v>
      </c>
      <c r="HY14" s="271">
        <v>313339764.75714284</v>
      </c>
      <c r="HZ14" s="271">
        <v>267861731.53636363</v>
      </c>
      <c r="IA14" s="271">
        <v>282948887.9894737</v>
      </c>
      <c r="IB14" s="271">
        <v>291171100.31363636</v>
      </c>
      <c r="IC14" s="271">
        <v>336542088.39090914</v>
      </c>
      <c r="ID14" s="271">
        <v>287179385.74761903</v>
      </c>
      <c r="IE14" s="271">
        <v>356583204.73478258</v>
      </c>
      <c r="IF14" s="271">
        <v>426868402.0105263</v>
      </c>
      <c r="IG14" s="271">
        <v>428025689.05000001</v>
      </c>
      <c r="IH14" s="271">
        <v>503873947.87818182</v>
      </c>
      <c r="II14" s="271">
        <v>682930802.9000001</v>
      </c>
      <c r="IJ14" s="271">
        <v>1161575747.2636364</v>
      </c>
      <c r="IK14" s="271">
        <v>530193671.90500003</v>
      </c>
      <c r="IL14" s="271">
        <v>525496015.97500002</v>
      </c>
      <c r="IM14" s="271">
        <v>739907667.71380949</v>
      </c>
      <c r="IN14" s="271">
        <v>692746856.74869561</v>
      </c>
      <c r="IO14" s="271">
        <v>573920157.46142864</v>
      </c>
      <c r="IP14" s="271">
        <v>543291920.61190486</v>
      </c>
      <c r="IQ14" s="271">
        <v>632734598.09500015</v>
      </c>
      <c r="IR14" s="271">
        <v>894593695.90000021</v>
      </c>
      <c r="IS14" s="271">
        <v>954373097.61850011</v>
      </c>
      <c r="IT14" s="271">
        <v>1063390458</v>
      </c>
      <c r="IU14" s="271">
        <v>854745436</v>
      </c>
      <c r="IV14" s="271">
        <v>865875311</v>
      </c>
      <c r="IW14" s="271">
        <v>667164228</v>
      </c>
      <c r="IX14" s="271">
        <v>728695794</v>
      </c>
      <c r="IY14" s="271">
        <v>792888405</v>
      </c>
      <c r="IZ14" s="271">
        <v>603463309</v>
      </c>
      <c r="JA14" s="271">
        <v>701630329</v>
      </c>
      <c r="JB14" s="271">
        <v>918023894</v>
      </c>
      <c r="JC14" s="271">
        <v>840480867</v>
      </c>
      <c r="JD14" s="271">
        <v>830741859</v>
      </c>
      <c r="JE14" s="271">
        <v>702528716</v>
      </c>
      <c r="JF14" s="271">
        <v>737608229</v>
      </c>
      <c r="JG14" s="271">
        <v>764307238</v>
      </c>
      <c r="JH14" s="271">
        <v>894723318</v>
      </c>
      <c r="JI14" s="271">
        <v>693503884</v>
      </c>
      <c r="JJ14" s="271">
        <v>805704759</v>
      </c>
      <c r="JK14" s="271">
        <v>728214137</v>
      </c>
      <c r="JL14" s="271">
        <v>612593296</v>
      </c>
      <c r="JM14" s="271">
        <v>873735531.04478252</v>
      </c>
      <c r="JN14" s="271">
        <v>834933514</v>
      </c>
      <c r="JO14" s="271">
        <v>1121443207</v>
      </c>
      <c r="JP14" s="271">
        <v>970586990</v>
      </c>
      <c r="JQ14" s="271">
        <v>845185378</v>
      </c>
      <c r="JR14" s="271">
        <v>646791815</v>
      </c>
      <c r="JS14" s="271">
        <v>663122900</v>
      </c>
      <c r="JT14" s="271">
        <v>675353206</v>
      </c>
      <c r="JU14" s="271">
        <v>609053753</v>
      </c>
      <c r="JV14" s="271">
        <v>616358968</v>
      </c>
      <c r="JW14" s="271">
        <v>760036295</v>
      </c>
      <c r="JX14" s="271">
        <v>530394821</v>
      </c>
      <c r="JY14" s="271">
        <v>561714292</v>
      </c>
      <c r="JZ14" s="271">
        <v>561496968</v>
      </c>
      <c r="KA14" s="271">
        <v>568093852</v>
      </c>
      <c r="KB14" s="271">
        <v>695630248</v>
      </c>
      <c r="KC14" s="271">
        <v>923472391</v>
      </c>
      <c r="KD14" s="611">
        <v>772241374</v>
      </c>
      <c r="KE14" s="271">
        <v>791979332</v>
      </c>
      <c r="KF14" s="271">
        <v>565938808</v>
      </c>
      <c r="KG14" s="271">
        <v>650592001</v>
      </c>
      <c r="KH14" s="271">
        <v>577060736</v>
      </c>
      <c r="KI14" s="626">
        <v>686789146</v>
      </c>
      <c r="KJ14" s="626">
        <v>661308630</v>
      </c>
      <c r="KK14" s="626">
        <v>952240809</v>
      </c>
      <c r="KL14" s="626">
        <v>663136402</v>
      </c>
      <c r="KM14" s="626">
        <v>652674328</v>
      </c>
      <c r="KN14" s="626">
        <v>723812907</v>
      </c>
      <c r="KO14" s="626">
        <v>756754122</v>
      </c>
      <c r="KP14" s="626">
        <v>674488310</v>
      </c>
      <c r="KQ14" s="626">
        <v>634918745</v>
      </c>
      <c r="KR14" s="626">
        <v>713706901</v>
      </c>
    </row>
    <row r="15" spans="1:304" s="83" customFormat="1" ht="12.75">
      <c r="A15" s="421" t="s">
        <v>57</v>
      </c>
      <c r="B15" s="86">
        <v>1050564940.6309999</v>
      </c>
      <c r="C15" s="86">
        <v>965570302.92000008</v>
      </c>
      <c r="D15" s="86">
        <v>708648065.1257143</v>
      </c>
      <c r="E15" s="86">
        <v>823621230.65263152</v>
      </c>
      <c r="F15" s="86">
        <v>665739126.89863646</v>
      </c>
      <c r="G15" s="86">
        <v>866008281.16238117</v>
      </c>
      <c r="H15" s="86">
        <v>623851065.52666664</v>
      </c>
      <c r="I15" s="86">
        <v>864781139.04999995</v>
      </c>
      <c r="J15" s="86">
        <v>545313065.875</v>
      </c>
      <c r="K15" s="86">
        <v>619805706.58809519</v>
      </c>
      <c r="L15" s="86">
        <v>558146404.52849996</v>
      </c>
      <c r="M15" s="86">
        <v>655975922.84000003</v>
      </c>
      <c r="N15" s="86">
        <v>726334837.58238113</v>
      </c>
      <c r="O15" s="86">
        <v>674726730.37</v>
      </c>
      <c r="P15" s="86">
        <v>606265542.70227289</v>
      </c>
      <c r="Q15" s="86">
        <v>784576274.11750007</v>
      </c>
      <c r="R15" s="86">
        <v>556058418.67590916</v>
      </c>
      <c r="S15" s="86">
        <v>614113676.26999998</v>
      </c>
      <c r="T15" s="86">
        <v>494595139.56952381</v>
      </c>
      <c r="U15" s="86">
        <v>477185754.18304336</v>
      </c>
      <c r="V15" s="86">
        <v>483074081.44631588</v>
      </c>
      <c r="W15" s="86">
        <v>535876445.3745454</v>
      </c>
      <c r="X15" s="86">
        <v>681960696.29699981</v>
      </c>
      <c r="Y15" s="86">
        <v>724182886.00500011</v>
      </c>
      <c r="Z15" s="86">
        <v>504367305.28238082</v>
      </c>
      <c r="AA15" s="86">
        <v>631564592.94111097</v>
      </c>
      <c r="AB15" s="86">
        <v>640488094.24549985</v>
      </c>
      <c r="AC15" s="86">
        <v>588332948.52136374</v>
      </c>
      <c r="AD15" s="86">
        <v>503496891.53666657</v>
      </c>
      <c r="AE15" s="86">
        <v>585848942.79499996</v>
      </c>
      <c r="AF15" s="86">
        <v>487245170.99318182</v>
      </c>
      <c r="AG15" s="86">
        <v>600174578.33090889</v>
      </c>
      <c r="AH15" s="86">
        <v>478887498.84380949</v>
      </c>
      <c r="AI15" s="86">
        <v>540999150.27608693</v>
      </c>
      <c r="AJ15" s="86">
        <v>454934679.93049997</v>
      </c>
      <c r="AK15" s="86">
        <v>596273111.52789474</v>
      </c>
      <c r="AL15" s="86">
        <v>573516507.66954553</v>
      </c>
      <c r="AM15" s="86">
        <v>466954925.44350004</v>
      </c>
      <c r="AN15" s="86">
        <v>565254059.31526315</v>
      </c>
      <c r="AO15" s="86">
        <v>815100097.00699997</v>
      </c>
      <c r="AP15" s="86">
        <v>808659029.72904754</v>
      </c>
      <c r="AQ15" s="86">
        <v>776270516.0940001</v>
      </c>
      <c r="AR15" s="86">
        <v>571938322.30500007</v>
      </c>
      <c r="AS15" s="86">
        <v>823278951.04714286</v>
      </c>
      <c r="AT15" s="86">
        <v>1035222310.6818182</v>
      </c>
      <c r="AU15" s="86">
        <v>1128643440.3034782</v>
      </c>
      <c r="AV15" s="86">
        <v>974595301.95799994</v>
      </c>
      <c r="AW15" s="86">
        <v>1192413172.3695002</v>
      </c>
      <c r="AX15" s="86">
        <v>1363787714.8347621</v>
      </c>
      <c r="AY15" s="86">
        <v>1302361663.3349998</v>
      </c>
      <c r="AZ15" s="86">
        <v>1088429413.78</v>
      </c>
      <c r="BA15" s="86">
        <v>1172997385.527</v>
      </c>
      <c r="BB15" s="86">
        <v>997933161.49190462</v>
      </c>
      <c r="BC15" s="86">
        <v>1051411563.2814288</v>
      </c>
      <c r="BD15" s="86">
        <v>1133235860.8771424</v>
      </c>
      <c r="BE15" s="86">
        <v>1196951171.5259089</v>
      </c>
      <c r="BF15" s="86">
        <v>1158959256.6085715</v>
      </c>
      <c r="BG15" s="86">
        <v>1358757141.7114999</v>
      </c>
      <c r="BH15" s="86">
        <v>1223650794.1570001</v>
      </c>
      <c r="BI15" s="86">
        <v>1537388033.2066667</v>
      </c>
      <c r="BJ15" s="86">
        <v>1253010259.04</v>
      </c>
      <c r="BK15" s="86">
        <v>2050256222.1055555</v>
      </c>
      <c r="BL15" s="86">
        <v>1873144456.8231819</v>
      </c>
      <c r="BM15" s="86">
        <v>1431916105.1485</v>
      </c>
      <c r="BN15" s="86">
        <v>1142457554.7047617</v>
      </c>
      <c r="BO15" s="86">
        <v>1497259309.2509091</v>
      </c>
      <c r="BP15" s="86">
        <v>1332948863.4119046</v>
      </c>
      <c r="BQ15" s="86">
        <v>1605052638.306957</v>
      </c>
      <c r="BR15" s="86">
        <v>1719041750.9714284</v>
      </c>
      <c r="BS15" s="86">
        <v>1897211523.4225001</v>
      </c>
      <c r="BT15" s="86">
        <v>1717304329.3034999</v>
      </c>
      <c r="BU15" s="86">
        <v>1778588488.9133332</v>
      </c>
      <c r="BV15" s="86">
        <v>2204074866.3752379</v>
      </c>
      <c r="BW15" s="86">
        <v>2674427647.8505559</v>
      </c>
      <c r="BX15" s="86">
        <v>2173895839.717391</v>
      </c>
      <c r="BY15" s="86">
        <v>2518131911.2894449</v>
      </c>
      <c r="BZ15" s="86">
        <v>2951433727.184999</v>
      </c>
      <c r="CA15" s="86">
        <v>2238124506.0009522</v>
      </c>
      <c r="CB15" s="86">
        <v>1747822956.770952</v>
      </c>
      <c r="CC15" s="86">
        <v>2180834716.8534784</v>
      </c>
      <c r="CD15" s="86">
        <v>2075818968.3284998</v>
      </c>
      <c r="CE15" s="86">
        <v>2511329595.7238097</v>
      </c>
      <c r="CF15" s="86">
        <v>2857812729.0805264</v>
      </c>
      <c r="CG15" s="86">
        <v>3163705799.476316</v>
      </c>
      <c r="CH15" s="86">
        <v>3086228302.421905</v>
      </c>
      <c r="CI15" s="86">
        <v>4165229126.2833328</v>
      </c>
      <c r="CJ15" s="86">
        <v>3490549265.6372728</v>
      </c>
      <c r="CK15" s="86">
        <v>4224347117.6975007</v>
      </c>
      <c r="CL15" s="86">
        <v>3965489817.6459093</v>
      </c>
      <c r="CM15" s="86">
        <v>5256629377.9840002</v>
      </c>
      <c r="CN15" s="86">
        <v>4817452959.7057133</v>
      </c>
      <c r="CO15" s="86">
        <v>5377628182.6817389</v>
      </c>
      <c r="CP15" s="86">
        <v>4730783884.2989464</v>
      </c>
      <c r="CQ15" s="86">
        <v>6744008339.5354557</v>
      </c>
      <c r="CR15" s="86">
        <v>6770618497.9905262</v>
      </c>
      <c r="CS15" s="86">
        <v>6288417549.3938875</v>
      </c>
      <c r="CT15" s="86">
        <v>6000522693.945715</v>
      </c>
      <c r="CU15" s="86">
        <v>6130909881.6236839</v>
      </c>
      <c r="CV15" s="86">
        <v>5561974561.0405006</v>
      </c>
      <c r="CW15" s="86">
        <v>6225940917.3228559</v>
      </c>
      <c r="CX15" s="86">
        <v>7033627922.8290005</v>
      </c>
      <c r="CY15" s="86">
        <v>6311026747.4238091</v>
      </c>
      <c r="CZ15" s="86">
        <v>5638575329.6654549</v>
      </c>
      <c r="DA15" s="86">
        <v>4809447299.4866667</v>
      </c>
      <c r="DB15" s="86">
        <v>5493420591.5286369</v>
      </c>
      <c r="DC15" s="86">
        <v>5325023965.1673918</v>
      </c>
      <c r="DD15" s="86">
        <v>3772489542.8268423</v>
      </c>
      <c r="DE15" s="86">
        <v>3840072819.6385002</v>
      </c>
      <c r="DF15" s="86">
        <v>3593524176.0233335</v>
      </c>
      <c r="DG15" s="86">
        <v>4104490766.0366664</v>
      </c>
      <c r="DH15" s="86">
        <v>4042559678.6099997</v>
      </c>
      <c r="DI15" s="86">
        <v>4859179131.6790009</v>
      </c>
      <c r="DJ15" s="86">
        <v>5400179116.7350006</v>
      </c>
      <c r="DK15" s="86">
        <v>5367746796.7828627</v>
      </c>
      <c r="DL15" s="86">
        <v>4883470688.8122721</v>
      </c>
      <c r="DM15" s="86">
        <v>5332623760.9695253</v>
      </c>
      <c r="DN15" s="86">
        <v>5436690537.3028545</v>
      </c>
      <c r="DO15" s="84">
        <v>7345094578.721427</v>
      </c>
      <c r="DP15" s="84">
        <v>6470723881.2168417</v>
      </c>
      <c r="DQ15" s="84">
        <v>6659870686.3760004</v>
      </c>
      <c r="DR15" s="86">
        <v>6793181921.9168425</v>
      </c>
      <c r="DS15" s="84">
        <v>6557160520.8416662</v>
      </c>
      <c r="DT15" s="84">
        <v>6469313660.6078262</v>
      </c>
      <c r="DU15" s="84">
        <v>6933238973.9440012</v>
      </c>
      <c r="DV15" s="84">
        <v>7278534077.7942886</v>
      </c>
      <c r="DW15" s="84">
        <v>5839056004.4147606</v>
      </c>
      <c r="DX15" s="84">
        <v>5384049572.6228561</v>
      </c>
      <c r="DY15" s="84">
        <v>5631047718.4195461</v>
      </c>
      <c r="DZ15" s="84">
        <v>6711549091.4338102</v>
      </c>
      <c r="EA15" s="84">
        <v>7777004334.2954988</v>
      </c>
      <c r="EB15" s="84">
        <v>6318211268.6499996</v>
      </c>
      <c r="EC15" s="85">
        <v>6306441425.4966669</v>
      </c>
      <c r="ED15" s="86">
        <v>6474215896.2880001</v>
      </c>
      <c r="EE15" s="84">
        <v>7283617671.4470005</v>
      </c>
      <c r="EF15" s="84">
        <v>6460562325.7104759</v>
      </c>
      <c r="EG15" s="84">
        <v>6683588163.8447351</v>
      </c>
      <c r="EH15" s="84">
        <v>6072139358.8677263</v>
      </c>
      <c r="EI15" s="84">
        <v>5913511817.2338104</v>
      </c>
      <c r="EJ15" s="84">
        <v>5694803281.9338093</v>
      </c>
      <c r="EK15" s="84">
        <v>7733326653.3704329</v>
      </c>
      <c r="EL15" s="84">
        <v>6257553549.3038082</v>
      </c>
      <c r="EM15" s="84">
        <v>7115615597.4060001</v>
      </c>
      <c r="EN15" s="84">
        <v>5935751671.9665003</v>
      </c>
      <c r="EO15" s="85">
        <v>6222465638.3447618</v>
      </c>
      <c r="EP15" s="86">
        <v>6296911603.8209515</v>
      </c>
      <c r="EQ15" s="84">
        <v>8279389171.0810528</v>
      </c>
      <c r="ER15" s="84">
        <v>7003329391.4004498</v>
      </c>
      <c r="ES15" s="84">
        <v>7327571826.332201</v>
      </c>
      <c r="ET15" s="84">
        <v>7436444275.6599979</v>
      </c>
      <c r="EU15" s="84">
        <v>8158876592.1639996</v>
      </c>
      <c r="EV15" s="84">
        <v>6023411205.2828569</v>
      </c>
      <c r="EW15" s="84">
        <v>7166223148.4826088</v>
      </c>
      <c r="EX15" s="84">
        <v>8442553749.8678923</v>
      </c>
      <c r="EY15" s="84">
        <v>6663473252.6122704</v>
      </c>
      <c r="EZ15" s="84">
        <v>6639751004.6173687</v>
      </c>
      <c r="FA15" s="85">
        <v>7821967375.1394453</v>
      </c>
      <c r="FB15" s="86">
        <v>7340753905.0552387</v>
      </c>
      <c r="FC15" s="84">
        <v>7829260894.9311104</v>
      </c>
      <c r="FD15" s="84">
        <v>7412913744.940999</v>
      </c>
      <c r="FE15" s="84">
        <v>8225391687.9359102</v>
      </c>
      <c r="FF15" s="84">
        <v>7730408278.7038078</v>
      </c>
      <c r="FG15" s="84">
        <v>8941676399.9445</v>
      </c>
      <c r="FH15" s="84">
        <v>6030665250.4386368</v>
      </c>
      <c r="FI15" s="84">
        <v>8504153103.2163639</v>
      </c>
      <c r="FJ15" s="84">
        <v>7158310620.8761883</v>
      </c>
      <c r="FK15" s="84">
        <v>6630831879.4578257</v>
      </c>
      <c r="FL15" s="84">
        <v>6978781876.0799999</v>
      </c>
      <c r="FM15" s="85">
        <v>6240953430.2315788</v>
      </c>
      <c r="FN15" s="86">
        <v>6224437227.7909098</v>
      </c>
      <c r="FO15" s="84">
        <v>6576781769.2115002</v>
      </c>
      <c r="FP15" s="84">
        <v>6588712429.1705265</v>
      </c>
      <c r="FQ15" s="84">
        <v>7504410681.9760008</v>
      </c>
      <c r="FR15" s="84">
        <v>6371721812.4714308</v>
      </c>
      <c r="FS15" s="84">
        <v>6337293805.1547375</v>
      </c>
      <c r="FT15" s="84">
        <v>6045703425.0627279</v>
      </c>
      <c r="FU15" s="84">
        <v>7448874323.8880968</v>
      </c>
      <c r="FV15" s="84">
        <v>8377682242.1877279</v>
      </c>
      <c r="FW15" s="84">
        <v>10875831684.403042</v>
      </c>
      <c r="FX15" s="84">
        <v>6852162982.3305302</v>
      </c>
      <c r="FY15" s="84">
        <v>7810466323.1064987</v>
      </c>
      <c r="FZ15" s="86">
        <v>6346990419.6861916</v>
      </c>
      <c r="GA15" s="84">
        <v>7132300007.9405556</v>
      </c>
      <c r="GB15" s="84">
        <v>6541370452.4095459</v>
      </c>
      <c r="GC15" s="84">
        <v>7850592864.7110004</v>
      </c>
      <c r="GD15" s="84">
        <v>7200273052.5489998</v>
      </c>
      <c r="GE15" s="84">
        <v>6342722014.3871422</v>
      </c>
      <c r="GF15" s="84">
        <v>5726377718.6577272</v>
      </c>
      <c r="GG15" s="84">
        <v>6955971475.3742847</v>
      </c>
      <c r="GH15" s="84">
        <v>6975076676.1161909</v>
      </c>
      <c r="GI15" s="84">
        <v>7538991268.1933336</v>
      </c>
      <c r="GJ15" s="84">
        <v>6360659241.2363157</v>
      </c>
      <c r="GK15" s="84">
        <v>6628603560.5529995</v>
      </c>
      <c r="GL15" s="86">
        <v>5241845973.8436842</v>
      </c>
      <c r="GM15" s="84">
        <v>6073751579.1452627</v>
      </c>
      <c r="GN15" s="84">
        <v>9194171366.0336361</v>
      </c>
      <c r="GO15" s="84">
        <v>8337962740.8615007</v>
      </c>
      <c r="GP15" s="84">
        <f>139565311987.9/21</f>
        <v>6645967237.5190477</v>
      </c>
      <c r="GQ15" s="84">
        <v>6527978481.329545</v>
      </c>
      <c r="GR15" s="84">
        <v>6803314074.5080957</v>
      </c>
      <c r="GS15" s="84">
        <v>7316012390.7117386</v>
      </c>
      <c r="GT15" s="84">
        <v>6627672880.5099993</v>
      </c>
      <c r="GU15" s="84">
        <v>8810845177.0649986</v>
      </c>
      <c r="GV15" s="84">
        <v>9272014184.3959999</v>
      </c>
      <c r="GW15" s="87">
        <v>7950070843.9790478</v>
      </c>
      <c r="GX15" s="88">
        <v>6872090033.1323805</v>
      </c>
      <c r="GY15" s="84">
        <v>9178455913.6083336</v>
      </c>
      <c r="GZ15" s="84">
        <v>8216873122.8343477</v>
      </c>
      <c r="HA15" s="84">
        <v>8111200715.4788885</v>
      </c>
      <c r="HB15" s="84">
        <v>9563546958.2345448</v>
      </c>
      <c r="HC15" s="84">
        <v>7675416998.8790474</v>
      </c>
      <c r="HD15" s="84">
        <v>6359182737.934762</v>
      </c>
      <c r="HE15" s="84">
        <v>8757588980.4586945</v>
      </c>
      <c r="HF15" s="84">
        <v>9955051906.7335014</v>
      </c>
      <c r="HG15" s="84">
        <v>10216088536.139523</v>
      </c>
      <c r="HH15" s="84">
        <v>10331844197.919474</v>
      </c>
      <c r="HI15" s="84">
        <v>9703994993.3184204</v>
      </c>
      <c r="HJ15" s="84">
        <v>10177689020.294762</v>
      </c>
      <c r="HK15" s="84">
        <v>13103631044.869444</v>
      </c>
      <c r="HL15" s="84">
        <v>10876868922.79711</v>
      </c>
      <c r="HM15" s="84">
        <v>10289831804.210953</v>
      </c>
      <c r="HN15" s="84">
        <v>14184109634.543808</v>
      </c>
      <c r="HO15" s="84">
        <v>13010539082.203333</v>
      </c>
      <c r="HP15" s="84">
        <v>9416362019.2747612</v>
      </c>
      <c r="HQ15" s="84">
        <v>10697378287.153479</v>
      </c>
      <c r="HR15" s="84">
        <v>9604581620.4226322</v>
      </c>
      <c r="HS15" s="269">
        <v>16997923895.659546</v>
      </c>
      <c r="HT15" s="269">
        <v>15139497842.325262</v>
      </c>
      <c r="HU15" s="269">
        <v>14590848586.085556</v>
      </c>
      <c r="HV15" s="269">
        <v>16855281125.049522</v>
      </c>
      <c r="HW15" s="269">
        <v>16969525391.758999</v>
      </c>
      <c r="HX15" s="269">
        <v>16258645226.825262</v>
      </c>
      <c r="HY15" s="269">
        <v>14729581176.922857</v>
      </c>
      <c r="HZ15" s="269">
        <v>15010478979.35</v>
      </c>
      <c r="IA15" s="269">
        <v>15917164089.689999</v>
      </c>
      <c r="IB15" s="269">
        <v>16713666812.194548</v>
      </c>
      <c r="IC15" s="269">
        <v>19737630561.540455</v>
      </c>
      <c r="ID15" s="269">
        <v>16475286044.365713</v>
      </c>
      <c r="IE15" s="269">
        <v>16614045935.87348</v>
      </c>
      <c r="IF15" s="269">
        <v>19545698233.75</v>
      </c>
      <c r="IG15" s="269">
        <v>22919520825.446316</v>
      </c>
      <c r="IH15" s="269">
        <v>23302742623.471817</v>
      </c>
      <c r="II15" s="269">
        <v>29287348386.361668</v>
      </c>
      <c r="IJ15" s="269">
        <v>34237165654.900906</v>
      </c>
      <c r="IK15" s="269">
        <v>28438565405.148499</v>
      </c>
      <c r="IL15" s="269">
        <v>26055290066.391499</v>
      </c>
      <c r="IM15" s="269">
        <v>32472640813.115242</v>
      </c>
      <c r="IN15" s="269">
        <v>29354613421.677826</v>
      </c>
      <c r="IO15" s="269">
        <v>31393666330.683815</v>
      </c>
      <c r="IP15" s="269">
        <v>27993600685.068573</v>
      </c>
      <c r="IQ15" s="269">
        <v>28482448361.197506</v>
      </c>
      <c r="IR15" s="269">
        <v>34177315450.936993</v>
      </c>
      <c r="IS15" s="269">
        <v>35416691045.019997</v>
      </c>
      <c r="IT15" s="269">
        <v>36981323282</v>
      </c>
      <c r="IU15" s="269">
        <v>39483409839</v>
      </c>
      <c r="IV15" s="269">
        <v>38096787359</v>
      </c>
      <c r="IW15" s="269">
        <v>32538082807</v>
      </c>
      <c r="IX15" s="269">
        <v>33237877321</v>
      </c>
      <c r="IY15" s="269">
        <v>37054612812</v>
      </c>
      <c r="IZ15" s="269">
        <v>29011191771</v>
      </c>
      <c r="JA15" s="269">
        <v>34030697117</v>
      </c>
      <c r="JB15" s="269">
        <v>34705050956</v>
      </c>
      <c r="JC15" s="269">
        <v>36159714537</v>
      </c>
      <c r="JD15" s="269">
        <v>31902925683</v>
      </c>
      <c r="JE15" s="269">
        <v>29845983061</v>
      </c>
      <c r="JF15" s="269">
        <v>30652216178</v>
      </c>
      <c r="JG15" s="269">
        <v>32737968587</v>
      </c>
      <c r="JH15" s="269">
        <v>33298705317</v>
      </c>
      <c r="JI15" s="269">
        <v>30329055156</v>
      </c>
      <c r="JJ15" s="269">
        <v>30409878241</v>
      </c>
      <c r="JK15" s="269">
        <v>28840059947</v>
      </c>
      <c r="JL15" s="269">
        <v>22392164578</v>
      </c>
      <c r="JM15" s="269">
        <v>29632748666.754333</v>
      </c>
      <c r="JN15" s="269">
        <v>29475542485</v>
      </c>
      <c r="JO15" s="269">
        <v>35184183246</v>
      </c>
      <c r="JP15" s="269">
        <v>36315697854</v>
      </c>
      <c r="JQ15" s="269">
        <v>29267866417</v>
      </c>
      <c r="JR15" s="269">
        <v>25541250983</v>
      </c>
      <c r="JS15" s="269">
        <v>26472727171</v>
      </c>
      <c r="JT15" s="269">
        <v>26468526148</v>
      </c>
      <c r="JU15" s="269">
        <v>25595987650</v>
      </c>
      <c r="JV15" s="269">
        <v>27101282210</v>
      </c>
      <c r="JW15" s="269">
        <v>30509347097</v>
      </c>
      <c r="JX15" s="269">
        <v>24849883670</v>
      </c>
      <c r="JY15" s="269">
        <v>25423563862</v>
      </c>
      <c r="JZ15" s="269">
        <v>23320859823</v>
      </c>
      <c r="KA15" s="269">
        <v>23201973908</v>
      </c>
      <c r="KB15" s="269">
        <v>27465601525</v>
      </c>
      <c r="KC15" s="269">
        <v>25292173687</v>
      </c>
      <c r="KD15" s="612">
        <v>23406893265</v>
      </c>
      <c r="KE15" s="269">
        <v>26021973862</v>
      </c>
      <c r="KF15" s="269">
        <v>24558318281</v>
      </c>
      <c r="KG15" s="269">
        <v>25577115932</v>
      </c>
      <c r="KH15" s="269">
        <v>24706740504</v>
      </c>
      <c r="KI15" s="669">
        <v>23977531863</v>
      </c>
      <c r="KJ15" s="669">
        <v>21678809856</v>
      </c>
      <c r="KK15" s="669">
        <v>28191104234</v>
      </c>
      <c r="KL15" s="669">
        <v>23031022839</v>
      </c>
      <c r="KM15" s="669">
        <v>22306160193</v>
      </c>
      <c r="KN15" s="669">
        <v>28296221825</v>
      </c>
      <c r="KO15" s="669">
        <v>30036946451</v>
      </c>
      <c r="KP15" s="669">
        <v>23559430089</v>
      </c>
      <c r="KQ15" s="669">
        <v>25713619493</v>
      </c>
      <c r="KR15" s="669">
        <v>25146764592</v>
      </c>
    </row>
    <row r="16" spans="1:304">
      <c r="KI16" s="627"/>
      <c r="KJ16" s="627"/>
      <c r="KK16" s="627"/>
      <c r="KL16" s="627"/>
      <c r="KM16" s="627"/>
      <c r="KN16" s="682" t="s">
        <v>537</v>
      </c>
      <c r="KO16" s="627"/>
      <c r="KP16" s="627"/>
      <c r="KQ16" s="627"/>
      <c r="KR16" s="627"/>
    </row>
    <row r="17" spans="1:304" ht="12.75">
      <c r="A17" s="273"/>
      <c r="B17" s="273"/>
      <c r="C17" s="273"/>
      <c r="D17" s="273"/>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273"/>
      <c r="CK17" s="273"/>
      <c r="CL17" s="273"/>
      <c r="CM17" s="273"/>
      <c r="CN17" s="273"/>
      <c r="CO17" s="273"/>
      <c r="CP17" s="273"/>
      <c r="CQ17" s="273"/>
      <c r="CR17" s="273"/>
      <c r="CS17" s="273"/>
      <c r="CT17" s="273"/>
      <c r="CU17" s="273"/>
      <c r="CV17" s="273"/>
      <c r="CW17" s="273"/>
      <c r="CX17" s="273"/>
      <c r="CY17" s="273"/>
      <c r="CZ17" s="273"/>
      <c r="DA17" s="273"/>
      <c r="DB17" s="273"/>
      <c r="DC17" s="273"/>
      <c r="DD17" s="273"/>
      <c r="DE17" s="273"/>
      <c r="DF17" s="273"/>
      <c r="DG17" s="273"/>
      <c r="DH17" s="273"/>
      <c r="DI17" s="273"/>
      <c r="DJ17" s="273"/>
      <c r="DK17" s="273"/>
      <c r="DL17" s="273"/>
      <c r="DM17" s="273"/>
      <c r="DN17" s="273"/>
      <c r="DO17" s="273"/>
      <c r="DP17" s="273"/>
      <c r="DQ17" s="273"/>
      <c r="DR17" s="273"/>
      <c r="DS17" s="273"/>
      <c r="DT17" s="273"/>
      <c r="DU17" s="273"/>
      <c r="DV17" s="273"/>
      <c r="DW17" s="273"/>
      <c r="DX17" s="273"/>
      <c r="DY17" s="273"/>
      <c r="DZ17" s="273"/>
      <c r="EA17" s="273"/>
      <c r="EB17" s="273"/>
      <c r="EC17" s="273"/>
      <c r="ED17" s="273"/>
      <c r="EE17" s="273"/>
      <c r="EF17" s="273"/>
      <c r="EG17" s="273"/>
      <c r="EH17" s="273"/>
      <c r="EI17" s="273"/>
      <c r="EJ17" s="273"/>
      <c r="EK17" s="273"/>
      <c r="EL17" s="273"/>
      <c r="EM17" s="273"/>
      <c r="EN17" s="273"/>
      <c r="EO17" s="273"/>
      <c r="EP17" s="273"/>
      <c r="EQ17" s="273"/>
      <c r="ER17" s="273"/>
      <c r="ES17" s="273"/>
      <c r="ET17" s="273"/>
      <c r="EU17" s="273"/>
      <c r="EV17" s="273"/>
      <c r="EW17" s="273"/>
      <c r="EX17" s="273"/>
      <c r="EY17" s="273"/>
      <c r="EZ17" s="273"/>
      <c r="FA17" s="273"/>
      <c r="FB17" s="273"/>
      <c r="FC17" s="273"/>
      <c r="FD17" s="273"/>
      <c r="FE17" s="273"/>
      <c r="FF17" s="273"/>
      <c r="FG17" s="273"/>
      <c r="FH17" s="273"/>
      <c r="FI17" s="273"/>
      <c r="FJ17" s="273"/>
      <c r="FK17" s="273"/>
      <c r="FL17" s="273"/>
      <c r="FM17" s="273"/>
      <c r="FN17" s="273"/>
      <c r="FO17" s="273"/>
      <c r="FP17" s="273"/>
      <c r="FQ17" s="273"/>
      <c r="FR17" s="273"/>
      <c r="IN17" s="487"/>
      <c r="JF17" s="538"/>
      <c r="JG17" s="538"/>
      <c r="JH17" s="538"/>
      <c r="JI17" s="538"/>
      <c r="JJ17" s="538"/>
      <c r="JK17" s="538"/>
      <c r="JL17" s="538"/>
      <c r="JM17" s="538"/>
      <c r="JN17" s="538"/>
      <c r="JO17" s="538"/>
      <c r="JP17" s="538"/>
      <c r="JQ17" s="538"/>
      <c r="JR17" s="538"/>
      <c r="JS17" s="538"/>
      <c r="JT17" s="538"/>
      <c r="JU17" s="538"/>
      <c r="JV17" s="538"/>
      <c r="JW17" s="538"/>
      <c r="JX17" s="538"/>
      <c r="JY17" s="538"/>
      <c r="JZ17" s="538"/>
      <c r="KA17" s="538"/>
      <c r="KB17" s="538"/>
      <c r="KC17" s="538"/>
      <c r="KD17" s="538"/>
      <c r="KE17" s="538"/>
      <c r="KF17" s="538"/>
      <c r="KG17" s="538"/>
      <c r="KH17" s="538"/>
      <c r="KI17" s="628"/>
      <c r="KJ17" s="628"/>
      <c r="KK17" s="628"/>
      <c r="KL17" s="628"/>
      <c r="KM17" s="628"/>
      <c r="KN17" s="628"/>
      <c r="KO17" s="628"/>
      <c r="KP17" s="628"/>
      <c r="KQ17" s="628"/>
      <c r="KR17" s="628"/>
    </row>
    <row r="18" spans="1:304" ht="15.75">
      <c r="A18" s="277" t="s">
        <v>245</v>
      </c>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273"/>
      <c r="CK18" s="273"/>
      <c r="CL18" s="273"/>
      <c r="CM18" s="273"/>
      <c r="CN18" s="273"/>
      <c r="CO18" s="273"/>
      <c r="CP18" s="273"/>
      <c r="CQ18" s="273"/>
      <c r="CR18" s="273"/>
      <c r="CS18" s="273"/>
      <c r="CT18" s="273"/>
      <c r="CU18" s="273"/>
      <c r="CV18" s="273"/>
      <c r="CW18" s="273"/>
      <c r="CX18" s="273"/>
      <c r="CY18" s="273"/>
      <c r="CZ18" s="273"/>
      <c r="DA18" s="273"/>
      <c r="DB18" s="273"/>
      <c r="DC18" s="273"/>
      <c r="DD18" s="273"/>
      <c r="DE18" s="273"/>
      <c r="DF18" s="273"/>
      <c r="DG18" s="273"/>
      <c r="DH18" s="273"/>
      <c r="DI18" s="273"/>
      <c r="DJ18" s="273"/>
      <c r="DK18" s="273"/>
      <c r="DL18" s="273"/>
      <c r="DM18" s="273"/>
      <c r="DN18" s="273"/>
      <c r="DO18" s="273"/>
      <c r="DP18" s="273"/>
      <c r="DQ18" s="273"/>
      <c r="DR18" s="273"/>
      <c r="DS18" s="273"/>
      <c r="DT18" s="273"/>
      <c r="DU18" s="273"/>
      <c r="DV18" s="273"/>
      <c r="DW18" s="273"/>
      <c r="DX18" s="273"/>
      <c r="DY18" s="273"/>
      <c r="DZ18" s="273"/>
      <c r="EA18" s="273"/>
      <c r="EB18" s="273"/>
      <c r="EC18" s="273"/>
      <c r="ED18" s="273"/>
      <c r="EE18" s="273"/>
      <c r="EF18" s="273"/>
      <c r="EG18" s="273"/>
      <c r="EH18" s="273"/>
      <c r="EI18" s="273"/>
      <c r="EJ18" s="273"/>
      <c r="EK18" s="273"/>
      <c r="EL18" s="273"/>
      <c r="EM18" s="273"/>
      <c r="EN18" s="273"/>
      <c r="EO18" s="273"/>
      <c r="EP18" s="273"/>
      <c r="EQ18" s="273"/>
      <c r="ER18" s="273"/>
      <c r="ES18" s="273"/>
      <c r="ET18" s="273"/>
      <c r="EU18" s="273"/>
      <c r="EV18" s="273"/>
      <c r="EW18" s="273"/>
      <c r="EX18" s="273"/>
      <c r="EY18" s="273"/>
      <c r="EZ18" s="273"/>
      <c r="FA18" s="273"/>
      <c r="FB18" s="273"/>
      <c r="FC18" s="273"/>
      <c r="FD18" s="273"/>
      <c r="FE18" s="273"/>
      <c r="FF18" s="273"/>
      <c r="FG18" s="273"/>
      <c r="FH18" s="273"/>
      <c r="FI18" s="273"/>
      <c r="FJ18" s="273"/>
      <c r="FK18" s="273"/>
      <c r="FL18" s="273"/>
      <c r="FM18" s="273"/>
      <c r="FN18" s="273"/>
      <c r="FO18" s="273"/>
      <c r="FP18" s="273"/>
      <c r="FQ18" s="273"/>
      <c r="KI18" s="627"/>
      <c r="KJ18" s="627"/>
      <c r="KK18" s="627"/>
      <c r="KL18" s="627"/>
      <c r="KM18" s="627"/>
      <c r="KN18" s="627"/>
      <c r="KO18" s="627"/>
      <c r="KP18" s="627"/>
      <c r="KQ18" s="627"/>
      <c r="KR18" s="627"/>
    </row>
    <row r="19" spans="1:304" ht="12.75">
      <c r="A19" s="274" t="s">
        <v>248</v>
      </c>
      <c r="B19" s="222">
        <v>36526</v>
      </c>
      <c r="C19" s="222">
        <v>36557</v>
      </c>
      <c r="D19" s="222">
        <v>36586</v>
      </c>
      <c r="E19" s="222">
        <v>36617</v>
      </c>
      <c r="F19" s="222">
        <v>36647</v>
      </c>
      <c r="G19" s="222">
        <v>36678</v>
      </c>
      <c r="H19" s="222">
        <v>36708</v>
      </c>
      <c r="I19" s="222">
        <v>36739</v>
      </c>
      <c r="J19" s="222">
        <v>36770</v>
      </c>
      <c r="K19" s="222">
        <v>36800</v>
      </c>
      <c r="L19" s="222">
        <v>36831</v>
      </c>
      <c r="M19" s="222">
        <v>36861</v>
      </c>
      <c r="N19" s="222">
        <v>36892</v>
      </c>
      <c r="O19" s="222">
        <v>36923</v>
      </c>
      <c r="P19" s="222">
        <v>36951</v>
      </c>
      <c r="Q19" s="222">
        <v>36982</v>
      </c>
      <c r="R19" s="222">
        <v>37012</v>
      </c>
      <c r="S19" s="222">
        <v>37043</v>
      </c>
      <c r="T19" s="222">
        <v>37073</v>
      </c>
      <c r="U19" s="222">
        <v>37104</v>
      </c>
      <c r="V19" s="222">
        <v>37135</v>
      </c>
      <c r="W19" s="222">
        <v>37165</v>
      </c>
      <c r="X19" s="222">
        <v>37196</v>
      </c>
      <c r="Y19" s="222">
        <v>37226</v>
      </c>
      <c r="Z19" s="222">
        <v>37257</v>
      </c>
      <c r="AA19" s="222">
        <v>37288</v>
      </c>
      <c r="AB19" s="222">
        <v>37316</v>
      </c>
      <c r="AC19" s="222">
        <v>37347</v>
      </c>
      <c r="AD19" s="222">
        <v>37377</v>
      </c>
      <c r="AE19" s="222">
        <v>37408</v>
      </c>
      <c r="AF19" s="222">
        <v>37438</v>
      </c>
      <c r="AG19" s="222">
        <v>37469</v>
      </c>
      <c r="AH19" s="222">
        <v>37500</v>
      </c>
      <c r="AI19" s="222">
        <v>37530</v>
      </c>
      <c r="AJ19" s="222">
        <v>37561</v>
      </c>
      <c r="AK19" s="222">
        <v>37591</v>
      </c>
      <c r="AL19" s="222">
        <v>37622</v>
      </c>
      <c r="AM19" s="222">
        <v>37653</v>
      </c>
      <c r="AN19" s="222">
        <v>37681</v>
      </c>
      <c r="AO19" s="222">
        <v>37712</v>
      </c>
      <c r="AP19" s="222">
        <v>37742</v>
      </c>
      <c r="AQ19" s="222">
        <v>37773</v>
      </c>
      <c r="AR19" s="222">
        <v>37803</v>
      </c>
      <c r="AS19" s="222">
        <v>37834</v>
      </c>
      <c r="AT19" s="222">
        <v>37865</v>
      </c>
      <c r="AU19" s="222">
        <v>37895</v>
      </c>
      <c r="AV19" s="222">
        <v>37926</v>
      </c>
      <c r="AW19" s="222">
        <v>37956</v>
      </c>
      <c r="AX19" s="222">
        <v>37987</v>
      </c>
      <c r="AY19" s="222">
        <v>38018</v>
      </c>
      <c r="AZ19" s="222">
        <v>38047</v>
      </c>
      <c r="BA19" s="222">
        <v>38078</v>
      </c>
      <c r="BB19" s="222">
        <v>38108</v>
      </c>
      <c r="BC19" s="222">
        <v>38139</v>
      </c>
      <c r="BD19" s="222">
        <v>38169</v>
      </c>
      <c r="BE19" s="222">
        <v>38200</v>
      </c>
      <c r="BF19" s="222">
        <v>38231</v>
      </c>
      <c r="BG19" s="222">
        <v>38261</v>
      </c>
      <c r="BH19" s="222">
        <v>38292</v>
      </c>
      <c r="BI19" s="222">
        <v>38322</v>
      </c>
      <c r="BJ19" s="222">
        <v>38353</v>
      </c>
      <c r="BK19" s="222">
        <v>38384</v>
      </c>
      <c r="BL19" s="222">
        <v>38412</v>
      </c>
      <c r="BM19" s="222">
        <v>38443</v>
      </c>
      <c r="BN19" s="222">
        <v>38473</v>
      </c>
      <c r="BO19" s="222">
        <v>38504</v>
      </c>
      <c r="BP19" s="222">
        <v>38534</v>
      </c>
      <c r="BQ19" s="222">
        <v>38565</v>
      </c>
      <c r="BR19" s="222">
        <v>38596</v>
      </c>
      <c r="BS19" s="222">
        <v>38626</v>
      </c>
      <c r="BT19" s="222">
        <v>38657</v>
      </c>
      <c r="BU19" s="222">
        <v>38687</v>
      </c>
      <c r="BV19" s="222">
        <v>38718</v>
      </c>
      <c r="BW19" s="222">
        <v>38749</v>
      </c>
      <c r="BX19" s="222">
        <v>38777</v>
      </c>
      <c r="BY19" s="222">
        <v>38808</v>
      </c>
      <c r="BZ19" s="222">
        <v>38838</v>
      </c>
      <c r="CA19" s="222">
        <v>38869</v>
      </c>
      <c r="CB19" s="222">
        <v>38899</v>
      </c>
      <c r="CC19" s="222">
        <v>38930</v>
      </c>
      <c r="CD19" s="222">
        <v>38961</v>
      </c>
      <c r="CE19" s="222">
        <v>38991</v>
      </c>
      <c r="CF19" s="222">
        <v>39022</v>
      </c>
      <c r="CG19" s="222">
        <v>39052</v>
      </c>
      <c r="CH19" s="222">
        <v>39083</v>
      </c>
      <c r="CI19" s="222">
        <v>39114</v>
      </c>
      <c r="CJ19" s="222">
        <v>39142</v>
      </c>
      <c r="CK19" s="222">
        <v>39173</v>
      </c>
      <c r="CL19" s="222">
        <v>39203</v>
      </c>
      <c r="CM19" s="222">
        <v>39234</v>
      </c>
      <c r="CN19" s="222">
        <v>39264</v>
      </c>
      <c r="CO19" s="222">
        <v>39295</v>
      </c>
      <c r="CP19" s="222">
        <v>39326</v>
      </c>
      <c r="CQ19" s="222">
        <v>39356</v>
      </c>
      <c r="CR19" s="222">
        <v>39387</v>
      </c>
      <c r="CS19" s="222">
        <v>39417</v>
      </c>
      <c r="CT19" s="222">
        <v>39448</v>
      </c>
      <c r="CU19" s="222">
        <v>39479</v>
      </c>
      <c r="CV19" s="222">
        <v>39508</v>
      </c>
      <c r="CW19" s="222">
        <v>39539</v>
      </c>
      <c r="CX19" s="222">
        <v>39569</v>
      </c>
      <c r="CY19" s="222">
        <v>39600</v>
      </c>
      <c r="CZ19" s="222">
        <v>39630</v>
      </c>
      <c r="DA19" s="222">
        <v>39661</v>
      </c>
      <c r="DB19" s="222">
        <v>39692</v>
      </c>
      <c r="DC19" s="222">
        <v>39722</v>
      </c>
      <c r="DD19" s="222">
        <v>39753</v>
      </c>
      <c r="DE19" s="222">
        <v>39783</v>
      </c>
      <c r="DF19" s="222">
        <v>39814</v>
      </c>
      <c r="DG19" s="222">
        <v>39845</v>
      </c>
      <c r="DH19" s="222">
        <v>39873</v>
      </c>
      <c r="DI19" s="222">
        <v>39904</v>
      </c>
      <c r="DJ19" s="222">
        <v>39934</v>
      </c>
      <c r="DK19" s="222">
        <v>39965</v>
      </c>
      <c r="DL19" s="222">
        <v>39995</v>
      </c>
      <c r="DM19" s="222">
        <v>40026</v>
      </c>
      <c r="DN19" s="222">
        <v>40057</v>
      </c>
      <c r="DO19" s="222">
        <v>40087</v>
      </c>
      <c r="DP19" s="222">
        <v>40118</v>
      </c>
      <c r="DQ19" s="222">
        <v>40148</v>
      </c>
      <c r="DR19" s="222">
        <v>40179</v>
      </c>
      <c r="DS19" s="222">
        <v>40210</v>
      </c>
      <c r="DT19" s="222">
        <v>40238</v>
      </c>
      <c r="DU19" s="222">
        <v>40269</v>
      </c>
      <c r="DV19" s="222">
        <v>40299</v>
      </c>
      <c r="DW19" s="222">
        <v>40330</v>
      </c>
      <c r="DX19" s="222">
        <v>40360</v>
      </c>
      <c r="DY19" s="222">
        <v>40391</v>
      </c>
      <c r="DZ19" s="222">
        <v>40422</v>
      </c>
      <c r="EA19" s="222">
        <v>40452</v>
      </c>
      <c r="EB19" s="222">
        <v>40483</v>
      </c>
      <c r="EC19" s="222">
        <v>40513</v>
      </c>
      <c r="ED19" s="222">
        <v>40544</v>
      </c>
      <c r="EE19" s="222">
        <v>40575</v>
      </c>
      <c r="EF19" s="222">
        <v>40603</v>
      </c>
      <c r="EG19" s="222">
        <v>40634</v>
      </c>
      <c r="EH19" s="222">
        <v>40664</v>
      </c>
      <c r="EI19" s="222">
        <v>40695</v>
      </c>
      <c r="EJ19" s="222">
        <v>40725</v>
      </c>
      <c r="EK19" s="222">
        <v>40756</v>
      </c>
      <c r="EL19" s="222">
        <v>40787</v>
      </c>
      <c r="EM19" s="222">
        <v>40817</v>
      </c>
      <c r="EN19" s="222">
        <v>40848</v>
      </c>
      <c r="EO19" s="222">
        <v>40878</v>
      </c>
      <c r="EP19" s="222">
        <v>40909</v>
      </c>
      <c r="EQ19" s="222">
        <v>40940</v>
      </c>
      <c r="ER19" s="222">
        <v>40969</v>
      </c>
      <c r="ES19" s="222">
        <v>41000</v>
      </c>
      <c r="ET19" s="222">
        <v>41030</v>
      </c>
      <c r="EU19" s="222">
        <v>41061</v>
      </c>
      <c r="EV19" s="222">
        <v>41091</v>
      </c>
      <c r="EW19" s="222">
        <v>41122</v>
      </c>
      <c r="EX19" s="222">
        <v>41153</v>
      </c>
      <c r="EY19" s="222">
        <v>41183</v>
      </c>
      <c r="EZ19" s="222">
        <v>41214</v>
      </c>
      <c r="FA19" s="222">
        <v>41244</v>
      </c>
      <c r="FB19" s="222">
        <v>41275</v>
      </c>
      <c r="FC19" s="222">
        <v>41306</v>
      </c>
      <c r="FD19" s="222">
        <v>41334</v>
      </c>
      <c r="FE19" s="222">
        <v>41365</v>
      </c>
      <c r="FF19" s="222">
        <v>41395</v>
      </c>
      <c r="FG19" s="222">
        <v>41426</v>
      </c>
      <c r="FH19" s="222">
        <v>41456</v>
      </c>
      <c r="FI19" s="222">
        <v>41487</v>
      </c>
      <c r="FJ19" s="222">
        <v>41518</v>
      </c>
      <c r="FK19" s="222">
        <v>41548</v>
      </c>
      <c r="FL19" s="222">
        <v>41579</v>
      </c>
      <c r="FM19" s="222">
        <v>41609</v>
      </c>
      <c r="FN19" s="222">
        <v>41640</v>
      </c>
      <c r="FO19" s="222">
        <v>41671</v>
      </c>
      <c r="FP19" s="222">
        <v>41699</v>
      </c>
      <c r="FQ19" s="222">
        <v>41730</v>
      </c>
      <c r="FR19" s="222">
        <v>41760</v>
      </c>
      <c r="FS19" s="222">
        <v>41791</v>
      </c>
      <c r="FT19" s="222">
        <v>41821</v>
      </c>
      <c r="FU19" s="222">
        <v>41852</v>
      </c>
      <c r="FV19" s="222">
        <v>41883</v>
      </c>
      <c r="FW19" s="222">
        <v>41913</v>
      </c>
      <c r="FX19" s="222">
        <v>41944</v>
      </c>
      <c r="FY19" s="222">
        <v>41974</v>
      </c>
      <c r="FZ19" s="222">
        <v>42005</v>
      </c>
      <c r="GA19" s="222">
        <v>42036</v>
      </c>
      <c r="GB19" s="222">
        <v>42064</v>
      </c>
      <c r="GC19" s="222">
        <v>42095</v>
      </c>
      <c r="GD19" s="222">
        <v>42125</v>
      </c>
      <c r="GE19" s="222">
        <v>42156</v>
      </c>
      <c r="GF19" s="222">
        <v>42186</v>
      </c>
      <c r="GG19" s="222">
        <v>42217</v>
      </c>
      <c r="GH19" s="222">
        <v>42248</v>
      </c>
      <c r="GI19" s="222">
        <v>42278</v>
      </c>
      <c r="GJ19" s="222">
        <v>42309</v>
      </c>
      <c r="GK19" s="222">
        <v>42339</v>
      </c>
      <c r="GL19" s="222">
        <v>42370</v>
      </c>
      <c r="GM19" s="222">
        <v>42401</v>
      </c>
      <c r="GN19" s="222">
        <v>42430</v>
      </c>
      <c r="GO19" s="222">
        <v>42461</v>
      </c>
      <c r="GP19" s="222">
        <v>42491</v>
      </c>
      <c r="GQ19" s="222">
        <v>42522</v>
      </c>
      <c r="GR19" s="222">
        <v>42552</v>
      </c>
      <c r="GS19" s="222">
        <v>42583</v>
      </c>
      <c r="GT19" s="222">
        <v>42614</v>
      </c>
      <c r="GU19" s="222">
        <v>42644</v>
      </c>
      <c r="GV19" s="222">
        <v>42675</v>
      </c>
      <c r="GW19" s="222">
        <v>42705</v>
      </c>
      <c r="GX19" s="222">
        <v>42736</v>
      </c>
      <c r="GY19" s="222">
        <v>42767</v>
      </c>
      <c r="GZ19" s="222">
        <v>42795</v>
      </c>
      <c r="HA19" s="222">
        <v>42826</v>
      </c>
      <c r="HB19" s="222">
        <v>42856</v>
      </c>
      <c r="HC19" s="222">
        <v>42887</v>
      </c>
      <c r="HD19" s="222">
        <v>42917</v>
      </c>
      <c r="HE19" s="222">
        <v>42948</v>
      </c>
      <c r="HF19" s="222">
        <v>42979</v>
      </c>
      <c r="HG19" s="222">
        <v>43009</v>
      </c>
      <c r="HH19" s="222">
        <v>43040</v>
      </c>
      <c r="HI19" s="222">
        <v>43070</v>
      </c>
      <c r="HJ19" s="222">
        <v>43101</v>
      </c>
      <c r="HK19" s="222">
        <v>43132</v>
      </c>
      <c r="HL19" s="222">
        <v>43160</v>
      </c>
      <c r="HM19" s="222">
        <v>43191</v>
      </c>
      <c r="HN19" s="222">
        <v>43221</v>
      </c>
      <c r="HO19" s="222">
        <v>43252</v>
      </c>
      <c r="HP19" s="222">
        <v>43282</v>
      </c>
      <c r="HQ19" s="222">
        <v>43313</v>
      </c>
      <c r="HR19" s="222">
        <v>43344</v>
      </c>
      <c r="HS19" s="222">
        <v>43374</v>
      </c>
      <c r="HT19" s="222">
        <v>43405</v>
      </c>
      <c r="HU19" s="222">
        <v>43435</v>
      </c>
      <c r="HV19" s="222">
        <v>43466</v>
      </c>
      <c r="HW19" s="222">
        <v>43497</v>
      </c>
      <c r="HX19" s="222">
        <v>43525</v>
      </c>
      <c r="HY19" s="222">
        <v>43556</v>
      </c>
      <c r="HZ19" s="222">
        <v>43586</v>
      </c>
      <c r="IA19" s="222">
        <v>43617</v>
      </c>
      <c r="IB19" s="453">
        <v>43647</v>
      </c>
      <c r="IC19" s="453">
        <v>43678</v>
      </c>
      <c r="ID19" s="453">
        <v>43709</v>
      </c>
      <c r="IE19" s="453">
        <v>43739</v>
      </c>
      <c r="IF19" s="453">
        <v>43770</v>
      </c>
      <c r="IG19" s="453">
        <v>43800</v>
      </c>
      <c r="IH19" s="453">
        <v>43831</v>
      </c>
      <c r="II19" s="453">
        <v>43862</v>
      </c>
      <c r="IJ19" s="453">
        <v>43891</v>
      </c>
      <c r="IK19" s="453">
        <v>43922</v>
      </c>
      <c r="IL19" s="453">
        <v>43952</v>
      </c>
      <c r="IM19" s="453">
        <v>43983</v>
      </c>
      <c r="IN19" s="453">
        <v>44013</v>
      </c>
      <c r="IO19" s="270">
        <v>44044</v>
      </c>
      <c r="IP19" s="270">
        <v>44075</v>
      </c>
      <c r="IQ19" s="270">
        <v>44105</v>
      </c>
      <c r="IR19" s="270">
        <v>44136</v>
      </c>
      <c r="IS19" s="270">
        <v>44166</v>
      </c>
      <c r="IT19" s="270">
        <v>44197</v>
      </c>
      <c r="IU19" s="270">
        <v>44228</v>
      </c>
      <c r="IV19" s="270">
        <v>44256</v>
      </c>
      <c r="IW19" s="270">
        <v>44287</v>
      </c>
      <c r="IX19" s="270">
        <v>44317</v>
      </c>
      <c r="IY19" s="270">
        <v>44348</v>
      </c>
      <c r="IZ19" s="270">
        <v>44378</v>
      </c>
      <c r="JA19" s="270">
        <v>44409</v>
      </c>
      <c r="JB19" s="270">
        <v>44440</v>
      </c>
      <c r="JC19" s="270">
        <v>44470</v>
      </c>
      <c r="JD19" s="270">
        <v>44501</v>
      </c>
      <c r="JE19" s="270">
        <v>44531</v>
      </c>
      <c r="JF19" s="270">
        <v>44562</v>
      </c>
      <c r="JG19" s="270">
        <v>44593</v>
      </c>
      <c r="JH19" s="270">
        <v>44621</v>
      </c>
      <c r="JI19" s="270">
        <v>44652</v>
      </c>
      <c r="JJ19" s="270">
        <v>44682</v>
      </c>
      <c r="JK19" s="270">
        <v>44713</v>
      </c>
      <c r="JL19" s="270">
        <v>44743</v>
      </c>
      <c r="JM19" s="270">
        <v>44774</v>
      </c>
      <c r="JN19" s="270">
        <v>44805</v>
      </c>
      <c r="JO19" s="270">
        <v>44835</v>
      </c>
      <c r="JP19" s="270">
        <v>44866</v>
      </c>
      <c r="JQ19" s="270">
        <v>44896</v>
      </c>
      <c r="JR19" s="270">
        <v>44927</v>
      </c>
      <c r="JS19" s="270">
        <v>44958</v>
      </c>
      <c r="JT19" s="270">
        <v>44986</v>
      </c>
      <c r="JU19" s="270">
        <f t="shared" ref="JU19:JZ19" si="0">JU11</f>
        <v>45017</v>
      </c>
      <c r="JV19" s="270">
        <f t="shared" si="0"/>
        <v>45047</v>
      </c>
      <c r="JW19" s="270">
        <f t="shared" si="0"/>
        <v>45078</v>
      </c>
      <c r="JX19" s="270">
        <f t="shared" si="0"/>
        <v>45108</v>
      </c>
      <c r="JY19" s="270">
        <f t="shared" si="0"/>
        <v>45139</v>
      </c>
      <c r="JZ19" s="270">
        <f t="shared" si="0"/>
        <v>45170</v>
      </c>
      <c r="KA19" s="270">
        <f t="shared" ref="KA19:KB19" si="1">KA11</f>
        <v>45200</v>
      </c>
      <c r="KB19" s="270">
        <f t="shared" si="1"/>
        <v>45231</v>
      </c>
      <c r="KC19" s="270">
        <f t="shared" ref="KC19:KD19" si="2">KC11</f>
        <v>45261</v>
      </c>
      <c r="KD19" s="270">
        <f t="shared" si="2"/>
        <v>45292</v>
      </c>
      <c r="KE19" s="270">
        <f>KE11</f>
        <v>45323</v>
      </c>
      <c r="KF19" s="270">
        <f>KF11</f>
        <v>45352</v>
      </c>
      <c r="KG19" s="270">
        <f>KG11</f>
        <v>45383</v>
      </c>
      <c r="KH19" s="270">
        <f>KH11</f>
        <v>45413</v>
      </c>
      <c r="KI19" s="270">
        <v>45444</v>
      </c>
      <c r="KJ19" s="270">
        <v>45474</v>
      </c>
      <c r="KK19" s="270">
        <v>45505</v>
      </c>
      <c r="KL19" s="270">
        <v>45536</v>
      </c>
      <c r="KM19" s="270">
        <v>45566</v>
      </c>
      <c r="KN19" s="270">
        <v>45597</v>
      </c>
      <c r="KO19" s="270">
        <v>45627</v>
      </c>
      <c r="KP19" s="270">
        <v>45658</v>
      </c>
      <c r="KQ19" s="270">
        <v>45689</v>
      </c>
      <c r="KR19" s="270">
        <v>45717</v>
      </c>
    </row>
    <row r="20" spans="1:304" ht="15">
      <c r="A20" s="96" t="s">
        <v>386</v>
      </c>
      <c r="B20" s="14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c r="BI20" s="147"/>
      <c r="BJ20" s="147">
        <v>32296.85</v>
      </c>
      <c r="BK20" s="147">
        <v>34754.944444444445</v>
      </c>
      <c r="BL20" s="147">
        <v>23768.68181818182</v>
      </c>
      <c r="BM20" s="147">
        <v>29492.45</v>
      </c>
      <c r="BN20" s="147">
        <v>21889.666666666668</v>
      </c>
      <c r="BO20" s="147">
        <v>29548.909090909092</v>
      </c>
      <c r="BP20" s="147">
        <v>24134.380952380954</v>
      </c>
      <c r="BQ20" s="147">
        <v>27959.304347826088</v>
      </c>
      <c r="BR20" s="147">
        <v>18979.190476190477</v>
      </c>
      <c r="BS20" s="147">
        <v>32113.1</v>
      </c>
      <c r="BT20" s="147">
        <v>19280.650000000001</v>
      </c>
      <c r="BU20" s="147">
        <v>18698.142857142859</v>
      </c>
      <c r="BV20" s="147">
        <v>16699.523809523809</v>
      </c>
      <c r="BW20" s="147">
        <v>28528.722222222223</v>
      </c>
      <c r="BX20" s="147">
        <v>22882.782608695652</v>
      </c>
      <c r="BY20" s="147">
        <v>38923.444444444445</v>
      </c>
      <c r="BZ20" s="147">
        <v>60573.318181818184</v>
      </c>
      <c r="CA20" s="147">
        <v>71418.238095238092</v>
      </c>
      <c r="CB20" s="147">
        <v>50428.333333333336</v>
      </c>
      <c r="CC20" s="147">
        <v>71142.739130434784</v>
      </c>
      <c r="CD20" s="147">
        <v>55903.65</v>
      </c>
      <c r="CE20" s="147">
        <v>76294.428571428565</v>
      </c>
      <c r="CF20" s="147">
        <v>74313.894736842107</v>
      </c>
      <c r="CG20" s="147">
        <v>79746.68421052632</v>
      </c>
      <c r="CH20" s="147">
        <v>85265.761904761908</v>
      </c>
      <c r="CI20" s="147">
        <v>117119.33333333333</v>
      </c>
      <c r="CJ20" s="147">
        <v>110458.13636363637</v>
      </c>
      <c r="CK20" s="147">
        <v>120155.1</v>
      </c>
      <c r="CL20" s="147">
        <v>104381.36363636363</v>
      </c>
      <c r="CM20" s="147">
        <v>136128.45000000001</v>
      </c>
      <c r="CN20" s="147">
        <v>95185.571428571435</v>
      </c>
      <c r="CO20" s="147">
        <v>154848.60869565216</v>
      </c>
      <c r="CP20" s="147">
        <v>85958.631578947374</v>
      </c>
      <c r="CQ20" s="147">
        <v>126788.54545454546</v>
      </c>
      <c r="CR20" s="147">
        <v>107536.42105263157</v>
      </c>
      <c r="CS20" s="147">
        <v>92014.333333333328</v>
      </c>
      <c r="CT20" s="147">
        <v>90247.428571428565</v>
      </c>
      <c r="CU20" s="147">
        <v>106278.78947368421</v>
      </c>
      <c r="CV20" s="147">
        <v>81468.5</v>
      </c>
      <c r="CW20" s="147">
        <v>92387.047619047618</v>
      </c>
      <c r="CX20" s="147">
        <v>68662.399999999994</v>
      </c>
      <c r="CY20" s="147">
        <v>101898</v>
      </c>
      <c r="CZ20" s="147">
        <v>79945.636363636368</v>
      </c>
      <c r="DA20" s="147">
        <v>88537.095238095237</v>
      </c>
      <c r="DB20" s="147">
        <v>93229.904761904763</v>
      </c>
      <c r="DC20" s="147">
        <v>106296.47826086957</v>
      </c>
      <c r="DD20" s="147">
        <v>76068.421052631573</v>
      </c>
      <c r="DE20" s="147">
        <v>63204.3</v>
      </c>
      <c r="DF20" s="147">
        <v>58624.619047619046</v>
      </c>
      <c r="DG20" s="147">
        <v>80991</v>
      </c>
      <c r="DH20" s="147">
        <v>79553.590909090912</v>
      </c>
      <c r="DI20" s="147">
        <v>83991.95</v>
      </c>
      <c r="DJ20" s="147">
        <v>72941.05</v>
      </c>
      <c r="DK20" s="147">
        <v>83076.904761904807</v>
      </c>
      <c r="DL20" s="147">
        <v>60276.590909090912</v>
      </c>
      <c r="DM20" s="147">
        <v>77214.047619047618</v>
      </c>
      <c r="DN20" s="147">
        <v>71811.190476190503</v>
      </c>
      <c r="DO20" s="147">
        <v>134539.28571428571</v>
      </c>
      <c r="DP20" s="147">
        <v>80633.68421052632</v>
      </c>
      <c r="DQ20" s="147">
        <v>77413.2</v>
      </c>
      <c r="DR20" s="147">
        <v>78335.526315789481</v>
      </c>
      <c r="DS20" s="147">
        <v>105797.72222222222</v>
      </c>
      <c r="DT20" s="147">
        <v>74626.086956521744</v>
      </c>
      <c r="DU20" s="147">
        <v>95954.55</v>
      </c>
      <c r="DV20" s="147">
        <v>105802.85714285714</v>
      </c>
      <c r="DW20" s="147">
        <v>96013</v>
      </c>
      <c r="DX20" s="147">
        <v>75361.904761904763</v>
      </c>
      <c r="DY20" s="147">
        <v>97308.409090909088</v>
      </c>
      <c r="DZ20" s="147">
        <v>79887.857142857145</v>
      </c>
      <c r="EA20" s="147">
        <v>103687.8</v>
      </c>
      <c r="EB20" s="147">
        <v>79470.75</v>
      </c>
      <c r="EC20" s="147">
        <v>83460.761904761908</v>
      </c>
      <c r="ED20" s="147">
        <v>62388.5</v>
      </c>
      <c r="EE20" s="147">
        <v>116789.35</v>
      </c>
      <c r="EF20" s="147">
        <v>84194.571428571435</v>
      </c>
      <c r="EG20" s="147">
        <v>107920.31578947368</v>
      </c>
      <c r="EH20" s="147">
        <v>84153.409090909088</v>
      </c>
      <c r="EI20" s="147">
        <v>113566.76190476191</v>
      </c>
      <c r="EJ20" s="147">
        <v>110209.85714285714</v>
      </c>
      <c r="EK20" s="147">
        <v>194593.08695652173</v>
      </c>
      <c r="EL20" s="147">
        <v>120385.47619047618</v>
      </c>
      <c r="EM20" s="147">
        <v>183662.75</v>
      </c>
      <c r="EN20" s="147">
        <v>147699.75</v>
      </c>
      <c r="EO20" s="147">
        <v>148156.52380952382</v>
      </c>
      <c r="EP20" s="147">
        <v>123101.90476190476</v>
      </c>
      <c r="EQ20" s="147">
        <v>166283.84210526315</v>
      </c>
      <c r="ER20" s="147">
        <v>123426.54545454546</v>
      </c>
      <c r="ES20" s="147">
        <v>204829.2</v>
      </c>
      <c r="ET20" s="147">
        <v>244694.81818181818</v>
      </c>
      <c r="EU20" s="147">
        <v>158477.4</v>
      </c>
      <c r="EV20" s="147">
        <v>105999.61904761905</v>
      </c>
      <c r="EW20" s="147">
        <v>136542.34782608695</v>
      </c>
      <c r="EX20" s="147">
        <v>110695.73684210527</v>
      </c>
      <c r="EY20" s="147">
        <v>122868.36363636363</v>
      </c>
      <c r="EZ20" s="147">
        <v>99005.789473684214</v>
      </c>
      <c r="FA20" s="147">
        <v>113131.5</v>
      </c>
      <c r="FB20" s="147">
        <v>84187.28571428571</v>
      </c>
      <c r="FC20" s="147">
        <v>126208.5</v>
      </c>
      <c r="FD20" s="147">
        <v>100088.8</v>
      </c>
      <c r="FE20" s="147">
        <v>144564</v>
      </c>
      <c r="FF20" s="147">
        <v>104686.52380952382</v>
      </c>
      <c r="FG20" s="147">
        <v>183020.4</v>
      </c>
      <c r="FH20" s="147">
        <v>99256.5</v>
      </c>
      <c r="FI20" s="147">
        <v>146441.54545454544</v>
      </c>
      <c r="FJ20" s="147">
        <v>90411.095238095237</v>
      </c>
      <c r="FK20" s="147">
        <v>101573.17391304347</v>
      </c>
      <c r="FL20" s="147">
        <v>75499.68421052632</v>
      </c>
      <c r="FM20" s="147">
        <v>105820.21052631579</v>
      </c>
      <c r="FN20" s="147">
        <v>73374.772727272721</v>
      </c>
      <c r="FO20" s="147">
        <v>123077.9</v>
      </c>
      <c r="FP20" s="147">
        <v>97479.631578947374</v>
      </c>
      <c r="FQ20" s="147">
        <v>141898.70000000001</v>
      </c>
      <c r="FR20" s="147">
        <v>84802.952380952382</v>
      </c>
      <c r="FS20" s="147">
        <v>120926.73684210527</v>
      </c>
      <c r="FT20" s="147">
        <v>84094.636363636368</v>
      </c>
      <c r="FU20" s="147">
        <v>149927.76190476189</v>
      </c>
      <c r="FV20" s="147">
        <v>127631.90909090909</v>
      </c>
      <c r="FW20" s="147">
        <v>187902.30434782608</v>
      </c>
      <c r="FX20" s="147">
        <v>96390.473684210519</v>
      </c>
      <c r="FY20" s="147">
        <v>130537.25</v>
      </c>
      <c r="FZ20" s="147">
        <v>80427.142857142855</v>
      </c>
      <c r="GA20" s="147">
        <v>128908.38888888889</v>
      </c>
      <c r="GB20" s="147">
        <v>82114.772727272721</v>
      </c>
      <c r="GC20" s="147">
        <v>116957.25</v>
      </c>
      <c r="GD20" s="147">
        <v>69824.2</v>
      </c>
      <c r="GE20" s="147">
        <v>108344.23809523809</v>
      </c>
      <c r="GF20" s="147">
        <v>69345.772727272721</v>
      </c>
      <c r="GG20" s="147">
        <v>143215.19047619047</v>
      </c>
      <c r="GH20" s="147">
        <v>92339.142857142855</v>
      </c>
      <c r="GI20" s="147">
        <v>130596.14285714286</v>
      </c>
      <c r="GJ20" s="147">
        <v>73086.15789473684</v>
      </c>
      <c r="GK20" s="147">
        <v>119162.15</v>
      </c>
      <c r="GL20" s="147">
        <v>154217.03157894735</v>
      </c>
      <c r="GM20" s="147">
        <v>229481.49473684211</v>
      </c>
      <c r="GN20" s="147">
        <v>220859.58181818182</v>
      </c>
      <c r="GO20" s="147">
        <v>201130.02000000005</v>
      </c>
      <c r="GP20" s="147">
        <v>173682.18095238094</v>
      </c>
      <c r="GQ20" s="147">
        <v>217192.82727272724</v>
      </c>
      <c r="GR20" s="147">
        <v>177735.63809523807</v>
      </c>
      <c r="GS20" s="147">
        <v>222440.30434782608</v>
      </c>
      <c r="GT20" s="147">
        <v>197471.74285714285</v>
      </c>
      <c r="GU20" s="147">
        <v>260542.59</v>
      </c>
      <c r="GV20" s="147">
        <v>291075.44000000006</v>
      </c>
      <c r="GW20" s="147">
        <v>260635.67619047625</v>
      </c>
      <c r="GX20" s="147">
        <v>206493.80952380947</v>
      </c>
      <c r="GY20" s="147">
        <v>273708.17777777778</v>
      </c>
      <c r="GZ20" s="147">
        <v>274070.52173913043</v>
      </c>
      <c r="HA20" s="147">
        <v>311737.51111111109</v>
      </c>
      <c r="HB20" s="147">
        <v>289336.80000000005</v>
      </c>
      <c r="HC20" s="147">
        <v>305966.12380952382</v>
      </c>
      <c r="HD20" s="147">
        <v>229825.48571428572</v>
      </c>
      <c r="HE20" s="147">
        <v>349710.65217391314</v>
      </c>
      <c r="HF20" s="147">
        <v>385893.22000000003</v>
      </c>
      <c r="HG20" s="147">
        <v>479892.61904761905</v>
      </c>
      <c r="HH20" s="147">
        <v>453496.42105263146</v>
      </c>
      <c r="HI20" s="147">
        <v>481566.31578947377</v>
      </c>
      <c r="HJ20" s="147">
        <v>433185.16190476192</v>
      </c>
      <c r="HK20" s="147">
        <v>643186.03333333321</v>
      </c>
      <c r="HL20" s="147">
        <v>632831</v>
      </c>
      <c r="HM20" s="147">
        <v>659831.51428571437</v>
      </c>
      <c r="HN20" s="147">
        <v>687121.4190476191</v>
      </c>
      <c r="HO20" s="147">
        <v>723471.22857142868</v>
      </c>
      <c r="HP20" s="147">
        <v>520298.81904761918</v>
      </c>
      <c r="HQ20" s="147">
        <v>645108.63478260871</v>
      </c>
      <c r="HR20" s="147">
        <v>616474.77894736838</v>
      </c>
      <c r="HS20" s="147">
        <v>922048.64545454539</v>
      </c>
      <c r="HT20" s="147">
        <v>888325.31578947371</v>
      </c>
      <c r="HU20" s="147">
        <v>1024447.77777778</v>
      </c>
      <c r="HV20" s="147">
        <v>1105571.6190476189</v>
      </c>
      <c r="HW20" s="147">
        <v>1406768.43</v>
      </c>
      <c r="HX20" s="147">
        <v>1331152.989473684</v>
      </c>
      <c r="HY20" s="147">
        <v>1466131.8190476191</v>
      </c>
      <c r="HZ20" s="147">
        <v>1452190.4090909089</v>
      </c>
      <c r="IA20" s="97">
        <v>1413986.1578947371</v>
      </c>
      <c r="IB20" s="97">
        <v>1417310.5363636364</v>
      </c>
      <c r="IC20" s="97">
        <v>1799244.9181818187</v>
      </c>
      <c r="ID20" s="97">
        <v>1474387.638095238</v>
      </c>
      <c r="IE20" s="97">
        <v>1594433.3652173916</v>
      </c>
      <c r="IF20" s="97">
        <v>1649109.3263157895</v>
      </c>
      <c r="IG20" s="97">
        <v>1565328.2947368401</v>
      </c>
      <c r="IH20" s="97">
        <v>2082517.1636363638</v>
      </c>
      <c r="II20" s="97">
        <v>2475463.3888888899</v>
      </c>
      <c r="IJ20" s="97">
        <v>2023903.0363636361</v>
      </c>
      <c r="IK20" s="97">
        <v>2467283.08</v>
      </c>
      <c r="IL20" s="97">
        <v>2155187.7000000002</v>
      </c>
      <c r="IM20" s="97">
        <v>2442899.8571428573</v>
      </c>
      <c r="IN20" s="97">
        <v>2494442</v>
      </c>
      <c r="IO20" s="97">
        <v>2679896.2952380953</v>
      </c>
      <c r="IP20" s="97">
        <v>2818929.1999999993</v>
      </c>
      <c r="IQ20" s="97">
        <v>2977939.4761904762</v>
      </c>
      <c r="IR20" s="97">
        <v>3012331.5</v>
      </c>
      <c r="IS20" s="97">
        <v>2895390.9300000006</v>
      </c>
      <c r="IT20" s="97">
        <v>3564632</v>
      </c>
      <c r="IU20" s="97">
        <v>3894051.4</v>
      </c>
      <c r="IV20" s="97">
        <v>3932521.6</v>
      </c>
      <c r="IW20" s="97">
        <v>3413552</v>
      </c>
      <c r="IX20" s="97">
        <v>3265654.4</v>
      </c>
      <c r="IY20" s="97">
        <v>3910275</v>
      </c>
      <c r="IZ20" s="97">
        <v>4038251</v>
      </c>
      <c r="JA20" s="97">
        <v>4351585</v>
      </c>
      <c r="JB20" s="97">
        <v>4352469</v>
      </c>
      <c r="JC20" s="97">
        <v>4642393</v>
      </c>
      <c r="JD20" s="97">
        <v>4353640</v>
      </c>
      <c r="JE20" s="97">
        <v>3895891</v>
      </c>
      <c r="JF20" s="97">
        <v>4336920</v>
      </c>
      <c r="JG20" s="97">
        <v>3672349</v>
      </c>
      <c r="JH20" s="97">
        <v>3294756</v>
      </c>
      <c r="JI20" s="97">
        <v>3165354</v>
      </c>
      <c r="JJ20" s="97">
        <v>3458410</v>
      </c>
      <c r="JK20" s="97">
        <v>3594495.2666666657</v>
      </c>
      <c r="JL20" s="97">
        <v>3133671</v>
      </c>
      <c r="JM20" s="97">
        <v>3226557.4782608678</v>
      </c>
      <c r="JN20" s="97">
        <v>3681386</v>
      </c>
      <c r="JO20" s="97">
        <v>3730056</v>
      </c>
      <c r="JP20" s="97">
        <v>3556744</v>
      </c>
      <c r="JQ20" s="97">
        <v>3317843</v>
      </c>
      <c r="JR20" s="97">
        <v>3129007</v>
      </c>
      <c r="JS20" s="97">
        <v>3376147</v>
      </c>
      <c r="JT20" s="97">
        <v>3303928</v>
      </c>
      <c r="JU20" s="97">
        <v>3066336</v>
      </c>
      <c r="JV20" s="97">
        <v>3141954</v>
      </c>
      <c r="JW20" s="97">
        <v>3110839</v>
      </c>
      <c r="JX20" s="97">
        <v>3111924</v>
      </c>
      <c r="JY20" s="97">
        <v>3487165</v>
      </c>
      <c r="JZ20" s="97">
        <v>3228141</v>
      </c>
      <c r="KA20" s="97">
        <v>3870317</v>
      </c>
      <c r="KB20" s="97">
        <v>3310065</v>
      </c>
      <c r="KC20" s="97">
        <v>2953976</v>
      </c>
      <c r="KD20" s="97">
        <v>3239530</v>
      </c>
      <c r="KE20" s="97">
        <v>3137285</v>
      </c>
      <c r="KF20" s="97">
        <v>3144505</v>
      </c>
      <c r="KG20" s="97">
        <v>3834403</v>
      </c>
      <c r="KH20" s="97">
        <v>3451752</v>
      </c>
      <c r="KI20" s="97">
        <v>3706671</v>
      </c>
      <c r="KJ20" s="97">
        <v>3095776</v>
      </c>
      <c r="KK20" s="97">
        <v>3178433</v>
      </c>
      <c r="KL20" s="97">
        <v>3021578</v>
      </c>
      <c r="KM20" s="97">
        <v>3257994</v>
      </c>
      <c r="KN20" s="97">
        <v>3331378</v>
      </c>
      <c r="KO20" s="97">
        <v>3011765</v>
      </c>
      <c r="KP20" s="97">
        <v>2588446</v>
      </c>
      <c r="KQ20" s="97">
        <v>2554781</v>
      </c>
      <c r="KR20" s="97">
        <v>2742847</v>
      </c>
    </row>
    <row r="21" spans="1:304" ht="12.75">
      <c r="A21" s="442" t="s">
        <v>394</v>
      </c>
      <c r="B21" s="338"/>
      <c r="C21" s="338"/>
      <c r="D21" s="338"/>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c r="AE21" s="338"/>
      <c r="AF21" s="338"/>
      <c r="AG21" s="338"/>
      <c r="AH21" s="338"/>
      <c r="AI21" s="338"/>
      <c r="AJ21" s="338"/>
      <c r="AK21" s="338"/>
      <c r="AL21" s="338"/>
      <c r="AM21" s="338"/>
      <c r="AN21" s="338"/>
      <c r="AO21" s="338"/>
      <c r="AP21" s="338"/>
      <c r="AQ21" s="338"/>
      <c r="AR21" s="338"/>
      <c r="AS21" s="338"/>
      <c r="AT21" s="338"/>
      <c r="AU21" s="338"/>
      <c r="AV21" s="338"/>
      <c r="AW21" s="338"/>
      <c r="AX21" s="338"/>
      <c r="AY21" s="338"/>
      <c r="AZ21" s="338"/>
      <c r="BA21" s="338"/>
      <c r="BB21" s="338"/>
      <c r="BC21" s="338"/>
      <c r="BD21" s="338"/>
      <c r="BE21" s="338"/>
      <c r="BF21" s="338"/>
      <c r="BG21" s="338"/>
      <c r="BH21" s="338"/>
      <c r="BI21" s="338"/>
      <c r="BJ21" s="338"/>
      <c r="BK21" s="338"/>
      <c r="BL21" s="338"/>
      <c r="BM21" s="338"/>
      <c r="BN21" s="338"/>
      <c r="BO21" s="338"/>
      <c r="BP21" s="338"/>
      <c r="BQ21" s="338"/>
      <c r="BR21" s="338"/>
      <c r="BS21" s="338"/>
      <c r="BT21" s="338"/>
      <c r="BU21" s="338"/>
      <c r="BV21" s="338"/>
      <c r="BW21" s="338"/>
      <c r="BX21" s="338"/>
      <c r="BY21" s="338"/>
      <c r="BZ21" s="338"/>
      <c r="CA21" s="338"/>
      <c r="CB21" s="338"/>
      <c r="CC21" s="338"/>
      <c r="CD21" s="338"/>
      <c r="CE21" s="338"/>
      <c r="CF21" s="338"/>
      <c r="CG21" s="338"/>
      <c r="CH21" s="338"/>
      <c r="CI21" s="338"/>
      <c r="CJ21" s="338"/>
      <c r="CK21" s="338"/>
      <c r="CL21" s="338"/>
      <c r="CM21" s="338"/>
      <c r="CN21" s="338"/>
      <c r="CO21" s="338"/>
      <c r="CP21" s="338"/>
      <c r="CQ21" s="338"/>
      <c r="CR21" s="338"/>
      <c r="CS21" s="338"/>
      <c r="CT21" s="338"/>
      <c r="CU21" s="338"/>
      <c r="CV21" s="338"/>
      <c r="CW21" s="338"/>
      <c r="CX21" s="338"/>
      <c r="CY21" s="338"/>
      <c r="CZ21" s="338"/>
      <c r="DA21" s="338"/>
      <c r="DB21" s="338"/>
      <c r="DC21" s="338"/>
      <c r="DD21" s="338"/>
      <c r="DE21" s="338"/>
      <c r="DF21" s="338"/>
      <c r="DG21" s="338"/>
      <c r="DH21" s="338"/>
      <c r="DI21" s="338"/>
      <c r="DJ21" s="338"/>
      <c r="DK21" s="338"/>
      <c r="DL21" s="338"/>
      <c r="DM21" s="338"/>
      <c r="DN21" s="338"/>
      <c r="DO21" s="338"/>
      <c r="DP21" s="338"/>
      <c r="DQ21" s="338"/>
      <c r="DR21" s="338"/>
      <c r="DS21" s="338"/>
      <c r="DT21" s="338"/>
      <c r="DU21" s="338"/>
      <c r="DV21" s="338"/>
      <c r="DW21" s="338"/>
      <c r="DX21" s="338"/>
      <c r="DY21" s="338"/>
      <c r="DZ21" s="338"/>
      <c r="EA21" s="338"/>
      <c r="EB21" s="338"/>
      <c r="EC21" s="338"/>
      <c r="ED21" s="338"/>
      <c r="EE21" s="338"/>
      <c r="EF21" s="338"/>
      <c r="EG21" s="338"/>
      <c r="EH21" s="338"/>
      <c r="EI21" s="338"/>
      <c r="EJ21" s="338"/>
      <c r="EK21" s="338"/>
      <c r="EL21" s="338"/>
      <c r="EM21" s="338"/>
      <c r="EN21" s="338"/>
      <c r="EO21" s="338"/>
      <c r="EP21" s="338"/>
      <c r="EQ21" s="338"/>
      <c r="ER21" s="338"/>
      <c r="ES21" s="338"/>
      <c r="ET21" s="338"/>
      <c r="EU21" s="338"/>
      <c r="EV21" s="338"/>
      <c r="EW21" s="338"/>
      <c r="EX21" s="338"/>
      <c r="EY21" s="338"/>
      <c r="EZ21" s="338"/>
      <c r="FA21" s="338"/>
      <c r="FB21" s="338"/>
      <c r="FC21" s="338"/>
      <c r="FD21" s="338"/>
      <c r="FE21" s="338"/>
      <c r="FF21" s="338"/>
      <c r="FG21" s="338"/>
      <c r="FH21" s="338"/>
      <c r="FI21" s="338"/>
      <c r="FJ21" s="338"/>
      <c r="FK21" s="338"/>
      <c r="FL21" s="338"/>
      <c r="FM21" s="338"/>
      <c r="FN21" s="338"/>
      <c r="FO21" s="338"/>
      <c r="FP21" s="338"/>
      <c r="FQ21" s="338"/>
      <c r="FR21" s="338"/>
      <c r="FS21" s="338"/>
      <c r="FT21" s="338"/>
      <c r="FU21" s="338"/>
      <c r="FV21" s="338"/>
      <c r="FW21" s="338"/>
      <c r="FX21" s="338"/>
      <c r="FY21" s="338"/>
      <c r="FZ21" s="338"/>
      <c r="GA21" s="338"/>
      <c r="GB21" s="338"/>
      <c r="GC21" s="338"/>
      <c r="GD21" s="338"/>
      <c r="GE21" s="338"/>
      <c r="GF21" s="338"/>
      <c r="GG21" s="338"/>
      <c r="GH21" s="338"/>
      <c r="GI21" s="338"/>
      <c r="GJ21" s="338"/>
      <c r="GK21" s="338"/>
      <c r="GL21" s="338"/>
      <c r="GM21" s="338"/>
      <c r="GN21" s="338"/>
      <c r="GO21" s="338"/>
      <c r="GP21" s="338"/>
      <c r="GQ21" s="338"/>
      <c r="GR21" s="338"/>
      <c r="GS21" s="338"/>
      <c r="GT21" s="338"/>
      <c r="GU21" s="338"/>
      <c r="GV21" s="338"/>
      <c r="GW21" s="338"/>
      <c r="GX21" s="338"/>
      <c r="GY21" s="338"/>
      <c r="GZ21" s="338"/>
      <c r="HA21" s="338"/>
      <c r="HB21" s="338"/>
      <c r="HC21" s="338"/>
      <c r="HD21" s="338"/>
      <c r="HE21" s="338"/>
      <c r="HF21" s="338"/>
      <c r="HG21" s="338"/>
      <c r="HH21" s="338"/>
      <c r="HI21" s="338"/>
      <c r="HJ21" s="338"/>
      <c r="HK21" s="338"/>
      <c r="HL21" s="338"/>
      <c r="HM21" s="338"/>
      <c r="HN21" s="338"/>
      <c r="HO21" s="338"/>
      <c r="HP21" s="338"/>
      <c r="HQ21" s="338"/>
      <c r="HR21" s="338"/>
      <c r="HS21" s="338"/>
      <c r="HT21" s="338"/>
      <c r="HU21" s="338"/>
      <c r="HV21" s="338"/>
      <c r="HW21" s="338"/>
      <c r="HX21" s="338"/>
      <c r="HY21" s="338"/>
      <c r="HZ21" s="338"/>
      <c r="IA21" s="437"/>
      <c r="IL21" s="483"/>
      <c r="KI21" s="627"/>
      <c r="KJ21" s="627"/>
      <c r="KK21" s="627"/>
      <c r="KL21" s="627"/>
      <c r="KM21" s="627"/>
      <c r="KN21" s="627"/>
      <c r="KO21" s="627"/>
      <c r="KP21" s="627"/>
      <c r="KQ21" s="627"/>
      <c r="KR21" s="627"/>
    </row>
    <row r="22" spans="1:304" ht="12.75">
      <c r="A22" s="442"/>
      <c r="B22" s="338"/>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38"/>
      <c r="AB22" s="338"/>
      <c r="AC22" s="338"/>
      <c r="AD22" s="338"/>
      <c r="AE22" s="338"/>
      <c r="AF22" s="338"/>
      <c r="AG22" s="338"/>
      <c r="AH22" s="338"/>
      <c r="AI22" s="338"/>
      <c r="AJ22" s="338"/>
      <c r="AK22" s="338"/>
      <c r="AL22" s="338"/>
      <c r="AM22" s="338"/>
      <c r="AN22" s="338"/>
      <c r="AO22" s="338"/>
      <c r="AP22" s="338"/>
      <c r="AQ22" s="338"/>
      <c r="AR22" s="338"/>
      <c r="AS22" s="338"/>
      <c r="AT22" s="338"/>
      <c r="AU22" s="338"/>
      <c r="AV22" s="338"/>
      <c r="AW22" s="338"/>
      <c r="AX22" s="338"/>
      <c r="AY22" s="338"/>
      <c r="AZ22" s="338"/>
      <c r="BA22" s="338"/>
      <c r="BB22" s="338"/>
      <c r="BC22" s="338"/>
      <c r="BD22" s="338"/>
      <c r="BE22" s="338"/>
      <c r="BF22" s="338"/>
      <c r="BG22" s="338"/>
      <c r="BH22" s="338"/>
      <c r="BI22" s="338"/>
      <c r="BJ22" s="338"/>
      <c r="BK22" s="338"/>
      <c r="BL22" s="338"/>
      <c r="BM22" s="338"/>
      <c r="BN22" s="338"/>
      <c r="BO22" s="338"/>
      <c r="BP22" s="338"/>
      <c r="BQ22" s="338"/>
      <c r="BR22" s="338"/>
      <c r="BS22" s="338"/>
      <c r="BT22" s="338"/>
      <c r="BU22" s="338"/>
      <c r="BV22" s="338"/>
      <c r="BW22" s="338"/>
      <c r="BX22" s="338"/>
      <c r="BY22" s="338"/>
      <c r="BZ22" s="338"/>
      <c r="CA22" s="338"/>
      <c r="CB22" s="338"/>
      <c r="CC22" s="338"/>
      <c r="CD22" s="338"/>
      <c r="CE22" s="338"/>
      <c r="CF22" s="338"/>
      <c r="CG22" s="338"/>
      <c r="CH22" s="338"/>
      <c r="CI22" s="338"/>
      <c r="CJ22" s="338"/>
      <c r="CK22" s="338"/>
      <c r="CL22" s="338"/>
      <c r="CM22" s="338"/>
      <c r="CN22" s="338"/>
      <c r="CO22" s="338"/>
      <c r="CP22" s="338"/>
      <c r="CQ22" s="338"/>
      <c r="CR22" s="338"/>
      <c r="CS22" s="338"/>
      <c r="CT22" s="338"/>
      <c r="CU22" s="338"/>
      <c r="CV22" s="338"/>
      <c r="CW22" s="338"/>
      <c r="CX22" s="338"/>
      <c r="CY22" s="338"/>
      <c r="CZ22" s="338"/>
      <c r="DA22" s="338"/>
      <c r="DB22" s="338"/>
      <c r="DC22" s="338"/>
      <c r="DD22" s="338"/>
      <c r="DE22" s="338"/>
      <c r="DF22" s="338"/>
      <c r="DG22" s="338"/>
      <c r="DH22" s="338"/>
      <c r="DI22" s="338"/>
      <c r="DJ22" s="338"/>
      <c r="DK22" s="338"/>
      <c r="DL22" s="338"/>
      <c r="DM22" s="338"/>
      <c r="DN22" s="338"/>
      <c r="DO22" s="338"/>
      <c r="DP22" s="338"/>
      <c r="DQ22" s="338"/>
      <c r="DR22" s="338"/>
      <c r="DS22" s="338"/>
      <c r="DT22" s="338"/>
      <c r="DU22" s="338"/>
      <c r="DV22" s="338"/>
      <c r="DW22" s="338"/>
      <c r="DX22" s="338"/>
      <c r="DY22" s="338"/>
      <c r="DZ22" s="338"/>
      <c r="EA22" s="338"/>
      <c r="EB22" s="338"/>
      <c r="EC22" s="338"/>
      <c r="ED22" s="338"/>
      <c r="EE22" s="338"/>
      <c r="EF22" s="338"/>
      <c r="EG22" s="338"/>
      <c r="EH22" s="338"/>
      <c r="EI22" s="338"/>
      <c r="EJ22" s="338"/>
      <c r="EK22" s="338"/>
      <c r="EL22" s="338"/>
      <c r="EM22" s="338"/>
      <c r="EN22" s="338"/>
      <c r="EO22" s="338"/>
      <c r="EP22" s="338"/>
      <c r="EQ22" s="338"/>
      <c r="ER22" s="338"/>
      <c r="ES22" s="338"/>
      <c r="ET22" s="338"/>
      <c r="EU22" s="338"/>
      <c r="EV22" s="338"/>
      <c r="EW22" s="338"/>
      <c r="EX22" s="338"/>
      <c r="EY22" s="338"/>
      <c r="EZ22" s="338"/>
      <c r="FA22" s="338"/>
      <c r="FB22" s="338"/>
      <c r="FC22" s="338"/>
      <c r="FD22" s="338"/>
      <c r="FE22" s="338"/>
      <c r="FF22" s="338"/>
      <c r="FG22" s="338"/>
      <c r="FH22" s="338"/>
      <c r="FI22" s="338"/>
      <c r="FJ22" s="338"/>
      <c r="FK22" s="338"/>
      <c r="FL22" s="338"/>
      <c r="FM22" s="338"/>
      <c r="FN22" s="338"/>
      <c r="FO22" s="338"/>
      <c r="FP22" s="338"/>
      <c r="FQ22" s="338"/>
      <c r="FR22" s="338"/>
      <c r="FS22" s="338"/>
      <c r="FT22" s="338"/>
      <c r="FU22" s="338"/>
      <c r="FV22" s="338"/>
      <c r="FW22" s="338"/>
      <c r="FX22" s="338"/>
      <c r="FY22" s="338"/>
      <c r="FZ22" s="338"/>
      <c r="GA22" s="338"/>
      <c r="GB22" s="338"/>
      <c r="GC22" s="338"/>
      <c r="GD22" s="338"/>
      <c r="GE22" s="338"/>
      <c r="GF22" s="338"/>
      <c r="GG22" s="338"/>
      <c r="GH22" s="338"/>
      <c r="GI22" s="338"/>
      <c r="GJ22" s="338"/>
      <c r="GK22" s="338"/>
      <c r="GL22" s="338"/>
      <c r="GM22" s="338"/>
      <c r="GN22" s="338"/>
      <c r="GO22" s="338"/>
      <c r="GP22" s="338"/>
      <c r="GQ22" s="338"/>
      <c r="GR22" s="338"/>
      <c r="GS22" s="338"/>
      <c r="GT22" s="338"/>
      <c r="GU22" s="338"/>
      <c r="GV22" s="338"/>
      <c r="GW22" s="338"/>
      <c r="GX22" s="338"/>
      <c r="GY22" s="338"/>
      <c r="GZ22" s="338"/>
      <c r="HA22" s="338"/>
      <c r="HB22" s="338"/>
      <c r="HC22" s="338"/>
      <c r="HD22" s="338"/>
      <c r="HE22" s="338"/>
      <c r="HF22" s="338"/>
      <c r="HG22" s="338"/>
      <c r="HH22" s="338"/>
      <c r="HI22" s="338"/>
      <c r="HJ22" s="338"/>
      <c r="HK22" s="338"/>
      <c r="HL22" s="338"/>
      <c r="HM22" s="338"/>
      <c r="HN22" s="338"/>
      <c r="HO22" s="338"/>
      <c r="HP22" s="338"/>
      <c r="HQ22" s="338"/>
      <c r="HR22" s="338"/>
      <c r="HS22" s="338"/>
      <c r="HT22" s="338"/>
      <c r="HU22" s="338"/>
      <c r="HV22" s="338"/>
      <c r="HW22" s="338"/>
      <c r="HX22" s="338"/>
      <c r="HY22" s="338"/>
      <c r="HZ22" s="338"/>
      <c r="IA22" s="437"/>
      <c r="KC22" s="537"/>
      <c r="KD22" s="537"/>
      <c r="KE22" s="537"/>
      <c r="KF22" s="537"/>
      <c r="KG22" s="537"/>
      <c r="KH22" s="537"/>
      <c r="KI22" s="629"/>
      <c r="KJ22" s="629"/>
      <c r="KK22" s="629"/>
      <c r="KL22" s="629"/>
      <c r="KM22" s="629"/>
      <c r="KN22" s="629"/>
      <c r="KO22" s="629"/>
      <c r="KP22" s="629"/>
      <c r="KQ22" s="629"/>
      <c r="KR22" s="629"/>
    </row>
    <row r="23" spans="1:304" ht="12.75">
      <c r="A23" s="442"/>
      <c r="B23" s="338"/>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338"/>
      <c r="AT23" s="338"/>
      <c r="AU23" s="338"/>
      <c r="AV23" s="338"/>
      <c r="AW23" s="338"/>
      <c r="AX23" s="338"/>
      <c r="AY23" s="338"/>
      <c r="AZ23" s="338"/>
      <c r="BA23" s="338"/>
      <c r="BB23" s="338"/>
      <c r="BC23" s="338"/>
      <c r="BD23" s="338"/>
      <c r="BE23" s="338"/>
      <c r="BF23" s="338"/>
      <c r="BG23" s="338"/>
      <c r="BH23" s="338"/>
      <c r="BI23" s="338"/>
      <c r="BJ23" s="338"/>
      <c r="BK23" s="338"/>
      <c r="BL23" s="338"/>
      <c r="BM23" s="338"/>
      <c r="BN23" s="338"/>
      <c r="BO23" s="338"/>
      <c r="BP23" s="338"/>
      <c r="BQ23" s="338"/>
      <c r="BR23" s="338"/>
      <c r="BS23" s="338"/>
      <c r="BT23" s="338"/>
      <c r="BU23" s="338"/>
      <c r="BV23" s="338"/>
      <c r="BW23" s="338"/>
      <c r="BX23" s="338"/>
      <c r="BY23" s="338"/>
      <c r="BZ23" s="338"/>
      <c r="CA23" s="338"/>
      <c r="CB23" s="338"/>
      <c r="CC23" s="338"/>
      <c r="CD23" s="338"/>
      <c r="CE23" s="338"/>
      <c r="CF23" s="338"/>
      <c r="CG23" s="338"/>
      <c r="CH23" s="338"/>
      <c r="CI23" s="338"/>
      <c r="CJ23" s="338"/>
      <c r="CK23" s="338"/>
      <c r="CL23" s="338"/>
      <c r="CM23" s="338"/>
      <c r="CN23" s="338"/>
      <c r="CO23" s="338"/>
      <c r="CP23" s="338"/>
      <c r="CQ23" s="338"/>
      <c r="CR23" s="338"/>
      <c r="CS23" s="338"/>
      <c r="CT23" s="338"/>
      <c r="CU23" s="338"/>
      <c r="CV23" s="338"/>
      <c r="CW23" s="338"/>
      <c r="CX23" s="338"/>
      <c r="CY23" s="338"/>
      <c r="CZ23" s="338"/>
      <c r="DA23" s="338"/>
      <c r="DB23" s="338"/>
      <c r="DC23" s="338"/>
      <c r="DD23" s="338"/>
      <c r="DE23" s="338"/>
      <c r="DF23" s="338"/>
      <c r="DG23" s="338"/>
      <c r="DH23" s="338"/>
      <c r="DI23" s="338"/>
      <c r="DJ23" s="338"/>
      <c r="DK23" s="338"/>
      <c r="DL23" s="338"/>
      <c r="DM23" s="338"/>
      <c r="DN23" s="338"/>
      <c r="DO23" s="338"/>
      <c r="DP23" s="338"/>
      <c r="DQ23" s="338"/>
      <c r="DR23" s="338"/>
      <c r="DS23" s="338"/>
      <c r="DT23" s="338"/>
      <c r="DU23" s="338"/>
      <c r="DV23" s="338"/>
      <c r="DW23" s="338"/>
      <c r="DX23" s="338"/>
      <c r="DY23" s="338"/>
      <c r="DZ23" s="338"/>
      <c r="EA23" s="338"/>
      <c r="EB23" s="338"/>
      <c r="EC23" s="338"/>
      <c r="ED23" s="338"/>
      <c r="EE23" s="338"/>
      <c r="EF23" s="338"/>
      <c r="EG23" s="338"/>
      <c r="EH23" s="338"/>
      <c r="EI23" s="338"/>
      <c r="EJ23" s="338"/>
      <c r="EK23" s="338"/>
      <c r="EL23" s="338"/>
      <c r="EM23" s="338"/>
      <c r="EN23" s="338"/>
      <c r="EO23" s="338"/>
      <c r="EP23" s="338"/>
      <c r="EQ23" s="338"/>
      <c r="ER23" s="338"/>
      <c r="ES23" s="338"/>
      <c r="ET23" s="338"/>
      <c r="EU23" s="338"/>
      <c r="EV23" s="338"/>
      <c r="EW23" s="338"/>
      <c r="EX23" s="338"/>
      <c r="EY23" s="338"/>
      <c r="EZ23" s="338"/>
      <c r="FA23" s="338"/>
      <c r="FB23" s="338"/>
      <c r="FC23" s="338"/>
      <c r="FD23" s="338"/>
      <c r="FE23" s="338"/>
      <c r="FF23" s="338"/>
      <c r="FG23" s="338"/>
      <c r="FH23" s="338"/>
      <c r="FI23" s="338"/>
      <c r="FJ23" s="338"/>
      <c r="FK23" s="338"/>
      <c r="FL23" s="338"/>
      <c r="FM23" s="338"/>
      <c r="FN23" s="338"/>
      <c r="FO23" s="338"/>
      <c r="FP23" s="338"/>
      <c r="FQ23" s="338"/>
      <c r="FR23" s="338"/>
      <c r="FS23" s="338"/>
      <c r="FT23" s="338"/>
      <c r="FU23" s="338"/>
      <c r="FV23" s="338"/>
      <c r="FW23" s="338"/>
      <c r="FX23" s="338"/>
      <c r="FY23" s="338"/>
      <c r="FZ23" s="338"/>
      <c r="GA23" s="338"/>
      <c r="GB23" s="338"/>
      <c r="GC23" s="338"/>
      <c r="GD23" s="338"/>
      <c r="GE23" s="338"/>
      <c r="GF23" s="338"/>
      <c r="GG23" s="338"/>
      <c r="GH23" s="338"/>
      <c r="GI23" s="338"/>
      <c r="GJ23" s="338"/>
      <c r="GK23" s="338"/>
      <c r="GL23" s="338"/>
      <c r="GM23" s="338"/>
      <c r="GN23" s="338"/>
      <c r="GO23" s="338"/>
      <c r="GP23" s="338"/>
      <c r="GQ23" s="338"/>
      <c r="GR23" s="338"/>
      <c r="GS23" s="338"/>
      <c r="GT23" s="338"/>
      <c r="GU23" s="338"/>
      <c r="GV23" s="338"/>
      <c r="GW23" s="338"/>
      <c r="GX23" s="338"/>
      <c r="GY23" s="338"/>
      <c r="GZ23" s="338"/>
      <c r="HA23" s="338"/>
      <c r="HB23" s="338"/>
      <c r="HC23" s="338"/>
      <c r="HD23" s="338"/>
      <c r="HE23" s="338"/>
      <c r="HF23" s="338"/>
      <c r="HG23" s="338"/>
      <c r="HH23" s="338"/>
      <c r="HI23" s="338"/>
      <c r="HJ23" s="338"/>
      <c r="HK23" s="338"/>
      <c r="HL23" s="338"/>
      <c r="HM23" s="338"/>
      <c r="HN23" s="338"/>
      <c r="HO23" s="338"/>
      <c r="HP23" s="338"/>
      <c r="HQ23" s="338"/>
      <c r="HR23" s="338"/>
      <c r="HS23" s="338"/>
      <c r="HT23" s="338"/>
      <c r="HU23" s="338"/>
      <c r="HV23" s="338"/>
      <c r="HW23" s="338"/>
      <c r="HX23" s="338"/>
      <c r="HY23" s="338"/>
      <c r="HZ23" s="338"/>
      <c r="IA23" s="437"/>
      <c r="KI23" s="627"/>
      <c r="KJ23" s="627"/>
      <c r="KK23" s="627"/>
      <c r="KL23" s="627"/>
      <c r="KM23" s="627"/>
      <c r="KN23" s="627"/>
      <c r="KO23" s="627"/>
      <c r="KP23" s="627"/>
      <c r="KQ23" s="627"/>
      <c r="KR23" s="627"/>
    </row>
    <row r="24" spans="1:304" ht="15.75">
      <c r="A24" s="277" t="s">
        <v>251</v>
      </c>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KI24" s="627"/>
      <c r="KJ24" s="627"/>
      <c r="KK24" s="627"/>
      <c r="KL24" s="627"/>
      <c r="KM24" s="627"/>
      <c r="KN24" s="627"/>
      <c r="KO24" s="627"/>
      <c r="KP24" s="627"/>
      <c r="KQ24" s="627"/>
      <c r="KR24" s="627"/>
    </row>
    <row r="25" spans="1:304" ht="12.75">
      <c r="A25" s="274" t="s">
        <v>324</v>
      </c>
      <c r="B25" s="222">
        <v>36526</v>
      </c>
      <c r="C25" s="222">
        <v>36557</v>
      </c>
      <c r="D25" s="222">
        <v>36586</v>
      </c>
      <c r="E25" s="222">
        <v>36617</v>
      </c>
      <c r="F25" s="222">
        <v>36647</v>
      </c>
      <c r="G25" s="222">
        <v>36678</v>
      </c>
      <c r="H25" s="222">
        <v>36708</v>
      </c>
      <c r="I25" s="222">
        <v>36739</v>
      </c>
      <c r="J25" s="222">
        <v>36770</v>
      </c>
      <c r="K25" s="222">
        <v>36800</v>
      </c>
      <c r="L25" s="222">
        <v>36831</v>
      </c>
      <c r="M25" s="222">
        <v>36861</v>
      </c>
      <c r="N25" s="222">
        <v>36892</v>
      </c>
      <c r="O25" s="222">
        <v>36923</v>
      </c>
      <c r="P25" s="222">
        <v>36951</v>
      </c>
      <c r="Q25" s="222">
        <v>36982</v>
      </c>
      <c r="R25" s="222">
        <v>37012</v>
      </c>
      <c r="S25" s="222">
        <v>37043</v>
      </c>
      <c r="T25" s="222">
        <v>37073</v>
      </c>
      <c r="U25" s="222">
        <v>37104</v>
      </c>
      <c r="V25" s="222">
        <v>37135</v>
      </c>
      <c r="W25" s="222">
        <v>37165</v>
      </c>
      <c r="X25" s="222">
        <v>37196</v>
      </c>
      <c r="Y25" s="222">
        <v>37226</v>
      </c>
      <c r="Z25" s="222">
        <v>37257</v>
      </c>
      <c r="AA25" s="222">
        <v>37288</v>
      </c>
      <c r="AB25" s="222">
        <v>37316</v>
      </c>
      <c r="AC25" s="222">
        <v>37347</v>
      </c>
      <c r="AD25" s="222">
        <v>37377</v>
      </c>
      <c r="AE25" s="222">
        <v>37408</v>
      </c>
      <c r="AF25" s="222">
        <v>37438</v>
      </c>
      <c r="AG25" s="222">
        <v>37469</v>
      </c>
      <c r="AH25" s="222">
        <v>37500</v>
      </c>
      <c r="AI25" s="222">
        <v>37530</v>
      </c>
      <c r="AJ25" s="222">
        <v>37561</v>
      </c>
      <c r="AK25" s="222">
        <v>37591</v>
      </c>
      <c r="AL25" s="222">
        <v>37622</v>
      </c>
      <c r="AM25" s="222">
        <v>37653</v>
      </c>
      <c r="AN25" s="222">
        <v>37681</v>
      </c>
      <c r="AO25" s="222">
        <v>37712</v>
      </c>
      <c r="AP25" s="222">
        <v>37742</v>
      </c>
      <c r="AQ25" s="222">
        <v>37773</v>
      </c>
      <c r="AR25" s="222">
        <v>37803</v>
      </c>
      <c r="AS25" s="222">
        <v>37834</v>
      </c>
      <c r="AT25" s="222">
        <v>37865</v>
      </c>
      <c r="AU25" s="222">
        <v>37895</v>
      </c>
      <c r="AV25" s="222">
        <v>37926</v>
      </c>
      <c r="AW25" s="222">
        <v>37956</v>
      </c>
      <c r="AX25" s="222">
        <v>37987</v>
      </c>
      <c r="AY25" s="222">
        <v>38018</v>
      </c>
      <c r="AZ25" s="222">
        <v>38047</v>
      </c>
      <c r="BA25" s="222">
        <v>38078</v>
      </c>
      <c r="BB25" s="222">
        <v>38108</v>
      </c>
      <c r="BC25" s="222">
        <v>38139</v>
      </c>
      <c r="BD25" s="222">
        <v>38169</v>
      </c>
      <c r="BE25" s="222">
        <v>38200</v>
      </c>
      <c r="BF25" s="222">
        <v>38231</v>
      </c>
      <c r="BG25" s="222">
        <v>38261</v>
      </c>
      <c r="BH25" s="222">
        <v>38292</v>
      </c>
      <c r="BI25" s="222">
        <v>38322</v>
      </c>
      <c r="BJ25" s="222">
        <v>38353</v>
      </c>
      <c r="BK25" s="222">
        <v>38384</v>
      </c>
      <c r="BL25" s="222">
        <v>38412</v>
      </c>
      <c r="BM25" s="222">
        <v>38443</v>
      </c>
      <c r="BN25" s="222">
        <v>38473</v>
      </c>
      <c r="BO25" s="222">
        <v>38504</v>
      </c>
      <c r="BP25" s="222">
        <v>38534</v>
      </c>
      <c r="BQ25" s="222">
        <v>38565</v>
      </c>
      <c r="BR25" s="222">
        <v>38596</v>
      </c>
      <c r="BS25" s="222">
        <v>38626</v>
      </c>
      <c r="BT25" s="222">
        <v>38657</v>
      </c>
      <c r="BU25" s="222">
        <v>38687</v>
      </c>
      <c r="BV25" s="222">
        <v>38718</v>
      </c>
      <c r="BW25" s="222">
        <v>38749</v>
      </c>
      <c r="BX25" s="222">
        <v>38777</v>
      </c>
      <c r="BY25" s="222">
        <v>38808</v>
      </c>
      <c r="BZ25" s="222">
        <v>38838</v>
      </c>
      <c r="CA25" s="222">
        <v>38869</v>
      </c>
      <c r="CB25" s="222">
        <v>38899</v>
      </c>
      <c r="CC25" s="222">
        <v>38930</v>
      </c>
      <c r="CD25" s="222">
        <v>38961</v>
      </c>
      <c r="CE25" s="222">
        <v>38991</v>
      </c>
      <c r="CF25" s="222">
        <v>39022</v>
      </c>
      <c r="CG25" s="222">
        <v>39052</v>
      </c>
      <c r="CH25" s="222">
        <v>39083</v>
      </c>
      <c r="CI25" s="222">
        <v>39114</v>
      </c>
      <c r="CJ25" s="222">
        <v>39142</v>
      </c>
      <c r="CK25" s="222">
        <v>39173</v>
      </c>
      <c r="CL25" s="222">
        <v>39203</v>
      </c>
      <c r="CM25" s="222">
        <v>39234</v>
      </c>
      <c r="CN25" s="222">
        <v>39264</v>
      </c>
      <c r="CO25" s="222">
        <v>39295</v>
      </c>
      <c r="CP25" s="222">
        <v>39326</v>
      </c>
      <c r="CQ25" s="222">
        <v>39356</v>
      </c>
      <c r="CR25" s="222">
        <v>39387</v>
      </c>
      <c r="CS25" s="222">
        <v>39417</v>
      </c>
      <c r="CT25" s="222">
        <v>39448</v>
      </c>
      <c r="CU25" s="222">
        <v>39479</v>
      </c>
      <c r="CV25" s="222">
        <v>39508</v>
      </c>
      <c r="CW25" s="222">
        <v>39539</v>
      </c>
      <c r="CX25" s="222">
        <v>39569</v>
      </c>
      <c r="CY25" s="222">
        <v>39600</v>
      </c>
      <c r="CZ25" s="222">
        <v>39630</v>
      </c>
      <c r="DA25" s="222">
        <v>39661</v>
      </c>
      <c r="DB25" s="222">
        <v>39692</v>
      </c>
      <c r="DC25" s="222">
        <v>39722</v>
      </c>
      <c r="DD25" s="222">
        <v>39753</v>
      </c>
      <c r="DE25" s="222">
        <v>39783</v>
      </c>
      <c r="DF25" s="222">
        <v>39814</v>
      </c>
      <c r="DG25" s="222">
        <v>39845</v>
      </c>
      <c r="DH25" s="222">
        <v>39873</v>
      </c>
      <c r="DI25" s="222">
        <v>39904</v>
      </c>
      <c r="DJ25" s="222">
        <v>39934</v>
      </c>
      <c r="DK25" s="222">
        <v>39965</v>
      </c>
      <c r="DL25" s="222">
        <v>39995</v>
      </c>
      <c r="DM25" s="222">
        <v>40026</v>
      </c>
      <c r="DN25" s="222">
        <v>40057</v>
      </c>
      <c r="DO25" s="222">
        <v>40087</v>
      </c>
      <c r="DP25" s="222">
        <v>40118</v>
      </c>
      <c r="DQ25" s="222">
        <v>40148</v>
      </c>
      <c r="DR25" s="222">
        <v>40179</v>
      </c>
      <c r="DS25" s="222">
        <v>40210</v>
      </c>
      <c r="DT25" s="222">
        <v>40238</v>
      </c>
      <c r="DU25" s="222">
        <v>40269</v>
      </c>
      <c r="DV25" s="222">
        <v>40299</v>
      </c>
      <c r="DW25" s="222">
        <v>40330</v>
      </c>
      <c r="DX25" s="222">
        <v>40360</v>
      </c>
      <c r="DY25" s="222">
        <v>40391</v>
      </c>
      <c r="DZ25" s="222">
        <v>40422</v>
      </c>
      <c r="EA25" s="222">
        <v>40452</v>
      </c>
      <c r="EB25" s="222">
        <v>40483</v>
      </c>
      <c r="EC25" s="222">
        <v>40513</v>
      </c>
      <c r="ED25" s="222">
        <v>40544</v>
      </c>
      <c r="EE25" s="222">
        <v>40575</v>
      </c>
      <c r="EF25" s="222">
        <v>40603</v>
      </c>
      <c r="EG25" s="222">
        <v>40634</v>
      </c>
      <c r="EH25" s="222">
        <v>40664</v>
      </c>
      <c r="EI25" s="222">
        <v>40695</v>
      </c>
      <c r="EJ25" s="222">
        <v>40725</v>
      </c>
      <c r="EK25" s="222">
        <v>40756</v>
      </c>
      <c r="EL25" s="222">
        <v>40787</v>
      </c>
      <c r="EM25" s="222">
        <v>40817</v>
      </c>
      <c r="EN25" s="222">
        <v>40848</v>
      </c>
      <c r="EO25" s="222">
        <v>40878</v>
      </c>
      <c r="EP25" s="222">
        <v>40909</v>
      </c>
      <c r="EQ25" s="222">
        <v>40940</v>
      </c>
      <c r="ER25" s="222">
        <v>40969</v>
      </c>
      <c r="ES25" s="222">
        <v>41000</v>
      </c>
      <c r="ET25" s="222">
        <v>41030</v>
      </c>
      <c r="EU25" s="222">
        <v>41061</v>
      </c>
      <c r="EV25" s="222">
        <v>41091</v>
      </c>
      <c r="EW25" s="222">
        <v>41122</v>
      </c>
      <c r="EX25" s="222">
        <v>41153</v>
      </c>
      <c r="EY25" s="222">
        <v>41183</v>
      </c>
      <c r="EZ25" s="222">
        <v>41214</v>
      </c>
      <c r="FA25" s="222">
        <v>41244</v>
      </c>
      <c r="FB25" s="222">
        <v>41275</v>
      </c>
      <c r="FC25" s="222">
        <v>41306</v>
      </c>
      <c r="FD25" s="222">
        <v>41334</v>
      </c>
      <c r="FE25" s="222">
        <v>41365</v>
      </c>
      <c r="FF25" s="222">
        <v>41395</v>
      </c>
      <c r="FG25" s="222">
        <v>41426</v>
      </c>
      <c r="FH25" s="222">
        <v>41456</v>
      </c>
      <c r="FI25" s="222">
        <v>41487</v>
      </c>
      <c r="FJ25" s="222">
        <v>41518</v>
      </c>
      <c r="FK25" s="222">
        <v>41548</v>
      </c>
      <c r="FL25" s="222">
        <v>41579</v>
      </c>
      <c r="FM25" s="222">
        <v>41609</v>
      </c>
      <c r="FN25" s="222">
        <v>41640</v>
      </c>
      <c r="FO25" s="222">
        <v>41671</v>
      </c>
      <c r="FP25" s="222">
        <v>41699</v>
      </c>
      <c r="FQ25" s="222">
        <v>41730</v>
      </c>
      <c r="FR25" s="222">
        <v>41760</v>
      </c>
      <c r="FS25" s="222">
        <v>41791</v>
      </c>
      <c r="FT25" s="222">
        <v>41821</v>
      </c>
      <c r="FU25" s="222">
        <v>41852</v>
      </c>
      <c r="FV25" s="222">
        <v>41883</v>
      </c>
      <c r="FW25" s="222">
        <v>41913</v>
      </c>
      <c r="FX25" s="222">
        <v>41944</v>
      </c>
      <c r="FY25" s="222">
        <v>41974</v>
      </c>
      <c r="FZ25" s="222">
        <v>42005</v>
      </c>
      <c r="GA25" s="222">
        <v>42036</v>
      </c>
      <c r="GB25" s="222">
        <v>42064</v>
      </c>
      <c r="GC25" s="222">
        <v>42095</v>
      </c>
      <c r="GD25" s="222">
        <v>42125</v>
      </c>
      <c r="GE25" s="222">
        <v>42156</v>
      </c>
      <c r="GF25" s="222">
        <v>42186</v>
      </c>
      <c r="GG25" s="222">
        <v>42217</v>
      </c>
      <c r="GH25" s="222">
        <v>42248</v>
      </c>
      <c r="GI25" s="222">
        <v>42278</v>
      </c>
      <c r="GJ25" s="222">
        <v>42309</v>
      </c>
      <c r="GK25" s="222">
        <v>42339</v>
      </c>
      <c r="GL25" s="222">
        <v>42370</v>
      </c>
      <c r="GM25" s="222">
        <v>42401</v>
      </c>
      <c r="GN25" s="222">
        <v>42430</v>
      </c>
      <c r="GO25" s="222">
        <v>42461</v>
      </c>
      <c r="GP25" s="222">
        <v>1.0111700851147953</v>
      </c>
      <c r="GQ25" s="222">
        <v>42522</v>
      </c>
      <c r="GR25" s="222">
        <v>42552</v>
      </c>
      <c r="GS25" s="222">
        <v>42583</v>
      </c>
      <c r="GT25" s="222">
        <v>42614</v>
      </c>
      <c r="GU25" s="222">
        <v>42644</v>
      </c>
      <c r="GV25" s="222">
        <v>42675</v>
      </c>
      <c r="GW25" s="222">
        <v>42705</v>
      </c>
      <c r="GX25" s="222">
        <v>42736</v>
      </c>
      <c r="GY25" s="222">
        <v>42767</v>
      </c>
      <c r="GZ25" s="222">
        <v>42795</v>
      </c>
      <c r="HA25" s="222">
        <v>42826</v>
      </c>
      <c r="HB25" s="222">
        <v>42856</v>
      </c>
      <c r="HC25" s="222">
        <v>42887</v>
      </c>
      <c r="HD25" s="222">
        <v>42917</v>
      </c>
      <c r="HE25" s="222">
        <v>42948</v>
      </c>
      <c r="HF25" s="222">
        <v>42979</v>
      </c>
      <c r="HG25" s="222">
        <v>43009</v>
      </c>
      <c r="HH25" s="222">
        <v>43040</v>
      </c>
      <c r="HI25" s="222">
        <v>43070</v>
      </c>
      <c r="HJ25" s="222">
        <v>43101</v>
      </c>
      <c r="HK25" s="222">
        <v>43132</v>
      </c>
      <c r="HL25" s="222">
        <v>43160</v>
      </c>
      <c r="HM25" s="222">
        <v>43191</v>
      </c>
      <c r="HN25" s="222">
        <v>43221</v>
      </c>
      <c r="HO25" s="222">
        <v>43252</v>
      </c>
      <c r="HP25" s="222">
        <v>43282</v>
      </c>
      <c r="HQ25" s="222">
        <v>43313</v>
      </c>
      <c r="HR25" s="222">
        <v>43344</v>
      </c>
      <c r="HS25" s="222">
        <v>43374</v>
      </c>
      <c r="HT25" s="222">
        <v>43405</v>
      </c>
      <c r="HU25" s="222">
        <v>43435</v>
      </c>
      <c r="HV25" s="222">
        <v>43466</v>
      </c>
      <c r="HW25" s="222">
        <v>43497</v>
      </c>
      <c r="HX25" s="222">
        <v>43525</v>
      </c>
      <c r="HY25" s="222">
        <v>43556</v>
      </c>
      <c r="HZ25" s="222">
        <v>43586</v>
      </c>
      <c r="IA25" s="222">
        <v>43617</v>
      </c>
      <c r="IB25" s="223">
        <v>43647</v>
      </c>
      <c r="IC25" s="223">
        <v>43678</v>
      </c>
      <c r="ID25" s="223">
        <v>43709</v>
      </c>
      <c r="IE25" s="223">
        <v>43739</v>
      </c>
      <c r="IF25" s="223">
        <v>43770</v>
      </c>
      <c r="IG25" s="223">
        <v>43800</v>
      </c>
      <c r="IH25" s="223">
        <v>43831</v>
      </c>
      <c r="II25" s="223">
        <v>43862</v>
      </c>
      <c r="IJ25" s="223">
        <v>43891</v>
      </c>
      <c r="IK25" s="223">
        <v>43922</v>
      </c>
      <c r="IL25" s="223">
        <v>43952</v>
      </c>
      <c r="IM25" s="223">
        <v>43983</v>
      </c>
      <c r="IN25" s="453">
        <v>44013</v>
      </c>
      <c r="IO25" s="270">
        <v>44044</v>
      </c>
      <c r="IP25" s="270">
        <v>44075</v>
      </c>
      <c r="IQ25" s="270">
        <v>44105</v>
      </c>
      <c r="IR25" s="270">
        <v>44136</v>
      </c>
      <c r="IS25" s="270">
        <v>44166</v>
      </c>
      <c r="IT25" s="270">
        <v>44197</v>
      </c>
      <c r="IU25" s="270">
        <v>44228</v>
      </c>
      <c r="IV25" s="270">
        <v>44256</v>
      </c>
      <c r="IW25" s="270">
        <v>44287</v>
      </c>
      <c r="IX25" s="270">
        <v>44317</v>
      </c>
      <c r="IY25" s="270">
        <v>44348</v>
      </c>
      <c r="IZ25" s="270">
        <v>44378</v>
      </c>
      <c r="JA25" s="270">
        <v>44409</v>
      </c>
      <c r="JB25" s="270">
        <v>44440</v>
      </c>
      <c r="JC25" s="270">
        <v>44470</v>
      </c>
      <c r="JD25" s="270">
        <v>44501</v>
      </c>
      <c r="JE25" s="270">
        <v>44531</v>
      </c>
      <c r="JF25" s="270">
        <v>44562</v>
      </c>
      <c r="JG25" s="270">
        <v>44593</v>
      </c>
      <c r="JH25" s="270">
        <v>44621</v>
      </c>
      <c r="JI25" s="270">
        <v>44652</v>
      </c>
      <c r="JJ25" s="270">
        <v>44682</v>
      </c>
      <c r="JK25" s="270">
        <v>44713</v>
      </c>
      <c r="JL25" s="270">
        <v>44743</v>
      </c>
      <c r="JM25" s="270">
        <v>44774</v>
      </c>
      <c r="JN25" s="270">
        <v>44805</v>
      </c>
      <c r="JO25" s="270">
        <v>44835</v>
      </c>
      <c r="JP25" s="270">
        <v>44866</v>
      </c>
      <c r="JQ25" s="270">
        <v>44896</v>
      </c>
      <c r="JR25" s="270">
        <v>44927</v>
      </c>
      <c r="JS25" s="270">
        <v>44958</v>
      </c>
      <c r="JT25" s="270">
        <v>44986</v>
      </c>
      <c r="JU25" s="270">
        <f t="shared" ref="JU25:JZ25" si="3">JU11</f>
        <v>45017</v>
      </c>
      <c r="JV25" s="270">
        <f t="shared" si="3"/>
        <v>45047</v>
      </c>
      <c r="JW25" s="270">
        <f t="shared" si="3"/>
        <v>45078</v>
      </c>
      <c r="JX25" s="270">
        <f t="shared" si="3"/>
        <v>45108</v>
      </c>
      <c r="JY25" s="270">
        <f t="shared" si="3"/>
        <v>45139</v>
      </c>
      <c r="JZ25" s="270">
        <f t="shared" si="3"/>
        <v>45170</v>
      </c>
      <c r="KA25" s="270">
        <f t="shared" ref="KA25:KB25" si="4">KA11</f>
        <v>45200</v>
      </c>
      <c r="KB25" s="270">
        <f t="shared" si="4"/>
        <v>45231</v>
      </c>
      <c r="KC25" s="270">
        <f t="shared" ref="KC25:KD25" si="5">KC11</f>
        <v>45261</v>
      </c>
      <c r="KD25" s="270">
        <f t="shared" si="5"/>
        <v>45292</v>
      </c>
      <c r="KE25" s="270">
        <f>KE11</f>
        <v>45323</v>
      </c>
      <c r="KF25" s="270">
        <f>KF11</f>
        <v>45352</v>
      </c>
      <c r="KG25" s="270">
        <f>KG11</f>
        <v>45383</v>
      </c>
      <c r="KH25" s="270">
        <f>KH11</f>
        <v>45413</v>
      </c>
      <c r="KI25" s="659">
        <v>45444</v>
      </c>
      <c r="KJ25" s="659">
        <v>45474</v>
      </c>
      <c r="KK25" s="659">
        <v>45505</v>
      </c>
      <c r="KL25" s="659">
        <v>45536</v>
      </c>
      <c r="KM25" s="659">
        <v>45566</v>
      </c>
      <c r="KN25" s="659">
        <v>45597</v>
      </c>
      <c r="KO25" s="659">
        <v>45627</v>
      </c>
      <c r="KP25" s="659">
        <v>45658</v>
      </c>
      <c r="KQ25" s="659">
        <v>45689</v>
      </c>
      <c r="KR25" s="659">
        <v>45717</v>
      </c>
    </row>
    <row r="26" spans="1:304" ht="12.75">
      <c r="A26" s="51" t="s">
        <v>384</v>
      </c>
      <c r="B26" s="328"/>
      <c r="C26" s="328"/>
      <c r="D26" s="328"/>
      <c r="E26" s="328"/>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c r="BI26" s="328"/>
      <c r="BJ26" s="328">
        <v>3.8659828056244767</v>
      </c>
      <c r="BK26" s="328">
        <v>5.6458816412436486</v>
      </c>
      <c r="BL26" s="328">
        <v>5.8040827170718687</v>
      </c>
      <c r="BM26" s="328">
        <v>7.1363723114455331</v>
      </c>
      <c r="BN26" s="328">
        <v>2.937113006450903</v>
      </c>
      <c r="BO26" s="328">
        <v>3.3139991806751001</v>
      </c>
      <c r="BP26" s="328">
        <v>3.0889169036384603</v>
      </c>
      <c r="BQ26" s="328">
        <v>6.0999262421702296</v>
      </c>
      <c r="BR26" s="328">
        <v>5.6703508709651578</v>
      </c>
      <c r="BS26" s="328">
        <v>6.7856213416850268</v>
      </c>
      <c r="BT26" s="328">
        <v>6.1947940354671607</v>
      </c>
      <c r="BU26" s="328">
        <v>8.2183193061127824</v>
      </c>
      <c r="BV26" s="328">
        <v>6.9065931113094656</v>
      </c>
      <c r="BW26" s="328">
        <v>8.3329220145593741</v>
      </c>
      <c r="BX26" s="328">
        <v>7.1237088727684093</v>
      </c>
      <c r="BY26" s="328">
        <v>2.5508255362667511</v>
      </c>
      <c r="BZ26" s="328">
        <v>1.2149264051011923</v>
      </c>
      <c r="CA26" s="328">
        <v>1.4049060611683719</v>
      </c>
      <c r="CB26" s="328">
        <v>1.0808230842205655</v>
      </c>
      <c r="CC26" s="328">
        <v>1.2596598506327348</v>
      </c>
      <c r="CD26" s="328">
        <v>1.0615498974497115</v>
      </c>
      <c r="CE26" s="328">
        <v>1.256709657612578</v>
      </c>
      <c r="CF26" s="328">
        <v>1.0968414125537058</v>
      </c>
      <c r="CG26" s="328">
        <v>1.5464861303639468</v>
      </c>
      <c r="CH26" s="328">
        <v>1.1608539208009452</v>
      </c>
      <c r="CI26" s="328">
        <v>1.4342065573548188</v>
      </c>
      <c r="CJ26" s="328">
        <v>1.2312470141669329</v>
      </c>
      <c r="CK26" s="328">
        <v>1.5397661837098751</v>
      </c>
      <c r="CL26" s="328">
        <v>1.2567246394297673</v>
      </c>
      <c r="CM26" s="328">
        <v>1.7284965510173356</v>
      </c>
      <c r="CN26" s="328">
        <v>1.509896176947324</v>
      </c>
      <c r="CO26" s="328">
        <v>1.8390373339792343</v>
      </c>
      <c r="CP26" s="328">
        <v>1.4867584447060218</v>
      </c>
      <c r="CQ26" s="328">
        <v>1.8884834648614277</v>
      </c>
      <c r="CR26" s="328">
        <v>1.8486016096382498</v>
      </c>
      <c r="CS26" s="328">
        <v>2.4259184076393883</v>
      </c>
      <c r="CT26" s="328">
        <v>2.0212892861741034</v>
      </c>
      <c r="CU26" s="328">
        <v>2.3530744065880342</v>
      </c>
      <c r="CV26" s="328">
        <v>1.9878436266777959</v>
      </c>
      <c r="CW26" s="328">
        <v>2.3358824675485237</v>
      </c>
      <c r="CX26" s="328">
        <v>2.1035939684601797</v>
      </c>
      <c r="CY26" s="328">
        <v>2.8009812426805847</v>
      </c>
      <c r="CZ26" s="328">
        <v>2.1562615277199764</v>
      </c>
      <c r="DA26" s="328">
        <v>2.2879197312506623</v>
      </c>
      <c r="DB26" s="328">
        <v>2.0385054982832997</v>
      </c>
      <c r="DC26" s="328">
        <v>2.137602554857843</v>
      </c>
      <c r="DD26" s="328">
        <v>1.3982518082080062</v>
      </c>
      <c r="DE26" s="328">
        <v>1.63</v>
      </c>
      <c r="DF26" s="328">
        <v>1.3233343784546876</v>
      </c>
      <c r="DG26" s="328">
        <v>1.791621644125754</v>
      </c>
      <c r="DH26" s="328">
        <v>1.5635243766494742</v>
      </c>
      <c r="DI26" s="328">
        <v>1.9005493383592129</v>
      </c>
      <c r="DJ26" s="328">
        <v>1.569428024411494</v>
      </c>
      <c r="DK26" s="328">
        <v>1.8375672340315781</v>
      </c>
      <c r="DL26" s="328">
        <v>1.5051998325899172</v>
      </c>
      <c r="DM26" s="328">
        <v>1.7453019774960774</v>
      </c>
      <c r="DN26" s="328">
        <v>1.4058097457950252</v>
      </c>
      <c r="DO26" s="328">
        <v>1.574930477024767</v>
      </c>
      <c r="DP26" s="328">
        <v>1.3541772603848459</v>
      </c>
      <c r="DQ26" s="328">
        <v>1.8014801545472898</v>
      </c>
      <c r="DR26" s="328">
        <v>1.4657931060209988</v>
      </c>
      <c r="DS26" s="328">
        <v>1.7157541290639</v>
      </c>
      <c r="DT26" s="328">
        <v>1.3716169195939178</v>
      </c>
      <c r="DU26" s="328">
        <v>1.6156977694361543</v>
      </c>
      <c r="DV26" s="328">
        <v>1.3127233240492215</v>
      </c>
      <c r="DW26" s="328">
        <v>1.6433304432008959</v>
      </c>
      <c r="DX26" s="328">
        <v>1.3720643093485405</v>
      </c>
      <c r="DY26" s="328">
        <v>1.6192895692682825</v>
      </c>
      <c r="DZ26" s="328">
        <v>1.4655906006586621</v>
      </c>
      <c r="EA26" s="328">
        <v>1.7577934185395967</v>
      </c>
      <c r="EB26" s="328">
        <v>1.4835828548767942</v>
      </c>
      <c r="EC26" s="328">
        <v>1.8855391704724662</v>
      </c>
      <c r="ED26" s="328">
        <v>1.5924780036481123</v>
      </c>
      <c r="EE26" s="328">
        <v>1.8056483167309338</v>
      </c>
      <c r="EF26" s="328">
        <v>1.4511911060366998</v>
      </c>
      <c r="EG26" s="328">
        <v>1.8747665619389766</v>
      </c>
      <c r="EH26" s="328">
        <v>1.4766978379431521</v>
      </c>
      <c r="EI26" s="328">
        <v>1.8638256627584708</v>
      </c>
      <c r="EJ26" s="328">
        <v>1.4098398347922414</v>
      </c>
      <c r="EK26" s="328">
        <v>1.6163094404964566</v>
      </c>
      <c r="EL26" s="328">
        <v>1.3502556060148068</v>
      </c>
      <c r="EM26" s="328">
        <v>1.6352255844149131</v>
      </c>
      <c r="EN26" s="328">
        <v>1.5183119538116987</v>
      </c>
      <c r="EO26" s="328">
        <v>1.7186385601842573</v>
      </c>
      <c r="EP26" s="328">
        <v>1.316370919950175</v>
      </c>
      <c r="EQ26" s="328">
        <v>1.6739974514091802</v>
      </c>
      <c r="ER26" s="328">
        <v>1.3284880922919204</v>
      </c>
      <c r="ES26" s="328">
        <v>1.5348927228149065</v>
      </c>
      <c r="ET26" s="328">
        <v>1.2325970754665434</v>
      </c>
      <c r="EU26" s="328">
        <v>1.7078966496169148</v>
      </c>
      <c r="EV26" s="328">
        <v>1.4031392475803992</v>
      </c>
      <c r="EW26" s="328">
        <v>1.7502033833109263</v>
      </c>
      <c r="EX26" s="328">
        <v>1.4107654552378961</v>
      </c>
      <c r="EY26" s="328">
        <v>1.7521829385772776</v>
      </c>
      <c r="EZ26" s="328">
        <v>1.400369914571713</v>
      </c>
      <c r="FA26" s="328">
        <v>1.9811748373451308</v>
      </c>
      <c r="FB26" s="328">
        <v>1.5468765671549765</v>
      </c>
      <c r="FC26" s="328">
        <v>1.9737584851874288</v>
      </c>
      <c r="FD26" s="328">
        <v>1.4125070187673332</v>
      </c>
      <c r="FE26" s="328">
        <v>1.8455795860153799</v>
      </c>
      <c r="FF26" s="328">
        <v>1.4075092577977655</v>
      </c>
      <c r="FG26" s="328">
        <v>1.8668189229178791</v>
      </c>
      <c r="FH26" s="328">
        <v>1.5898362873418381</v>
      </c>
      <c r="FI26" s="328">
        <v>1.9381694185144922</v>
      </c>
      <c r="FJ26" s="328">
        <v>1.6560923306399919</v>
      </c>
      <c r="FK26" s="328">
        <v>1.8164373082074439</v>
      </c>
      <c r="FL26" s="328">
        <v>1.6639527945045434</v>
      </c>
      <c r="FM26" s="328">
        <v>2.1222849679496107</v>
      </c>
      <c r="FN26" s="328">
        <v>1.6954812559431816</v>
      </c>
      <c r="FO26" s="328">
        <v>1.9577132247137778</v>
      </c>
      <c r="FP26" s="328">
        <v>1.5971594443751553</v>
      </c>
      <c r="FQ26" s="328">
        <v>1.8343126927871773</v>
      </c>
      <c r="FR26" s="328">
        <v>1.8343126927871773</v>
      </c>
      <c r="FS26" s="328">
        <v>2.0953277277934275</v>
      </c>
      <c r="FT26" s="328">
        <v>1.527469452705339</v>
      </c>
      <c r="FU26" s="328">
        <v>1.8629416134690899</v>
      </c>
      <c r="FV26" s="328">
        <v>1.4770820171074348</v>
      </c>
      <c r="FW26" s="328">
        <v>1.7214257779192841</v>
      </c>
      <c r="FX26" s="328">
        <v>1.6277418657336196</v>
      </c>
      <c r="FY26" s="328">
        <v>2.1188595247716755</v>
      </c>
      <c r="FZ26" s="328">
        <v>1.8415858600211967</v>
      </c>
      <c r="GA26" s="328">
        <v>2.4217593846793006</v>
      </c>
      <c r="GB26" s="328">
        <v>1.994164094047965</v>
      </c>
      <c r="GC26" s="328">
        <v>2.3024908331890503</v>
      </c>
      <c r="GD26" s="328">
        <v>1.9204547635347058</v>
      </c>
      <c r="GE26" s="328">
        <v>2.4197067416071332</v>
      </c>
      <c r="GF26" s="328">
        <v>1.8232568348205009</v>
      </c>
      <c r="GG26" s="328">
        <v>2.2088985505993479</v>
      </c>
      <c r="GH26" s="328">
        <v>1.8326715905445854</v>
      </c>
      <c r="GI26" s="328">
        <v>2.2125341301190695</v>
      </c>
      <c r="GJ26" s="328">
        <v>1.7607318471277953</v>
      </c>
      <c r="GK26" s="328">
        <v>2.2649814181768311</v>
      </c>
      <c r="GL26" s="328">
        <v>1.1492866956192875</v>
      </c>
      <c r="GM26" s="328">
        <v>1.577461693735039</v>
      </c>
      <c r="GN26" s="328">
        <v>1.0914656902119322</v>
      </c>
      <c r="GO26" s="328">
        <v>6.0073410500818571</v>
      </c>
      <c r="GP26" s="328">
        <v>5.5765322545422098</v>
      </c>
      <c r="GQ26" s="328">
        <v>1.327757657408033</v>
      </c>
      <c r="GR26" s="328">
        <v>0.96302542320483375</v>
      </c>
      <c r="GS26" s="328">
        <v>1.2127998894476775</v>
      </c>
      <c r="GT26" s="328">
        <v>0.97807382736814896</v>
      </c>
      <c r="GU26" s="328">
        <v>1.2449024437809193</v>
      </c>
      <c r="GV26" s="328">
        <v>0.87943217057411527</v>
      </c>
      <c r="GW26" s="328">
        <v>1.2329353022095269</v>
      </c>
      <c r="GX26" s="328">
        <v>0.91186381927745408</v>
      </c>
      <c r="GY26" s="328">
        <v>1.2075440059112783</v>
      </c>
      <c r="GZ26" s="328">
        <v>0.87802110596103322</v>
      </c>
      <c r="HA26" s="328">
        <v>1.1343465973652846</v>
      </c>
      <c r="HB26" s="328">
        <v>0.94034434956082691</v>
      </c>
      <c r="HC26" s="328">
        <v>1.1420246072682576</v>
      </c>
      <c r="HD26" s="328">
        <v>0.85737901503405489</v>
      </c>
      <c r="HE26" s="328">
        <v>1.1001142049732038</v>
      </c>
      <c r="HF26" s="328">
        <v>0.86278295197825883</v>
      </c>
      <c r="HG26" s="328">
        <v>1.0523520648716447</v>
      </c>
      <c r="HH26" s="328">
        <v>0.8070106152987554</v>
      </c>
      <c r="HI26" s="328">
        <v>1.0822553280085918</v>
      </c>
      <c r="HJ26" s="328">
        <v>0.79928044736702564</v>
      </c>
      <c r="HK26" s="328">
        <v>0.96245028330578919</v>
      </c>
      <c r="HL26" s="328">
        <v>0.78519459793744828</v>
      </c>
      <c r="HM26" s="328">
        <v>0.94379662490751226</v>
      </c>
      <c r="HN26" s="328">
        <v>0.77045230336983805</v>
      </c>
      <c r="HO26" s="328">
        <v>0.9433689659083806</v>
      </c>
      <c r="HP26" s="328">
        <v>0.81233272433041792</v>
      </c>
      <c r="HQ26" s="328">
        <v>0.93988166105032078</v>
      </c>
      <c r="HR26" s="328">
        <v>0.83899999999999997</v>
      </c>
      <c r="HS26" s="328">
        <v>0.91028184018805036</v>
      </c>
      <c r="HT26" s="328">
        <v>0.77900000000000003</v>
      </c>
      <c r="HU26" s="328">
        <v>0.92000017733130302</v>
      </c>
      <c r="HV26" s="328">
        <v>0.77169290671612722</v>
      </c>
      <c r="HW26" s="328">
        <v>0.85582958383564034</v>
      </c>
      <c r="HX26" s="328">
        <v>0.93098324290836509</v>
      </c>
      <c r="HY26" s="328">
        <v>1.1140759652086711</v>
      </c>
      <c r="HZ26" s="328">
        <v>0.99250633486616091</v>
      </c>
      <c r="IA26" s="328">
        <v>1.1290394356201907</v>
      </c>
      <c r="IB26" s="449">
        <v>1.0369999999999999</v>
      </c>
      <c r="IC26" s="449">
        <v>1.020206372682416</v>
      </c>
      <c r="ID26" s="449">
        <v>0.95814137436056346</v>
      </c>
      <c r="IE26" s="449">
        <v>1.09153047629779</v>
      </c>
      <c r="IF26" s="449">
        <v>0.98096542755145721</v>
      </c>
      <c r="IG26" s="449">
        <v>1.08728674901444</v>
      </c>
      <c r="IH26" s="449">
        <v>0.97411646276603392</v>
      </c>
      <c r="II26" s="449">
        <v>1.0194494977354975</v>
      </c>
      <c r="IJ26" s="449">
        <v>0.96390402775300699</v>
      </c>
      <c r="IK26" s="449">
        <v>1.1230545858235905</v>
      </c>
      <c r="IL26" s="449">
        <v>0.94752711584020133</v>
      </c>
      <c r="IM26" s="449">
        <v>1.0861125070336519</v>
      </c>
      <c r="IN26" s="449">
        <v>0.9765654553627674</v>
      </c>
      <c r="IO26" s="449">
        <v>1.0423222928292832</v>
      </c>
      <c r="IP26" s="449">
        <v>0.9636749018978501</v>
      </c>
      <c r="IQ26" s="449">
        <v>1.0176106836180545</v>
      </c>
      <c r="IR26" s="449">
        <v>0.93472297572456142</v>
      </c>
      <c r="IS26" s="449">
        <v>0.97366417436594743</v>
      </c>
      <c r="IT26" s="449">
        <v>0.88404479576602935</v>
      </c>
      <c r="IU26" s="449">
        <v>0.94737221781692738</v>
      </c>
      <c r="IV26" s="449">
        <v>0.89599013651123771</v>
      </c>
      <c r="IW26" s="449">
        <v>0.92752868566232483</v>
      </c>
      <c r="IX26" s="449">
        <v>0.87700660430891786</v>
      </c>
      <c r="IY26" s="449">
        <v>0.93309872554938433</v>
      </c>
      <c r="IZ26" s="449">
        <v>0.84552448454494156</v>
      </c>
      <c r="JA26" s="449">
        <v>0.89461932731511518</v>
      </c>
      <c r="JB26" s="449">
        <v>0.88839894256406127</v>
      </c>
      <c r="JC26" s="449">
        <v>0.93504980082470401</v>
      </c>
      <c r="JD26" s="449">
        <v>0.87688788002682805</v>
      </c>
      <c r="JE26" s="449">
        <v>0.92597981529037354</v>
      </c>
      <c r="JF26" s="449">
        <v>0.85493867054214034</v>
      </c>
      <c r="JG26" s="449">
        <v>0.90330360901514473</v>
      </c>
      <c r="JH26" s="449">
        <v>0.92286566344159671</v>
      </c>
      <c r="JI26" s="449">
        <v>0.94803029098300251</v>
      </c>
      <c r="JJ26" s="449">
        <v>0.869657010013272</v>
      </c>
      <c r="JK26" s="449">
        <v>0.93690078264991905</v>
      </c>
      <c r="JL26" s="449">
        <v>0.91355746145958661</v>
      </c>
      <c r="JM26" s="449">
        <v>0.96779549618805372</v>
      </c>
      <c r="JN26" s="449">
        <v>0.87231200164182476</v>
      </c>
      <c r="JO26" s="449">
        <v>0.91775087290914659</v>
      </c>
      <c r="JP26" s="449">
        <v>0.88590533926535053</v>
      </c>
      <c r="JQ26" s="449">
        <v>0.97389602076954673</v>
      </c>
      <c r="JR26" s="449">
        <v>0.9784704424235432</v>
      </c>
      <c r="JS26" s="449">
        <v>0.98555019474369254</v>
      </c>
      <c r="JT26" s="449">
        <v>0.96247961451523367</v>
      </c>
      <c r="JU26" s="449">
        <v>1.0168378300500807</v>
      </c>
      <c r="JV26" s="449">
        <v>0.92296406515297058</v>
      </c>
      <c r="JW26" s="449">
        <v>0.99949728766327761</v>
      </c>
      <c r="JX26" s="449">
        <v>0.94590373152092533</v>
      </c>
      <c r="JY26" s="449">
        <v>0.97818393526222469</v>
      </c>
      <c r="JZ26" s="449">
        <v>0.94866483527206535</v>
      </c>
      <c r="KA26" s="449">
        <v>0.91569906719957739</v>
      </c>
      <c r="KB26" s="449">
        <v>0.92990485081108676</v>
      </c>
      <c r="KC26" s="449">
        <v>0.96896213602847214</v>
      </c>
      <c r="KD26" s="613">
        <v>0.94086479543037349</v>
      </c>
      <c r="KE26" s="449">
        <v>0.99263421112606331</v>
      </c>
      <c r="KF26" s="449">
        <v>0.93772895892994279</v>
      </c>
      <c r="KG26" s="449">
        <v>0.95197345287815693</v>
      </c>
      <c r="KH26" s="449">
        <v>0.92609784690154318</v>
      </c>
      <c r="KI26" s="670">
        <v>0.96567593940762486</v>
      </c>
      <c r="KJ26" s="670">
        <v>0.9260491378097685</v>
      </c>
      <c r="KK26" s="670">
        <v>0.99443842581892061</v>
      </c>
      <c r="KL26" s="670">
        <v>0.96366480724720038</v>
      </c>
      <c r="KM26" s="670">
        <v>0.98927008459806853</v>
      </c>
      <c r="KN26" s="670">
        <v>0.91718598445637689</v>
      </c>
      <c r="KO26" s="670">
        <v>0.96872348064480818</v>
      </c>
      <c r="KP26" s="670">
        <v>0.93894386825145293</v>
      </c>
      <c r="KQ26" s="670">
        <v>1.0167325888207248</v>
      </c>
      <c r="KR26" s="670">
        <v>0.96235914534672995</v>
      </c>
    </row>
    <row r="27" spans="1:304">
      <c r="A27" s="442" t="s">
        <v>394</v>
      </c>
      <c r="KI27" s="627"/>
      <c r="KJ27" s="627"/>
      <c r="KK27" s="627"/>
    </row>
    <row r="28" spans="1:304" ht="12.75">
      <c r="A28" s="437"/>
      <c r="B28" s="338"/>
      <c r="C28" s="338"/>
      <c r="D28" s="338"/>
      <c r="E28" s="338"/>
      <c r="F28" s="338"/>
      <c r="G28" s="338"/>
      <c r="H28" s="338"/>
      <c r="I28" s="338"/>
      <c r="J28" s="338"/>
      <c r="K28" s="338"/>
      <c r="L28" s="338"/>
      <c r="M28" s="338"/>
      <c r="N28" s="338"/>
      <c r="O28" s="338"/>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c r="AX28" s="338"/>
      <c r="AY28" s="338"/>
      <c r="AZ28" s="338"/>
      <c r="BA28" s="338"/>
      <c r="BB28" s="338"/>
      <c r="BC28" s="338"/>
      <c r="BD28" s="338"/>
      <c r="BE28" s="338"/>
      <c r="BF28" s="338"/>
      <c r="BG28" s="338"/>
      <c r="BH28" s="338"/>
      <c r="BI28" s="338"/>
      <c r="BJ28" s="338"/>
      <c r="BK28" s="338"/>
      <c r="BL28" s="338"/>
      <c r="BM28" s="338"/>
      <c r="BN28" s="338"/>
      <c r="BO28" s="338"/>
      <c r="BP28" s="338"/>
      <c r="BQ28" s="338"/>
      <c r="BR28" s="338"/>
      <c r="BS28" s="338"/>
      <c r="BT28" s="338"/>
      <c r="BU28" s="338"/>
      <c r="BV28" s="338"/>
      <c r="BW28" s="338"/>
      <c r="BX28" s="338"/>
      <c r="BY28" s="338"/>
      <c r="BZ28" s="338"/>
      <c r="CA28" s="338"/>
      <c r="CB28" s="338"/>
      <c r="CC28" s="338"/>
      <c r="CD28" s="338"/>
      <c r="CE28" s="338"/>
      <c r="CF28" s="338"/>
      <c r="CG28" s="338"/>
      <c r="CH28" s="338"/>
      <c r="CI28" s="338"/>
      <c r="CJ28" s="338"/>
      <c r="CK28" s="338"/>
      <c r="CL28" s="338"/>
      <c r="CM28" s="338"/>
      <c r="CN28" s="338"/>
      <c r="CO28" s="338"/>
      <c r="CP28" s="338"/>
      <c r="CQ28" s="338"/>
      <c r="CR28" s="338"/>
      <c r="CS28" s="338"/>
      <c r="CT28" s="338"/>
      <c r="CU28" s="338"/>
      <c r="CV28" s="338"/>
      <c r="CW28" s="338"/>
      <c r="CX28" s="338"/>
      <c r="CY28" s="338"/>
      <c r="CZ28" s="338"/>
      <c r="DA28" s="338"/>
      <c r="DB28" s="338"/>
      <c r="DC28" s="338"/>
      <c r="DD28" s="338"/>
      <c r="DE28" s="338"/>
      <c r="DF28" s="338"/>
      <c r="DG28" s="338"/>
      <c r="DH28" s="338"/>
      <c r="DI28" s="338"/>
      <c r="DJ28" s="338"/>
      <c r="DK28" s="338"/>
      <c r="DL28" s="338"/>
      <c r="DM28" s="338"/>
      <c r="DN28" s="338"/>
      <c r="DO28" s="338"/>
      <c r="DP28" s="338"/>
      <c r="DQ28" s="338"/>
      <c r="DR28" s="338"/>
      <c r="DS28" s="338"/>
      <c r="DT28" s="338"/>
      <c r="DU28" s="338"/>
      <c r="DV28" s="338"/>
      <c r="DW28" s="338"/>
      <c r="DX28" s="338"/>
      <c r="DY28" s="338"/>
      <c r="DZ28" s="338"/>
      <c r="EA28" s="338"/>
      <c r="EB28" s="338"/>
      <c r="EC28" s="338"/>
      <c r="ED28" s="338"/>
      <c r="EE28" s="338"/>
      <c r="EF28" s="338"/>
      <c r="EG28" s="338"/>
      <c r="EH28" s="338"/>
      <c r="EI28" s="338"/>
      <c r="EJ28" s="338"/>
      <c r="EK28" s="338"/>
      <c r="EL28" s="338"/>
      <c r="EM28" s="338"/>
      <c r="EN28" s="338"/>
      <c r="EO28" s="338"/>
      <c r="EP28" s="338"/>
      <c r="EQ28" s="338"/>
      <c r="ER28" s="338"/>
      <c r="ES28" s="338"/>
      <c r="ET28" s="338"/>
      <c r="EU28" s="338"/>
      <c r="EV28" s="338"/>
      <c r="EW28" s="338"/>
      <c r="EX28" s="338"/>
      <c r="EY28" s="338"/>
      <c r="EZ28" s="338"/>
      <c r="FA28" s="338"/>
      <c r="FB28" s="338"/>
      <c r="FC28" s="338"/>
      <c r="FD28" s="338"/>
      <c r="FE28" s="338"/>
      <c r="FF28" s="338"/>
      <c r="FG28" s="338"/>
      <c r="FH28" s="338"/>
      <c r="FI28" s="338"/>
      <c r="FJ28" s="338"/>
      <c r="FK28" s="338"/>
      <c r="FL28" s="338"/>
      <c r="FM28" s="338"/>
      <c r="FN28" s="338"/>
      <c r="FO28" s="338"/>
      <c r="FP28" s="338"/>
      <c r="FQ28" s="338"/>
      <c r="FR28" s="338"/>
      <c r="FS28" s="338"/>
      <c r="FT28" s="338"/>
      <c r="FU28" s="338"/>
      <c r="FV28" s="338"/>
      <c r="FW28" s="338"/>
      <c r="FX28" s="338"/>
      <c r="FY28" s="338"/>
      <c r="FZ28" s="338"/>
      <c r="GA28" s="338"/>
      <c r="GB28" s="338"/>
      <c r="GC28" s="338"/>
      <c r="GD28" s="338"/>
      <c r="GE28" s="338"/>
      <c r="GF28" s="338"/>
      <c r="GG28" s="338"/>
      <c r="GH28" s="338"/>
      <c r="GI28" s="338"/>
      <c r="GJ28" s="338"/>
      <c r="GK28" s="338"/>
      <c r="GL28" s="338"/>
      <c r="GM28" s="338"/>
      <c r="GN28" s="338"/>
      <c r="GO28" s="338"/>
      <c r="GP28" s="338"/>
      <c r="GQ28" s="338"/>
      <c r="GR28" s="338"/>
      <c r="GS28" s="338"/>
      <c r="GT28" s="338"/>
      <c r="GU28" s="338"/>
      <c r="GV28" s="338"/>
      <c r="GW28" s="338"/>
      <c r="GX28" s="338"/>
      <c r="GY28" s="338"/>
      <c r="GZ28" s="338"/>
      <c r="HA28" s="338"/>
      <c r="HB28" s="338"/>
      <c r="HC28" s="338"/>
      <c r="HD28" s="338"/>
      <c r="HE28" s="338"/>
      <c r="HF28" s="338"/>
      <c r="HG28" s="338"/>
      <c r="HH28" s="338"/>
      <c r="HI28" s="338"/>
      <c r="HJ28" s="338"/>
      <c r="HK28" s="338"/>
      <c r="HL28" s="338"/>
      <c r="HM28" s="338"/>
      <c r="HN28" s="338"/>
      <c r="HO28" s="338"/>
      <c r="HP28" s="338"/>
      <c r="HQ28" s="338"/>
      <c r="HR28" s="338"/>
      <c r="HS28" s="338"/>
      <c r="HT28" s="338"/>
      <c r="HU28" s="338"/>
      <c r="HV28" s="338"/>
      <c r="HW28" s="338"/>
      <c r="HX28" s="338"/>
      <c r="HY28" s="338"/>
      <c r="HZ28" s="338"/>
      <c r="IA28" s="437"/>
      <c r="KI28" s="627"/>
      <c r="KJ28" s="627"/>
      <c r="KK28" s="627"/>
    </row>
    <row r="29" spans="1:304" ht="12.75">
      <c r="A29" s="437"/>
      <c r="B29" s="338"/>
      <c r="C29" s="338"/>
      <c r="D29" s="338"/>
      <c r="E29" s="338"/>
      <c r="F29" s="338"/>
      <c r="G29" s="338"/>
      <c r="H29" s="338"/>
      <c r="I29" s="338"/>
      <c r="J29" s="338"/>
      <c r="K29" s="338"/>
      <c r="L29" s="338"/>
      <c r="M29" s="338"/>
      <c r="N29" s="338"/>
      <c r="O29" s="338"/>
      <c r="P29" s="338"/>
      <c r="Q29" s="338"/>
      <c r="R29" s="338"/>
      <c r="S29" s="338"/>
      <c r="T29" s="338"/>
      <c r="U29" s="338"/>
      <c r="V29" s="338"/>
      <c r="W29" s="338"/>
      <c r="X29" s="338"/>
      <c r="Y29" s="338"/>
      <c r="Z29" s="338"/>
      <c r="AA29" s="338"/>
      <c r="AB29" s="338"/>
      <c r="AC29" s="338"/>
      <c r="AD29" s="338"/>
      <c r="AE29" s="338"/>
      <c r="AF29" s="338"/>
      <c r="AG29" s="338"/>
      <c r="AH29" s="338"/>
      <c r="AI29" s="338"/>
      <c r="AJ29" s="338"/>
      <c r="AK29" s="338"/>
      <c r="AL29" s="338"/>
      <c r="AM29" s="338"/>
      <c r="AN29" s="338"/>
      <c r="AO29" s="338"/>
      <c r="AP29" s="338"/>
      <c r="AQ29" s="338"/>
      <c r="AR29" s="338"/>
      <c r="AS29" s="338"/>
      <c r="AT29" s="338"/>
      <c r="AU29" s="338"/>
      <c r="AV29" s="338"/>
      <c r="AW29" s="338"/>
      <c r="AX29" s="338"/>
      <c r="AY29" s="338"/>
      <c r="AZ29" s="338"/>
      <c r="BA29" s="338"/>
      <c r="BB29" s="338"/>
      <c r="BC29" s="338"/>
      <c r="BD29" s="338"/>
      <c r="BE29" s="338"/>
      <c r="BF29" s="338"/>
      <c r="BG29" s="338"/>
      <c r="BH29" s="338"/>
      <c r="BI29" s="338"/>
      <c r="BJ29" s="338"/>
      <c r="BK29" s="338"/>
      <c r="BL29" s="338"/>
      <c r="BM29" s="338"/>
      <c r="BN29" s="338"/>
      <c r="BO29" s="338"/>
      <c r="BP29" s="338"/>
      <c r="BQ29" s="338"/>
      <c r="BR29" s="338"/>
      <c r="BS29" s="338"/>
      <c r="BT29" s="338"/>
      <c r="BU29" s="338"/>
      <c r="BV29" s="338"/>
      <c r="BW29" s="338"/>
      <c r="BX29" s="338"/>
      <c r="BY29" s="338"/>
      <c r="BZ29" s="338"/>
      <c r="CA29" s="338"/>
      <c r="CB29" s="338"/>
      <c r="CC29" s="338"/>
      <c r="CD29" s="338"/>
      <c r="CE29" s="338"/>
      <c r="CF29" s="338"/>
      <c r="CG29" s="338"/>
      <c r="CH29" s="338"/>
      <c r="CI29" s="338"/>
      <c r="CJ29" s="338"/>
      <c r="CK29" s="338"/>
      <c r="CL29" s="338"/>
      <c r="CM29" s="338"/>
      <c r="CN29" s="338"/>
      <c r="CO29" s="338"/>
      <c r="CP29" s="338"/>
      <c r="CQ29" s="338"/>
      <c r="CR29" s="338"/>
      <c r="CS29" s="338"/>
      <c r="CT29" s="338"/>
      <c r="CU29" s="338"/>
      <c r="CV29" s="338"/>
      <c r="CW29" s="338"/>
      <c r="CX29" s="338"/>
      <c r="CY29" s="338"/>
      <c r="CZ29" s="338"/>
      <c r="DA29" s="338"/>
      <c r="DB29" s="338"/>
      <c r="DC29" s="338"/>
      <c r="DD29" s="338"/>
      <c r="DE29" s="338"/>
      <c r="DF29" s="338"/>
      <c r="DG29" s="338"/>
      <c r="DH29" s="338"/>
      <c r="DI29" s="338"/>
      <c r="DJ29" s="338"/>
      <c r="DK29" s="338"/>
      <c r="DL29" s="338"/>
      <c r="DM29" s="338"/>
      <c r="DN29" s="338"/>
      <c r="DO29" s="338"/>
      <c r="DP29" s="338"/>
      <c r="DQ29" s="338"/>
      <c r="DR29" s="338"/>
      <c r="DS29" s="338"/>
      <c r="DT29" s="338"/>
      <c r="DU29" s="338"/>
      <c r="DV29" s="338"/>
      <c r="DW29" s="338"/>
      <c r="DX29" s="338"/>
      <c r="DY29" s="338"/>
      <c r="DZ29" s="338"/>
      <c r="EA29" s="338"/>
      <c r="EB29" s="338"/>
      <c r="EC29" s="338"/>
      <c r="ED29" s="338"/>
      <c r="EE29" s="338"/>
      <c r="EF29" s="338"/>
      <c r="EG29" s="338"/>
      <c r="EH29" s="338"/>
      <c r="EI29" s="338"/>
      <c r="EJ29" s="338"/>
      <c r="EK29" s="338"/>
      <c r="EL29" s="338"/>
      <c r="EM29" s="338"/>
      <c r="EN29" s="338"/>
      <c r="EO29" s="338"/>
      <c r="EP29" s="338"/>
      <c r="EQ29" s="338"/>
      <c r="ER29" s="338"/>
      <c r="ES29" s="338"/>
      <c r="ET29" s="338"/>
      <c r="EU29" s="338"/>
      <c r="EV29" s="338"/>
      <c r="EW29" s="338"/>
      <c r="EX29" s="338"/>
      <c r="EY29" s="338"/>
      <c r="EZ29" s="338"/>
      <c r="FA29" s="338"/>
      <c r="FB29" s="338"/>
      <c r="FC29" s="338"/>
      <c r="FD29" s="338"/>
      <c r="FE29" s="338"/>
      <c r="FF29" s="338"/>
      <c r="FG29" s="338"/>
      <c r="FH29" s="338"/>
      <c r="FI29" s="338"/>
      <c r="FJ29" s="338"/>
      <c r="FK29" s="338"/>
      <c r="FL29" s="338"/>
      <c r="FM29" s="338"/>
      <c r="FN29" s="338"/>
      <c r="FO29" s="338"/>
      <c r="FP29" s="338"/>
      <c r="FQ29" s="338"/>
      <c r="FR29" s="338"/>
      <c r="FS29" s="338"/>
      <c r="FT29" s="338"/>
      <c r="FU29" s="338"/>
      <c r="FV29" s="338"/>
      <c r="FW29" s="338"/>
      <c r="FX29" s="338"/>
      <c r="FY29" s="338"/>
      <c r="FZ29" s="338"/>
      <c r="GA29" s="338"/>
      <c r="GB29" s="338"/>
      <c r="GC29" s="338"/>
      <c r="GD29" s="338"/>
      <c r="GE29" s="338"/>
      <c r="GF29" s="338"/>
      <c r="GG29" s="338"/>
      <c r="GH29" s="338"/>
      <c r="GI29" s="338"/>
      <c r="GJ29" s="338"/>
      <c r="GK29" s="338"/>
      <c r="GL29" s="338"/>
      <c r="GM29" s="338"/>
      <c r="GN29" s="338"/>
      <c r="GO29" s="338"/>
      <c r="GP29" s="338"/>
      <c r="GQ29" s="338"/>
      <c r="GR29" s="338"/>
      <c r="GS29" s="338"/>
      <c r="GT29" s="338"/>
      <c r="GU29" s="338"/>
      <c r="GV29" s="338"/>
      <c r="GW29" s="338"/>
      <c r="GX29" s="338"/>
      <c r="GY29" s="338"/>
      <c r="GZ29" s="338"/>
      <c r="HA29" s="338"/>
      <c r="HB29" s="338"/>
      <c r="HC29" s="338"/>
      <c r="HD29" s="338"/>
      <c r="HE29" s="338"/>
      <c r="HF29" s="338"/>
      <c r="HG29" s="338"/>
      <c r="HH29" s="338"/>
      <c r="HI29" s="338"/>
      <c r="HJ29" s="338"/>
      <c r="HK29" s="338"/>
      <c r="HL29" s="338"/>
      <c r="HM29" s="338"/>
      <c r="HN29" s="338"/>
      <c r="HO29" s="338"/>
      <c r="HP29" s="338"/>
      <c r="HQ29" s="338"/>
      <c r="HR29" s="338"/>
      <c r="HS29" s="338"/>
      <c r="HT29" s="338"/>
      <c r="HU29" s="338"/>
      <c r="HV29" s="338"/>
      <c r="HW29" s="338"/>
      <c r="HX29" s="338"/>
      <c r="HY29" s="338"/>
      <c r="HZ29" s="338"/>
      <c r="IA29" s="437"/>
      <c r="KI29" s="627"/>
      <c r="KJ29" s="627"/>
      <c r="KK29" s="627"/>
    </row>
    <row r="30" spans="1:304" ht="15.75">
      <c r="A30" s="277" t="s">
        <v>395</v>
      </c>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KI30" s="627"/>
      <c r="KJ30" s="627"/>
      <c r="KK30" s="627"/>
    </row>
    <row r="31" spans="1:304" ht="15">
      <c r="A31" s="234" t="s">
        <v>249</v>
      </c>
      <c r="B31" s="222">
        <v>36526</v>
      </c>
      <c r="C31" s="222">
        <v>36557</v>
      </c>
      <c r="D31" s="222">
        <v>36586</v>
      </c>
      <c r="E31" s="222">
        <v>36617</v>
      </c>
      <c r="F31" s="222">
        <v>36647</v>
      </c>
      <c r="G31" s="222">
        <v>36678</v>
      </c>
      <c r="H31" s="222">
        <v>36708</v>
      </c>
      <c r="I31" s="222">
        <v>36739</v>
      </c>
      <c r="J31" s="222">
        <v>36770</v>
      </c>
      <c r="K31" s="222">
        <v>36800</v>
      </c>
      <c r="L31" s="222">
        <v>36831</v>
      </c>
      <c r="M31" s="222">
        <v>36861</v>
      </c>
      <c r="N31" s="222">
        <v>36892</v>
      </c>
      <c r="O31" s="222">
        <v>36923</v>
      </c>
      <c r="P31" s="222">
        <v>36951</v>
      </c>
      <c r="Q31" s="222">
        <v>36982</v>
      </c>
      <c r="R31" s="222">
        <v>37012</v>
      </c>
      <c r="S31" s="222">
        <v>37043</v>
      </c>
      <c r="T31" s="222">
        <v>37073</v>
      </c>
      <c r="U31" s="222">
        <v>37104</v>
      </c>
      <c r="V31" s="222">
        <v>37135</v>
      </c>
      <c r="W31" s="222">
        <v>37165</v>
      </c>
      <c r="X31" s="222">
        <v>37196</v>
      </c>
      <c r="Y31" s="222">
        <v>37226</v>
      </c>
      <c r="Z31" s="222">
        <v>37257</v>
      </c>
      <c r="AA31" s="222">
        <v>37288</v>
      </c>
      <c r="AB31" s="222">
        <v>37316</v>
      </c>
      <c r="AC31" s="222">
        <v>37347</v>
      </c>
      <c r="AD31" s="222">
        <v>37377</v>
      </c>
      <c r="AE31" s="222">
        <v>37408</v>
      </c>
      <c r="AF31" s="222">
        <v>37438</v>
      </c>
      <c r="AG31" s="222">
        <v>37469</v>
      </c>
      <c r="AH31" s="222">
        <v>37500</v>
      </c>
      <c r="AI31" s="222">
        <v>37530</v>
      </c>
      <c r="AJ31" s="222">
        <v>37561</v>
      </c>
      <c r="AK31" s="222">
        <v>37591</v>
      </c>
      <c r="AL31" s="222">
        <v>37622</v>
      </c>
      <c r="AM31" s="222">
        <v>37653</v>
      </c>
      <c r="AN31" s="222">
        <v>37681</v>
      </c>
      <c r="AO31" s="222">
        <v>37712</v>
      </c>
      <c r="AP31" s="222">
        <v>37742</v>
      </c>
      <c r="AQ31" s="222">
        <v>37773</v>
      </c>
      <c r="AR31" s="222">
        <v>37803</v>
      </c>
      <c r="AS31" s="222">
        <v>37834</v>
      </c>
      <c r="AT31" s="222">
        <v>37865</v>
      </c>
      <c r="AU31" s="222">
        <v>37895</v>
      </c>
      <c r="AV31" s="222">
        <v>37926</v>
      </c>
      <c r="AW31" s="222">
        <v>37956</v>
      </c>
      <c r="AX31" s="222">
        <v>37987</v>
      </c>
      <c r="AY31" s="222">
        <v>38018</v>
      </c>
      <c r="AZ31" s="222">
        <v>38047</v>
      </c>
      <c r="BA31" s="222">
        <v>38078</v>
      </c>
      <c r="BB31" s="222">
        <v>38108</v>
      </c>
      <c r="BC31" s="222">
        <v>38139</v>
      </c>
      <c r="BD31" s="222">
        <v>38169</v>
      </c>
      <c r="BE31" s="222">
        <v>38200</v>
      </c>
      <c r="BF31" s="222">
        <v>38231</v>
      </c>
      <c r="BG31" s="222">
        <v>38261</v>
      </c>
      <c r="BH31" s="222">
        <v>38292</v>
      </c>
      <c r="BI31" s="222">
        <v>38322</v>
      </c>
      <c r="BJ31" s="222">
        <v>38353</v>
      </c>
      <c r="BK31" s="222">
        <v>38384</v>
      </c>
      <c r="BL31" s="222">
        <v>38412</v>
      </c>
      <c r="BM31" s="222">
        <v>38443</v>
      </c>
      <c r="BN31" s="222">
        <v>38473</v>
      </c>
      <c r="BO31" s="222">
        <v>38504</v>
      </c>
      <c r="BP31" s="222">
        <v>38534</v>
      </c>
      <c r="BQ31" s="222">
        <v>38565</v>
      </c>
      <c r="BR31" s="222">
        <v>38596</v>
      </c>
      <c r="BS31" s="222">
        <v>38626</v>
      </c>
      <c r="BT31" s="222">
        <v>38657</v>
      </c>
      <c r="BU31" s="222">
        <v>38687</v>
      </c>
      <c r="BV31" s="222">
        <v>38718</v>
      </c>
      <c r="BW31" s="222">
        <v>38749</v>
      </c>
      <c r="BX31" s="222">
        <v>38777</v>
      </c>
      <c r="BY31" s="222">
        <v>38808</v>
      </c>
      <c r="BZ31" s="222">
        <v>38838</v>
      </c>
      <c r="CA31" s="222">
        <v>38869</v>
      </c>
      <c r="CB31" s="222">
        <v>38899</v>
      </c>
      <c r="CC31" s="222">
        <v>38930</v>
      </c>
      <c r="CD31" s="222">
        <v>38961</v>
      </c>
      <c r="CE31" s="222">
        <v>38991</v>
      </c>
      <c r="CF31" s="222">
        <v>39022</v>
      </c>
      <c r="CG31" s="222">
        <v>39052</v>
      </c>
      <c r="CH31" s="222">
        <v>39083</v>
      </c>
      <c r="CI31" s="222">
        <v>39114</v>
      </c>
      <c r="CJ31" s="222">
        <v>39142</v>
      </c>
      <c r="CK31" s="222">
        <v>39173</v>
      </c>
      <c r="CL31" s="222">
        <v>39203</v>
      </c>
      <c r="CM31" s="222">
        <v>39234</v>
      </c>
      <c r="CN31" s="222">
        <v>39264</v>
      </c>
      <c r="CO31" s="222">
        <v>39295</v>
      </c>
      <c r="CP31" s="222">
        <v>39326</v>
      </c>
      <c r="CQ31" s="222">
        <v>39356</v>
      </c>
      <c r="CR31" s="222">
        <v>39387</v>
      </c>
      <c r="CS31" s="222">
        <v>39417</v>
      </c>
      <c r="CT31" s="222">
        <v>39448</v>
      </c>
      <c r="CU31" s="222">
        <v>39479</v>
      </c>
      <c r="CV31" s="222">
        <v>39508</v>
      </c>
      <c r="CW31" s="222">
        <v>39539</v>
      </c>
      <c r="CX31" s="222">
        <v>39569</v>
      </c>
      <c r="CY31" s="222">
        <v>39600</v>
      </c>
      <c r="CZ31" s="222">
        <v>39630</v>
      </c>
      <c r="DA31" s="222">
        <v>39661</v>
      </c>
      <c r="DB31" s="222">
        <v>39692</v>
      </c>
      <c r="DC31" s="222">
        <v>39722</v>
      </c>
      <c r="DD31" s="222">
        <v>39753</v>
      </c>
      <c r="DE31" s="222">
        <v>39783</v>
      </c>
      <c r="DF31" s="222">
        <v>39814</v>
      </c>
      <c r="DG31" s="222">
        <v>39845</v>
      </c>
      <c r="DH31" s="222">
        <v>39873</v>
      </c>
      <c r="DI31" s="222">
        <v>39904</v>
      </c>
      <c r="DJ31" s="222">
        <v>39934</v>
      </c>
      <c r="DK31" s="222">
        <v>39965</v>
      </c>
      <c r="DL31" s="222">
        <v>39995</v>
      </c>
      <c r="DM31" s="222">
        <v>40026</v>
      </c>
      <c r="DN31" s="222">
        <v>40057</v>
      </c>
      <c r="DO31" s="222">
        <v>40087</v>
      </c>
      <c r="DP31" s="222">
        <v>40118</v>
      </c>
      <c r="DQ31" s="222">
        <v>40148</v>
      </c>
      <c r="DR31" s="222">
        <v>40179</v>
      </c>
      <c r="DS31" s="222">
        <v>40210</v>
      </c>
      <c r="DT31" s="222">
        <v>40238</v>
      </c>
      <c r="DU31" s="222">
        <v>40269</v>
      </c>
      <c r="DV31" s="222">
        <v>40299</v>
      </c>
      <c r="DW31" s="222">
        <v>40330</v>
      </c>
      <c r="DX31" s="222">
        <v>40360</v>
      </c>
      <c r="DY31" s="222">
        <v>40391</v>
      </c>
      <c r="DZ31" s="222">
        <v>40422</v>
      </c>
      <c r="EA31" s="222">
        <v>40452</v>
      </c>
      <c r="EB31" s="222">
        <v>40483</v>
      </c>
      <c r="EC31" s="222">
        <v>40513</v>
      </c>
      <c r="ED31" s="222">
        <v>40544</v>
      </c>
      <c r="EE31" s="222">
        <v>40575</v>
      </c>
      <c r="EF31" s="222">
        <v>40603</v>
      </c>
      <c r="EG31" s="222">
        <v>40634</v>
      </c>
      <c r="EH31" s="222">
        <v>40664</v>
      </c>
      <c r="EI31" s="222">
        <v>40695</v>
      </c>
      <c r="EJ31" s="222">
        <v>40725</v>
      </c>
      <c r="EK31" s="222">
        <v>40756</v>
      </c>
      <c r="EL31" s="222">
        <v>40787</v>
      </c>
      <c r="EM31" s="222">
        <v>40817</v>
      </c>
      <c r="EN31" s="222">
        <v>40848</v>
      </c>
      <c r="EO31" s="222">
        <v>40878</v>
      </c>
      <c r="EP31" s="222">
        <v>40909</v>
      </c>
      <c r="EQ31" s="222">
        <v>40940</v>
      </c>
      <c r="ER31" s="222">
        <v>40969</v>
      </c>
      <c r="ES31" s="222">
        <v>41000</v>
      </c>
      <c r="ET31" s="222">
        <v>41030</v>
      </c>
      <c r="EU31" s="222">
        <v>41061</v>
      </c>
      <c r="EV31" s="4">
        <v>41091</v>
      </c>
      <c r="EW31" s="222">
        <v>41122</v>
      </c>
      <c r="EX31" s="222">
        <v>41153</v>
      </c>
      <c r="EY31" s="222">
        <v>41183</v>
      </c>
      <c r="EZ31" s="222">
        <v>41214</v>
      </c>
      <c r="FA31" s="222">
        <v>41244</v>
      </c>
      <c r="FB31" s="222">
        <v>41275</v>
      </c>
      <c r="FC31" s="222">
        <v>41306</v>
      </c>
      <c r="FD31" s="222">
        <v>41334</v>
      </c>
      <c r="FE31" s="222">
        <v>41365</v>
      </c>
      <c r="FF31" s="222">
        <v>41395</v>
      </c>
      <c r="FG31" s="222">
        <v>41426</v>
      </c>
      <c r="FH31" s="222">
        <v>41456</v>
      </c>
      <c r="FI31" s="222">
        <v>41487</v>
      </c>
      <c r="FJ31" s="222">
        <v>41518</v>
      </c>
      <c r="FK31" s="222">
        <v>41548</v>
      </c>
      <c r="FL31" s="222">
        <v>41579</v>
      </c>
      <c r="FM31" s="222">
        <v>41609</v>
      </c>
      <c r="FN31" s="222">
        <v>41640</v>
      </c>
      <c r="FO31" s="222">
        <v>41671</v>
      </c>
      <c r="FP31" s="222">
        <v>41699</v>
      </c>
      <c r="FQ31" s="222">
        <v>41730</v>
      </c>
      <c r="FR31" s="222">
        <v>41760</v>
      </c>
      <c r="FS31" s="222">
        <v>41791</v>
      </c>
      <c r="FT31" s="222">
        <v>41821</v>
      </c>
      <c r="FU31" s="222">
        <v>41852</v>
      </c>
      <c r="FV31" s="222">
        <v>41883</v>
      </c>
      <c r="FW31" s="222">
        <v>41913</v>
      </c>
      <c r="FX31" s="222">
        <v>41944</v>
      </c>
      <c r="FY31" s="222">
        <v>41974</v>
      </c>
      <c r="FZ31" s="222">
        <v>42005</v>
      </c>
      <c r="GA31" s="222">
        <v>42036</v>
      </c>
      <c r="GB31" s="222">
        <v>42064</v>
      </c>
      <c r="GC31" s="222">
        <v>42095</v>
      </c>
      <c r="GD31" s="222">
        <v>42125</v>
      </c>
      <c r="GE31" s="222">
        <v>42156</v>
      </c>
      <c r="GF31" s="222">
        <v>42186</v>
      </c>
      <c r="GG31" s="222">
        <v>42217</v>
      </c>
      <c r="GH31" s="222">
        <v>42248</v>
      </c>
      <c r="GI31" s="222">
        <v>42278</v>
      </c>
      <c r="GJ31" s="222">
        <v>42309</v>
      </c>
      <c r="GK31" s="222">
        <v>42339</v>
      </c>
      <c r="GL31" s="222">
        <v>42370</v>
      </c>
      <c r="GM31" s="222">
        <v>42401</v>
      </c>
      <c r="GN31" s="222">
        <v>41275</v>
      </c>
      <c r="GO31" s="222">
        <v>41275</v>
      </c>
      <c r="GP31" s="222">
        <v>41275</v>
      </c>
      <c r="GQ31" s="222">
        <v>42522</v>
      </c>
      <c r="GR31" s="222">
        <v>42552</v>
      </c>
      <c r="GS31" s="222">
        <v>42583</v>
      </c>
      <c r="GT31" s="222">
        <v>42614</v>
      </c>
      <c r="GU31" s="222">
        <v>42644</v>
      </c>
      <c r="GV31" s="222">
        <v>42675</v>
      </c>
      <c r="GW31" s="222">
        <v>42705</v>
      </c>
      <c r="GX31" s="222">
        <v>42736</v>
      </c>
      <c r="GY31" s="222">
        <v>42767</v>
      </c>
      <c r="GZ31" s="222">
        <v>42795</v>
      </c>
      <c r="HA31" s="222">
        <v>42826</v>
      </c>
      <c r="HB31" s="222">
        <v>42856</v>
      </c>
      <c r="HC31" s="222">
        <v>42887</v>
      </c>
      <c r="HD31" s="222">
        <v>42917</v>
      </c>
      <c r="HE31" s="222">
        <v>42948</v>
      </c>
      <c r="HF31" s="222">
        <v>42979</v>
      </c>
      <c r="HG31" s="222">
        <v>43009</v>
      </c>
      <c r="HH31" s="222">
        <v>43040</v>
      </c>
      <c r="HI31" s="222">
        <v>43070</v>
      </c>
      <c r="HJ31" s="222">
        <v>43101</v>
      </c>
      <c r="HK31" s="222">
        <v>43132</v>
      </c>
      <c r="HL31" s="222">
        <v>43160</v>
      </c>
      <c r="HM31" s="222">
        <v>43191</v>
      </c>
      <c r="HN31" s="222">
        <v>43221</v>
      </c>
      <c r="HO31" s="222">
        <v>43252</v>
      </c>
      <c r="HP31" s="222">
        <v>43282</v>
      </c>
      <c r="HQ31" s="222">
        <v>43313</v>
      </c>
      <c r="HR31" s="222">
        <v>43344</v>
      </c>
      <c r="HS31" s="222">
        <v>43374</v>
      </c>
      <c r="HT31" s="222">
        <v>43405</v>
      </c>
      <c r="HU31" s="222">
        <v>43435</v>
      </c>
      <c r="HV31" s="222">
        <v>43466</v>
      </c>
      <c r="HW31" s="222">
        <v>43497</v>
      </c>
      <c r="HX31" s="222">
        <v>43525</v>
      </c>
      <c r="HY31" s="222">
        <v>43556</v>
      </c>
      <c r="HZ31" s="222">
        <v>43586</v>
      </c>
      <c r="IA31" s="223">
        <v>43617</v>
      </c>
      <c r="IB31" s="223">
        <v>43647</v>
      </c>
      <c r="IC31" s="223">
        <v>43678</v>
      </c>
      <c r="ID31" s="223">
        <v>43709</v>
      </c>
      <c r="IE31" s="223">
        <v>43739</v>
      </c>
      <c r="IF31" s="223">
        <v>43770</v>
      </c>
      <c r="IG31" s="223">
        <v>43800</v>
      </c>
      <c r="IH31" s="223">
        <v>43831</v>
      </c>
      <c r="II31" s="223">
        <v>43862</v>
      </c>
      <c r="IJ31" s="223">
        <v>43891</v>
      </c>
      <c r="IK31" s="223">
        <v>43922</v>
      </c>
      <c r="IL31" s="223">
        <v>43952</v>
      </c>
      <c r="IM31" s="223">
        <v>43983</v>
      </c>
      <c r="IN31" s="223">
        <v>44013</v>
      </c>
      <c r="IO31" s="223">
        <v>44044</v>
      </c>
      <c r="IP31" s="223">
        <v>44075</v>
      </c>
      <c r="IQ31" s="270">
        <v>44105</v>
      </c>
      <c r="IR31" s="270">
        <v>44136</v>
      </c>
      <c r="IS31" s="270">
        <v>44166</v>
      </c>
      <c r="IT31" s="270">
        <v>44197</v>
      </c>
      <c r="IU31" s="270">
        <v>44228</v>
      </c>
      <c r="IV31" s="270">
        <v>44256</v>
      </c>
      <c r="IW31" s="270">
        <v>44287</v>
      </c>
      <c r="IX31" s="270">
        <v>44317</v>
      </c>
      <c r="IY31" s="270">
        <v>44348</v>
      </c>
      <c r="IZ31" s="270">
        <v>44378</v>
      </c>
      <c r="JA31" s="270">
        <v>44409</v>
      </c>
      <c r="JB31" s="270">
        <v>44440</v>
      </c>
      <c r="JC31" s="270">
        <v>44470</v>
      </c>
      <c r="JD31" s="270">
        <v>44501</v>
      </c>
      <c r="JE31" s="270">
        <v>44531</v>
      </c>
      <c r="JF31" s="270">
        <v>44562</v>
      </c>
      <c r="JG31" s="270">
        <v>44593</v>
      </c>
      <c r="JH31" s="270">
        <v>44621</v>
      </c>
      <c r="JI31" s="270">
        <v>44652</v>
      </c>
      <c r="JJ31" s="270">
        <v>44682</v>
      </c>
      <c r="JK31" s="270">
        <v>44713</v>
      </c>
      <c r="JL31" s="270">
        <v>44743</v>
      </c>
      <c r="JM31" s="270">
        <v>44774</v>
      </c>
      <c r="JN31" s="270">
        <v>44805</v>
      </c>
      <c r="JO31" s="270">
        <v>44835</v>
      </c>
      <c r="JP31" s="270">
        <v>44866</v>
      </c>
      <c r="JQ31" s="270">
        <v>44896</v>
      </c>
      <c r="JR31" s="270">
        <v>44927</v>
      </c>
      <c r="JS31" s="270">
        <v>44958</v>
      </c>
      <c r="JT31" s="270">
        <v>44986</v>
      </c>
      <c r="JU31" s="270">
        <v>45017</v>
      </c>
      <c r="JV31" s="270">
        <v>45047</v>
      </c>
      <c r="JW31" s="270">
        <v>45078</v>
      </c>
      <c r="JX31" s="270">
        <v>45108</v>
      </c>
      <c r="JY31" s="270">
        <v>45139</v>
      </c>
      <c r="JZ31" s="270">
        <v>45170</v>
      </c>
      <c r="KA31" s="270">
        <v>45200</v>
      </c>
      <c r="KB31" s="270">
        <v>45231</v>
      </c>
      <c r="KC31" s="270">
        <v>45261</v>
      </c>
      <c r="KD31" s="270">
        <v>45292</v>
      </c>
      <c r="KE31" s="270">
        <v>45323</v>
      </c>
      <c r="KF31" s="270">
        <v>45352</v>
      </c>
      <c r="KG31" s="270">
        <v>45383</v>
      </c>
      <c r="KH31" s="270">
        <v>45413</v>
      </c>
      <c r="KI31" s="270">
        <v>45444</v>
      </c>
      <c r="KJ31" s="659">
        <v>45474</v>
      </c>
      <c r="KK31" s="659">
        <v>45505</v>
      </c>
      <c r="KL31" s="659">
        <v>45536</v>
      </c>
      <c r="KM31" s="659">
        <v>45566</v>
      </c>
      <c r="KN31" s="659">
        <v>45597</v>
      </c>
      <c r="KO31" s="659">
        <v>45627</v>
      </c>
      <c r="KP31" s="659">
        <v>45658</v>
      </c>
      <c r="KQ31" s="659">
        <v>45689</v>
      </c>
      <c r="KR31" s="659">
        <v>45717</v>
      </c>
    </row>
    <row r="32" spans="1:304" ht="12.75">
      <c r="A32" s="20" t="s">
        <v>49</v>
      </c>
      <c r="B32" s="346"/>
      <c r="C32" s="346"/>
      <c r="D32" s="346"/>
      <c r="E32" s="346"/>
      <c r="F32" s="346"/>
      <c r="G32" s="346"/>
      <c r="H32" s="346"/>
      <c r="I32" s="346"/>
      <c r="J32" s="346"/>
      <c r="K32" s="346"/>
      <c r="L32" s="346"/>
      <c r="M32" s="346"/>
      <c r="N32" s="346"/>
      <c r="O32" s="346"/>
      <c r="P32" s="346"/>
      <c r="Q32" s="346"/>
      <c r="R32" s="346"/>
      <c r="S32" s="346"/>
      <c r="T32" s="346"/>
      <c r="U32" s="346"/>
      <c r="V32" s="346"/>
      <c r="W32" s="346"/>
      <c r="X32" s="346"/>
      <c r="Y32" s="346"/>
      <c r="Z32" s="346"/>
      <c r="AA32" s="346"/>
      <c r="AB32" s="346"/>
      <c r="AC32" s="346"/>
      <c r="AD32" s="346"/>
      <c r="AE32" s="346"/>
      <c r="AF32" s="346"/>
      <c r="AG32" s="346"/>
      <c r="AH32" s="346"/>
      <c r="AI32" s="346"/>
      <c r="AJ32" s="346"/>
      <c r="AK32" s="346"/>
      <c r="AL32" s="346"/>
      <c r="AM32" s="346"/>
      <c r="AN32" s="346"/>
      <c r="AO32" s="346"/>
      <c r="AP32" s="346"/>
      <c r="AQ32" s="346"/>
      <c r="AR32" s="346"/>
      <c r="AS32" s="346"/>
      <c r="AT32" s="346"/>
      <c r="AU32" s="346"/>
      <c r="AV32" s="346"/>
      <c r="AW32" s="346"/>
      <c r="AX32" s="346"/>
      <c r="AY32" s="346"/>
      <c r="AZ32" s="346"/>
      <c r="BA32" s="346"/>
      <c r="BB32" s="346"/>
      <c r="BC32" s="346"/>
      <c r="BD32" s="346"/>
      <c r="BE32" s="346"/>
      <c r="BF32" s="346"/>
      <c r="BG32" s="346"/>
      <c r="BH32" s="346"/>
      <c r="BI32" s="346"/>
      <c r="BJ32" s="346"/>
      <c r="BK32" s="346"/>
      <c r="BL32" s="346"/>
      <c r="BM32" s="346"/>
      <c r="BN32" s="346"/>
      <c r="BO32" s="346"/>
      <c r="BP32" s="346"/>
      <c r="BQ32" s="346"/>
      <c r="BR32" s="346"/>
      <c r="BS32" s="346"/>
      <c r="BT32" s="346"/>
      <c r="BU32" s="346"/>
      <c r="BV32" s="346"/>
      <c r="BW32" s="346"/>
      <c r="BX32" s="346"/>
      <c r="BY32" s="346"/>
      <c r="BZ32" s="346"/>
      <c r="CA32" s="346"/>
      <c r="CB32" s="346"/>
      <c r="CC32" s="346"/>
      <c r="CD32" s="346"/>
      <c r="CE32" s="346"/>
      <c r="CF32" s="346"/>
      <c r="CG32" s="346"/>
      <c r="CH32" s="346"/>
      <c r="CI32" s="346"/>
      <c r="CJ32" s="346"/>
      <c r="CK32" s="346"/>
      <c r="CL32" s="346"/>
      <c r="CM32" s="346"/>
      <c r="CN32" s="346"/>
      <c r="CO32" s="346"/>
      <c r="CP32" s="346"/>
      <c r="CQ32" s="346"/>
      <c r="CR32" s="346"/>
      <c r="CS32" s="346"/>
      <c r="CT32" s="346"/>
      <c r="CU32" s="346"/>
      <c r="CV32" s="346"/>
      <c r="CW32" s="346"/>
      <c r="CX32" s="346"/>
      <c r="CY32" s="346"/>
      <c r="CZ32" s="346"/>
      <c r="DA32" s="346"/>
      <c r="DB32" s="346"/>
      <c r="DC32" s="346"/>
      <c r="DD32" s="346"/>
      <c r="DE32" s="346"/>
      <c r="DF32" s="346">
        <v>47155.811450000001</v>
      </c>
      <c r="DG32" s="346">
        <v>46759.828640000007</v>
      </c>
      <c r="DH32" s="346">
        <v>57182.774120000002</v>
      </c>
      <c r="DI32" s="346">
        <v>53129.568480000002</v>
      </c>
      <c r="DJ32" s="346">
        <v>75627.800659999979</v>
      </c>
      <c r="DK32" s="346">
        <v>68945.269759999996</v>
      </c>
      <c r="DL32" s="346">
        <v>67596.937790000011</v>
      </c>
      <c r="DM32" s="346">
        <v>69146.363429999998</v>
      </c>
      <c r="DN32" s="346">
        <v>73247.128979999994</v>
      </c>
      <c r="DO32" s="346">
        <v>81047.610829999991</v>
      </c>
      <c r="DP32" s="346">
        <v>82305.914339999988</v>
      </c>
      <c r="DQ32" s="346">
        <v>87726.800589999984</v>
      </c>
      <c r="DR32" s="346">
        <v>81561.313380000007</v>
      </c>
      <c r="DS32" s="346">
        <v>72157.447310000003</v>
      </c>
      <c r="DT32" s="346">
        <v>98057.311430000002</v>
      </c>
      <c r="DU32" s="346">
        <v>83215.574789999999</v>
      </c>
      <c r="DV32" s="346">
        <v>97576.992199999979</v>
      </c>
      <c r="DW32" s="346">
        <v>72403.272830000002</v>
      </c>
      <c r="DX32" s="346">
        <v>69500.65965999999</v>
      </c>
      <c r="DY32" s="346">
        <v>74707.615470000004</v>
      </c>
      <c r="DZ32" s="346">
        <v>88139.454530000003</v>
      </c>
      <c r="EA32" s="346">
        <v>94955.464030000003</v>
      </c>
      <c r="EB32" s="346">
        <v>77992.548460000005</v>
      </c>
      <c r="EC32" s="346">
        <v>80175.068220000001</v>
      </c>
      <c r="ED32" s="346">
        <v>79334.1011</v>
      </c>
      <c r="EE32" s="346">
        <v>84345.889259999996</v>
      </c>
      <c r="EF32" s="346">
        <v>83461.799580000006</v>
      </c>
      <c r="EG32" s="346">
        <v>75391.276280000005</v>
      </c>
      <c r="EH32" s="346">
        <v>80069.188550000006</v>
      </c>
      <c r="EI32" s="346">
        <v>70069.177230000001</v>
      </c>
      <c r="EJ32" s="346">
        <v>71563.343789999999</v>
      </c>
      <c r="EK32" s="346">
        <v>94720.573829999994</v>
      </c>
      <c r="EL32" s="346">
        <v>78534.284310000003</v>
      </c>
      <c r="EM32" s="346">
        <v>77697.333240000007</v>
      </c>
      <c r="EN32" s="346">
        <v>71434.213400000022</v>
      </c>
      <c r="EO32" s="346">
        <v>69541.164559999932</v>
      </c>
      <c r="EP32" s="346">
        <v>80725.861820000006</v>
      </c>
      <c r="EQ32" s="346">
        <v>89313.175970000011</v>
      </c>
      <c r="ER32" s="346">
        <v>92100.108890000003</v>
      </c>
      <c r="ES32" s="346">
        <v>82880.54614999998</v>
      </c>
      <c r="ET32" s="346">
        <v>96483.951990000001</v>
      </c>
      <c r="EU32" s="346">
        <v>80867.343900000022</v>
      </c>
      <c r="EV32" s="346">
        <v>74624.671160000013</v>
      </c>
      <c r="EW32" s="346">
        <v>88461.758429999987</v>
      </c>
      <c r="EX32" s="346">
        <v>95708.613379999995</v>
      </c>
      <c r="EY32" s="346">
        <v>81323.618279999995</v>
      </c>
      <c r="EZ32" s="346">
        <v>73974.885710000002</v>
      </c>
      <c r="FA32" s="346">
        <v>75557.675369999997</v>
      </c>
      <c r="FB32" s="346">
        <v>89815.413870000004</v>
      </c>
      <c r="FC32" s="346">
        <v>77956.073319999981</v>
      </c>
      <c r="FD32" s="346">
        <v>85187.641720000101</v>
      </c>
      <c r="FE32" s="346">
        <v>94744.745780000041</v>
      </c>
      <c r="FF32" s="346">
        <v>90807.778700000024</v>
      </c>
      <c r="FG32" s="346">
        <v>91837.62632000001</v>
      </c>
      <c r="FH32" s="346">
        <v>74367.362180000026</v>
      </c>
      <c r="FI32" s="346">
        <v>95665.391390000019</v>
      </c>
      <c r="FJ32" s="346">
        <v>82016.709039999987</v>
      </c>
      <c r="FK32" s="346">
        <v>79982.577989999991</v>
      </c>
      <c r="FL32" s="346">
        <v>74958.522280000005</v>
      </c>
      <c r="FM32" s="346">
        <v>59885.547200000008</v>
      </c>
      <c r="FN32" s="346">
        <v>73585.249860000011</v>
      </c>
      <c r="FO32" s="346">
        <v>69267.169899999994</v>
      </c>
      <c r="FP32" s="346">
        <v>69247.532160000002</v>
      </c>
      <c r="FQ32" s="346">
        <v>77239.933359999981</v>
      </c>
      <c r="FR32" s="346">
        <v>73882.724890000012</v>
      </c>
      <c r="FS32" s="346">
        <v>63075.49766999999</v>
      </c>
      <c r="FT32" s="346">
        <v>74667.451080000013</v>
      </c>
      <c r="FU32" s="346">
        <v>84633.063050000012</v>
      </c>
      <c r="FV32" s="346">
        <v>101322.44155000002</v>
      </c>
      <c r="FW32" s="346">
        <v>129230.01631000002</v>
      </c>
      <c r="FX32" s="346">
        <v>73531.388080000004</v>
      </c>
      <c r="FY32" s="346">
        <v>66125.981140000556</v>
      </c>
      <c r="FZ32" s="346">
        <v>72135.141340000016</v>
      </c>
      <c r="GA32" s="346">
        <v>64562.808919999996</v>
      </c>
      <c r="GB32" s="346">
        <v>77854.860490000006</v>
      </c>
      <c r="GC32" s="346">
        <v>83002.917549999998</v>
      </c>
      <c r="GD32" s="346">
        <v>78303.427540000004</v>
      </c>
      <c r="GE32" s="346">
        <v>69353.860580000008</v>
      </c>
      <c r="GF32" s="346">
        <v>69055.451649999988</v>
      </c>
      <c r="GG32" s="346">
        <v>72701.233230000013</v>
      </c>
      <c r="GH32" s="346">
        <v>77845.896730000008</v>
      </c>
      <c r="GI32" s="346">
        <v>83532.72834999999</v>
      </c>
      <c r="GJ32" s="346">
        <v>69211.789119999987</v>
      </c>
      <c r="GK32" s="346">
        <v>63254.372119999993</v>
      </c>
      <c r="GL32" s="346">
        <v>54967.993510000008</v>
      </c>
      <c r="GM32" s="346">
        <v>55989.784540000001</v>
      </c>
      <c r="GN32" s="346">
        <v>108635.57457999999</v>
      </c>
      <c r="GO32" s="346">
        <v>84019.824839999987</v>
      </c>
      <c r="GP32" s="346">
        <v>75803.803849999967</v>
      </c>
      <c r="GQ32" s="346">
        <v>74430.687019999998</v>
      </c>
      <c r="GR32" s="346">
        <v>78389.542669999995</v>
      </c>
      <c r="GS32" s="346">
        <v>83669.114649999989</v>
      </c>
      <c r="GT32" s="346">
        <v>75112.58315000002</v>
      </c>
      <c r="GU32" s="346">
        <v>90677.786960000012</v>
      </c>
      <c r="GV32" s="346">
        <v>98550.033720000007</v>
      </c>
      <c r="GW32" s="346">
        <v>78391.488849999994</v>
      </c>
      <c r="GX32" s="346">
        <v>79964.92753999999</v>
      </c>
      <c r="GY32" s="346">
        <v>83848.305400000012</v>
      </c>
      <c r="GZ32" s="346">
        <v>102431.83609999999</v>
      </c>
      <c r="HA32" s="346">
        <v>73587.060450000004</v>
      </c>
      <c r="HB32" s="346">
        <v>110705.55888</v>
      </c>
      <c r="HC32" s="346">
        <v>80542.562720000002</v>
      </c>
      <c r="HD32" s="346">
        <v>71775.990919999997</v>
      </c>
      <c r="HE32" s="346">
        <v>101683.54711999999</v>
      </c>
      <c r="HF32" s="346">
        <v>104161.46184</v>
      </c>
      <c r="HG32" s="346">
        <v>102191.37077999998</v>
      </c>
      <c r="HH32" s="346">
        <v>103645.16376</v>
      </c>
      <c r="HI32" s="346">
        <v>89219.598570000016</v>
      </c>
      <c r="HJ32" s="346">
        <v>98087.741840000017</v>
      </c>
      <c r="HK32" s="346">
        <v>114219.98877</v>
      </c>
      <c r="HL32" s="346">
        <v>137059.31169999996</v>
      </c>
      <c r="HM32" s="346">
        <v>109720.73579000001</v>
      </c>
      <c r="HN32" s="346">
        <v>152617.13685999997</v>
      </c>
      <c r="HO32" s="346">
        <v>128515.92714</v>
      </c>
      <c r="HP32" s="346">
        <v>101461.32771999996</v>
      </c>
      <c r="HQ32" s="346">
        <v>120035.03208</v>
      </c>
      <c r="HR32" s="346">
        <v>94582.902659999978</v>
      </c>
      <c r="HS32" s="346">
        <v>179363.04079000003</v>
      </c>
      <c r="HT32" s="346">
        <v>143252.48373999997</v>
      </c>
      <c r="HU32" s="346">
        <v>120852.49794000003</v>
      </c>
      <c r="HV32" s="346">
        <v>172889.13523000004</v>
      </c>
      <c r="HW32" s="346">
        <v>150486.62269000002</v>
      </c>
      <c r="HX32" s="346">
        <v>149691.71542000011</v>
      </c>
      <c r="HY32" s="346">
        <v>143915.14126999999</v>
      </c>
      <c r="HZ32" s="346">
        <v>160676.53238999995</v>
      </c>
      <c r="IA32" s="444">
        <v>141886.87548999998</v>
      </c>
      <c r="IB32" s="346">
        <v>170131.18970999995</v>
      </c>
      <c r="IC32" s="346">
        <v>194504.66211999994</v>
      </c>
      <c r="ID32" s="444">
        <v>156935.58652000001</v>
      </c>
      <c r="IE32" s="444">
        <v>175416.18088</v>
      </c>
      <c r="IF32" s="444">
        <v>171313.62125000003</v>
      </c>
      <c r="IG32" s="444">
        <v>189962.93267999997</v>
      </c>
      <c r="IH32" s="444">
        <v>237437.64516999997</v>
      </c>
      <c r="II32" s="444">
        <v>221939.98235000003</v>
      </c>
      <c r="IJ32" s="444">
        <v>317498.27388300002</v>
      </c>
      <c r="IK32" s="444">
        <v>222889.29036999997</v>
      </c>
      <c r="IL32" s="444">
        <v>230220.45337199999</v>
      </c>
      <c r="IM32" s="444">
        <v>286588.90162999998</v>
      </c>
      <c r="IN32" s="444">
        <v>291455.54903000005</v>
      </c>
      <c r="IO32" s="444">
        <v>273456.78695000004</v>
      </c>
      <c r="IP32" s="444">
        <v>248999.65281999999</v>
      </c>
      <c r="IQ32" s="510">
        <v>249432.29366999998</v>
      </c>
      <c r="IR32" s="510">
        <v>299489.66418000002</v>
      </c>
      <c r="IS32" s="510">
        <v>282103.03340000001</v>
      </c>
      <c r="IT32" s="510">
        <v>300977.29356000002</v>
      </c>
      <c r="IU32" s="510">
        <v>285185.31442999991</v>
      </c>
      <c r="IV32" s="510">
        <v>346739.8293000001</v>
      </c>
      <c r="IW32" s="510">
        <v>261062.04110999999</v>
      </c>
      <c r="IX32" s="510">
        <v>295327.0956</v>
      </c>
      <c r="IY32" s="510">
        <v>308587.86413</v>
      </c>
      <c r="IZ32" s="510">
        <v>236948.78843000004</v>
      </c>
      <c r="JA32" s="510">
        <v>271951.20464999997</v>
      </c>
      <c r="JB32" s="510">
        <v>278633.85125999997</v>
      </c>
      <c r="JC32" s="510">
        <v>267062.48348</v>
      </c>
      <c r="JD32" s="510">
        <v>250862.04695000005</v>
      </c>
      <c r="JE32" s="510">
        <v>227607.39264999999</v>
      </c>
      <c r="JF32" s="510">
        <v>244306.36418999999</v>
      </c>
      <c r="JG32" s="510">
        <v>230771.57840000006</v>
      </c>
      <c r="JH32" s="510">
        <v>281073.21984000003</v>
      </c>
      <c r="JI32" s="510">
        <v>211451.14559000003</v>
      </c>
      <c r="JJ32" s="510">
        <v>250269.81838000004</v>
      </c>
      <c r="JK32" s="510">
        <v>212632.31406000006</v>
      </c>
      <c r="JL32" s="510">
        <v>173118.34508000003</v>
      </c>
      <c r="JM32" s="510">
        <v>253683.93967000002</v>
      </c>
      <c r="JN32" s="510">
        <v>228298.77077000003</v>
      </c>
      <c r="JO32" s="510">
        <v>259987.86068000007</v>
      </c>
      <c r="JP32" s="510">
        <v>253129.39086000004</v>
      </c>
      <c r="JQ32" s="510">
        <v>208603.54316000003</v>
      </c>
      <c r="JR32" s="510">
        <v>202663.45319999999</v>
      </c>
      <c r="JS32" s="510">
        <v>163287.21598000004</v>
      </c>
      <c r="JT32" s="510">
        <v>211157.57650000005</v>
      </c>
      <c r="JU32" s="510">
        <v>159856.91441999993</v>
      </c>
      <c r="JV32" s="510">
        <v>213129.21770999994</v>
      </c>
      <c r="JW32" s="510">
        <v>227650.77974000003</v>
      </c>
      <c r="JX32" s="510">
        <v>178488.66658000014</v>
      </c>
      <c r="JY32" s="510">
        <v>214061.27358000004</v>
      </c>
      <c r="JZ32" s="510">
        <v>171242.13506999999</v>
      </c>
      <c r="KA32" s="510">
        <v>172079.88247999997</v>
      </c>
      <c r="KB32" s="510">
        <v>196018.22693999996</v>
      </c>
      <c r="KC32" s="510">
        <v>173770.79153999992</v>
      </c>
      <c r="KD32" s="615">
        <v>185394.00452000005</v>
      </c>
      <c r="KE32" s="615">
        <v>179253.69132999997</v>
      </c>
      <c r="KF32" s="615">
        <v>184931.44705000002</v>
      </c>
      <c r="KG32" s="615">
        <v>204126</v>
      </c>
      <c r="KH32" s="615">
        <v>193903</v>
      </c>
      <c r="KI32" s="615">
        <v>166424</v>
      </c>
      <c r="KJ32" s="615">
        <v>178402.88823000001</v>
      </c>
      <c r="KK32" s="615">
        <v>224053.19295999999</v>
      </c>
      <c r="KL32" s="615">
        <v>174848.13115999996</v>
      </c>
      <c r="KM32" s="615">
        <v>178104.85842999999</v>
      </c>
      <c r="KN32" s="615">
        <v>179493.66788999998</v>
      </c>
      <c r="KO32" s="615">
        <v>181683.69732999997</v>
      </c>
      <c r="KP32" s="615">
        <v>169131.64659999998</v>
      </c>
      <c r="KQ32" s="615">
        <v>176582.78481000001</v>
      </c>
      <c r="KR32" s="615">
        <v>165438.60672999997</v>
      </c>
    </row>
    <row r="33" spans="1:304" ht="12.75">
      <c r="A33" s="21" t="s">
        <v>50</v>
      </c>
      <c r="B33" s="346"/>
      <c r="C33" s="346"/>
      <c r="D33" s="346"/>
      <c r="E33" s="346"/>
      <c r="F33" s="34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6"/>
      <c r="AL33" s="346"/>
      <c r="AM33" s="346"/>
      <c r="AN33" s="346"/>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6"/>
      <c r="BV33" s="346"/>
      <c r="BW33" s="346"/>
      <c r="BX33" s="346"/>
      <c r="BY33" s="346"/>
      <c r="BZ33" s="346"/>
      <c r="CA33" s="346"/>
      <c r="CB33" s="346"/>
      <c r="CC33" s="346"/>
      <c r="CD33" s="346"/>
      <c r="CE33" s="346"/>
      <c r="CF33" s="346"/>
      <c r="CG33" s="346"/>
      <c r="CH33" s="346"/>
      <c r="CI33" s="346"/>
      <c r="CJ33" s="346"/>
      <c r="CK33" s="346"/>
      <c r="CL33" s="346"/>
      <c r="CM33" s="346"/>
      <c r="CN33" s="346"/>
      <c r="CO33" s="346"/>
      <c r="CP33" s="346"/>
      <c r="CQ33" s="346"/>
      <c r="CR33" s="346"/>
      <c r="CS33" s="346"/>
      <c r="CT33" s="346"/>
      <c r="CU33" s="346"/>
      <c r="CV33" s="346"/>
      <c r="CW33" s="346"/>
      <c r="CX33" s="346"/>
      <c r="CY33" s="346"/>
      <c r="CZ33" s="346"/>
      <c r="DA33" s="346"/>
      <c r="DB33" s="346"/>
      <c r="DC33" s="346"/>
      <c r="DD33" s="346"/>
      <c r="DE33" s="346"/>
      <c r="DF33" s="346">
        <v>39601.651790000004</v>
      </c>
      <c r="DG33" s="346">
        <v>39332.508990000009</v>
      </c>
      <c r="DH33" s="346">
        <v>47926.231320000006</v>
      </c>
      <c r="DI33" s="346">
        <v>45445.382709999998</v>
      </c>
      <c r="DJ33" s="346">
        <v>66007.188789999986</v>
      </c>
      <c r="DK33" s="346">
        <v>60294.635580000002</v>
      </c>
      <c r="DL33" s="346">
        <v>59124.361810000009</v>
      </c>
      <c r="DM33" s="346">
        <v>59764.262169999995</v>
      </c>
      <c r="DN33" s="346">
        <v>62181.824249999998</v>
      </c>
      <c r="DO33" s="346">
        <v>67367.223439999987</v>
      </c>
      <c r="DP33" s="346">
        <v>68318.409789999991</v>
      </c>
      <c r="DQ33" s="346">
        <v>75878.845819999988</v>
      </c>
      <c r="DR33" s="346">
        <v>68996.208750000005</v>
      </c>
      <c r="DS33" s="346">
        <v>61095.354980000004</v>
      </c>
      <c r="DT33" s="346">
        <v>80630.579920000004</v>
      </c>
      <c r="DU33" s="346">
        <v>67677.220239999995</v>
      </c>
      <c r="DV33" s="346">
        <v>78996.428219999987</v>
      </c>
      <c r="DW33" s="346">
        <v>59737.546070000004</v>
      </c>
      <c r="DX33" s="346">
        <v>59421.89181999999</v>
      </c>
      <c r="DY33" s="346">
        <v>63716.40451</v>
      </c>
      <c r="DZ33" s="346">
        <v>74506.303480000002</v>
      </c>
      <c r="EA33" s="346">
        <v>81945.365720000002</v>
      </c>
      <c r="EB33" s="346">
        <v>66473.591310000003</v>
      </c>
      <c r="EC33" s="346">
        <v>69007.608540000001</v>
      </c>
      <c r="ED33" s="346">
        <v>67798.723729999998</v>
      </c>
      <c r="EE33" s="346">
        <v>72990.163369999995</v>
      </c>
      <c r="EF33" s="346">
        <v>70451.663100000005</v>
      </c>
      <c r="EG33" s="346">
        <v>65166.895380000009</v>
      </c>
      <c r="EH33" s="346">
        <v>69743.466910000003</v>
      </c>
      <c r="EI33" s="346">
        <v>61173.040729999993</v>
      </c>
      <c r="EJ33" s="346">
        <v>61603.175489999994</v>
      </c>
      <c r="EK33" s="346">
        <v>82476.393779999999</v>
      </c>
      <c r="EL33" s="346">
        <v>66228.625660000005</v>
      </c>
      <c r="EM33" s="346">
        <v>64986.043510000003</v>
      </c>
      <c r="EN33" s="346">
        <v>58736.374310000028</v>
      </c>
      <c r="EO33" s="346">
        <v>59529.066219999921</v>
      </c>
      <c r="EP33" s="346">
        <v>67095.823770000003</v>
      </c>
      <c r="EQ33" s="346">
        <v>75703.952060000011</v>
      </c>
      <c r="ER33" s="346">
        <v>79451.645329999999</v>
      </c>
      <c r="ES33" s="346">
        <v>71061.738049999985</v>
      </c>
      <c r="ET33" s="346">
        <v>82963.574510000006</v>
      </c>
      <c r="EU33" s="346">
        <v>72193.719270000016</v>
      </c>
      <c r="EV33" s="346">
        <v>65774.153350000008</v>
      </c>
      <c r="EW33" s="346">
        <v>78070.572919999991</v>
      </c>
      <c r="EX33" s="346">
        <v>84814.440029999998</v>
      </c>
      <c r="EY33" s="346">
        <v>71943.551779999994</v>
      </c>
      <c r="EZ33" s="346">
        <v>66193.018580000004</v>
      </c>
      <c r="FA33" s="346">
        <v>66417.752389999994</v>
      </c>
      <c r="FB33" s="346">
        <v>81302.252900000007</v>
      </c>
      <c r="FC33" s="346">
        <v>70181.25728999998</v>
      </c>
      <c r="FD33" s="346">
        <v>76150.109320000105</v>
      </c>
      <c r="FE33" s="346">
        <v>84576.716420000041</v>
      </c>
      <c r="FF33" s="346">
        <v>81935.647720000023</v>
      </c>
      <c r="FG33" s="346">
        <v>82001.484020000004</v>
      </c>
      <c r="FH33" s="346">
        <v>66266.646240000016</v>
      </c>
      <c r="FI33" s="346">
        <v>84789.781320000024</v>
      </c>
      <c r="FJ33" s="346">
        <v>73622.677769999995</v>
      </c>
      <c r="FK33" s="346">
        <v>71144.689449999991</v>
      </c>
      <c r="FL33" s="346">
        <v>66939.852490000005</v>
      </c>
      <c r="FM33" s="346">
        <v>54301.046270000006</v>
      </c>
      <c r="FN33" s="346">
        <v>67426.130800000014</v>
      </c>
      <c r="FO33" s="346">
        <v>62783.132769999989</v>
      </c>
      <c r="FP33" s="346">
        <v>62147.644220000002</v>
      </c>
      <c r="FQ33" s="346">
        <v>68582.788809999984</v>
      </c>
      <c r="FR33" s="346">
        <v>66813.598990000013</v>
      </c>
      <c r="FS33" s="346">
        <v>56294.726549999992</v>
      </c>
      <c r="FT33" s="346">
        <v>65458.824280000015</v>
      </c>
      <c r="FU33" s="346">
        <v>73477.058560000005</v>
      </c>
      <c r="FV33" s="346">
        <v>87732.363260000013</v>
      </c>
      <c r="FW33" s="346">
        <v>112698.02779000002</v>
      </c>
      <c r="FX33" s="346">
        <v>66744.560920000004</v>
      </c>
      <c r="FY33" s="346">
        <v>59607.937110000559</v>
      </c>
      <c r="FZ33" s="346">
        <v>65652.887820000018</v>
      </c>
      <c r="GA33" s="346">
        <v>58434.761019999998</v>
      </c>
      <c r="GB33" s="346">
        <v>71465.99149</v>
      </c>
      <c r="GC33" s="346">
        <v>75062.330979999999</v>
      </c>
      <c r="GD33" s="346">
        <v>70345.497210000001</v>
      </c>
      <c r="GE33" s="346">
        <v>63538.091690000016</v>
      </c>
      <c r="GF33" s="346">
        <v>61662.578499999989</v>
      </c>
      <c r="GG33" s="346">
        <v>66187.352890000009</v>
      </c>
      <c r="GH33" s="346">
        <v>71098.976840000003</v>
      </c>
      <c r="GI33" s="346">
        <v>76385.852029999995</v>
      </c>
      <c r="GJ33" s="346">
        <v>63625.035139999993</v>
      </c>
      <c r="GK33" s="346">
        <v>57296.141259999989</v>
      </c>
      <c r="GL33" s="346">
        <v>48632.243980000007</v>
      </c>
      <c r="GM33" s="346">
        <v>49651.066619999998</v>
      </c>
      <c r="GN33" s="346">
        <v>95023.404129999995</v>
      </c>
      <c r="GO33" s="346">
        <v>74020.358179999981</v>
      </c>
      <c r="GP33" s="346">
        <v>67917.649639999974</v>
      </c>
      <c r="GQ33" s="346">
        <v>68042.481610000003</v>
      </c>
      <c r="GR33" s="346">
        <v>70007.483159999989</v>
      </c>
      <c r="GS33" s="346">
        <v>76291.099279999995</v>
      </c>
      <c r="GT33" s="346">
        <v>67505.818730000014</v>
      </c>
      <c r="GU33" s="346">
        <v>79876.959900000016</v>
      </c>
      <c r="GV33" s="346">
        <v>87340.055980000005</v>
      </c>
      <c r="GW33" s="346">
        <v>70697.408880000003</v>
      </c>
      <c r="GX33" s="346">
        <v>70882.680129999993</v>
      </c>
      <c r="GY33" s="346">
        <v>74992.020480000007</v>
      </c>
      <c r="GZ33" s="346">
        <v>92673.557919999992</v>
      </c>
      <c r="HA33" s="346">
        <v>67058.691550000003</v>
      </c>
      <c r="HB33" s="346">
        <v>100778.49549999999</v>
      </c>
      <c r="HC33" s="346">
        <v>73431.113469999997</v>
      </c>
      <c r="HD33" s="346">
        <v>64875.778409999999</v>
      </c>
      <c r="HE33" s="346">
        <v>92240.759329999986</v>
      </c>
      <c r="HF33" s="346">
        <v>94910.683069999999</v>
      </c>
      <c r="HG33" s="346">
        <v>92614.623819999979</v>
      </c>
      <c r="HH33" s="346">
        <v>95901.581259999992</v>
      </c>
      <c r="HI33" s="346">
        <v>82086.564000000013</v>
      </c>
      <c r="HJ33" s="346">
        <v>86599.775700000013</v>
      </c>
      <c r="HK33" s="346">
        <v>103471.80535</v>
      </c>
      <c r="HL33" s="346">
        <v>125242.40913999997</v>
      </c>
      <c r="HM33" s="346">
        <v>100058.13342000001</v>
      </c>
      <c r="HN33" s="346">
        <v>137586.83252999996</v>
      </c>
      <c r="HO33" s="346">
        <v>116958.74933999999</v>
      </c>
      <c r="HP33" s="346">
        <v>91611.530919999961</v>
      </c>
      <c r="HQ33" s="346">
        <v>108362.47674000001</v>
      </c>
      <c r="HR33" s="346">
        <v>84977.770619999981</v>
      </c>
      <c r="HS33" s="346">
        <v>161341.55200000003</v>
      </c>
      <c r="HT33" s="346">
        <v>128311.35127999996</v>
      </c>
      <c r="HU33" s="346">
        <v>108731.09283000004</v>
      </c>
      <c r="HV33" s="346">
        <v>156086.14129000003</v>
      </c>
      <c r="HW33" s="346">
        <v>136457.05923000001</v>
      </c>
      <c r="HX33" s="346">
        <v>135871.6544900001</v>
      </c>
      <c r="HY33" s="346">
        <v>130113.27019</v>
      </c>
      <c r="HZ33" s="346">
        <v>147957.76765999995</v>
      </c>
      <c r="IA33" s="444">
        <v>129573.54565999999</v>
      </c>
      <c r="IB33" s="346">
        <v>154484.60536999995</v>
      </c>
      <c r="IC33" s="346">
        <v>178304.72776999994</v>
      </c>
      <c r="ID33" s="444">
        <v>144383.10467</v>
      </c>
      <c r="IE33" s="444">
        <v>158754.58089000001</v>
      </c>
      <c r="IF33" s="444">
        <v>154982.19520000002</v>
      </c>
      <c r="IG33" s="444">
        <v>172539.23229999997</v>
      </c>
      <c r="IH33" s="444">
        <v>215961.48450999998</v>
      </c>
      <c r="II33" s="444">
        <v>201004.09898000004</v>
      </c>
      <c r="IJ33" s="444">
        <v>294113.24919300003</v>
      </c>
      <c r="IK33" s="444">
        <v>207063.46318999998</v>
      </c>
      <c r="IL33" s="444">
        <v>214496.07803199999</v>
      </c>
      <c r="IM33" s="444">
        <v>261199.10355</v>
      </c>
      <c r="IN33" s="444">
        <v>265355.25474000006</v>
      </c>
      <c r="IO33" s="444">
        <v>250209.83009000006</v>
      </c>
      <c r="IP33" s="444">
        <v>230613.65406</v>
      </c>
      <c r="IQ33" s="510">
        <v>227117.73283999998</v>
      </c>
      <c r="IR33" s="510">
        <v>272288.18319000001</v>
      </c>
      <c r="IS33" s="510">
        <v>251383.29451000001</v>
      </c>
      <c r="IT33" s="510">
        <v>269730.20642</v>
      </c>
      <c r="IU33" s="510">
        <v>259961.63727999994</v>
      </c>
      <c r="IV33" s="510">
        <v>316044.19907000009</v>
      </c>
      <c r="IW33" s="510">
        <v>237061.60889</v>
      </c>
      <c r="IX33" s="510">
        <v>266042.96765000001</v>
      </c>
      <c r="IY33" s="510">
        <v>277569.47525999998</v>
      </c>
      <c r="IZ33" s="510">
        <v>211534.70879000003</v>
      </c>
      <c r="JA33" s="510">
        <v>244206.81405999998</v>
      </c>
      <c r="JB33" s="510">
        <v>249109.95992999998</v>
      </c>
      <c r="JC33" s="510">
        <v>240937.41535999998</v>
      </c>
      <c r="JD33" s="510">
        <v>223249.74533000003</v>
      </c>
      <c r="JE33" s="510">
        <v>201567.66837999999</v>
      </c>
      <c r="JF33" s="510">
        <v>217976.95329</v>
      </c>
      <c r="JG33" s="510">
        <v>207390.17198000004</v>
      </c>
      <c r="JH33" s="510">
        <v>249892.02304000003</v>
      </c>
      <c r="JI33" s="510">
        <v>190031.33983000004</v>
      </c>
      <c r="JJ33" s="510">
        <v>222180.29359000004</v>
      </c>
      <c r="JK33" s="510">
        <v>187774.64874000006</v>
      </c>
      <c r="JL33" s="510">
        <v>153611.78788000002</v>
      </c>
      <c r="JM33" s="510">
        <v>222656.05746000001</v>
      </c>
      <c r="JN33" s="510">
        <v>202807.71177000002</v>
      </c>
      <c r="JO33" s="510">
        <v>226074.16406000007</v>
      </c>
      <c r="JP33" s="510">
        <v>228738.09299000006</v>
      </c>
      <c r="JQ33" s="510">
        <v>186068.14482000002</v>
      </c>
      <c r="JR33" s="510">
        <v>181336.54204</v>
      </c>
      <c r="JS33" s="510">
        <v>147754.54707000003</v>
      </c>
      <c r="JT33" s="510">
        <v>190594.65488000005</v>
      </c>
      <c r="JU33" s="510">
        <v>143238.08063999994</v>
      </c>
      <c r="JV33" s="510">
        <v>193250.98784999995</v>
      </c>
      <c r="JW33" s="510">
        <v>204645.20147000003</v>
      </c>
      <c r="JX33" s="510">
        <v>161779.66527000014</v>
      </c>
      <c r="JY33" s="510">
        <v>194214.78491000005</v>
      </c>
      <c r="JZ33" s="510">
        <v>153320.72702999998</v>
      </c>
      <c r="KA33" s="510">
        <v>153804.66730999996</v>
      </c>
      <c r="KB33" s="510">
        <v>175958.17431999996</v>
      </c>
      <c r="KC33" s="510">
        <v>150239.29574999993</v>
      </c>
      <c r="KD33" s="615">
        <v>162380.92636000004</v>
      </c>
      <c r="KE33" s="615">
        <v>157145.76824999996</v>
      </c>
      <c r="KF33" s="615">
        <v>167062.39458000002</v>
      </c>
      <c r="KG33" s="615">
        <v>182931</v>
      </c>
      <c r="KH33" s="615">
        <v>173308</v>
      </c>
      <c r="KI33" s="615">
        <v>147561</v>
      </c>
      <c r="KJ33" s="615">
        <v>159738.26973</v>
      </c>
      <c r="KK33" s="615">
        <v>198299.71322999999</v>
      </c>
      <c r="KL33" s="615">
        <v>155957.99562999996</v>
      </c>
      <c r="KM33" s="615">
        <v>158363.66866</v>
      </c>
      <c r="KN33" s="615">
        <v>160618.33265</v>
      </c>
      <c r="KO33" s="615">
        <v>162208.73433999997</v>
      </c>
      <c r="KP33" s="615">
        <v>149081.44703999997</v>
      </c>
      <c r="KQ33" s="615">
        <v>158908.40178000001</v>
      </c>
      <c r="KR33" s="615">
        <v>147440.04594999997</v>
      </c>
    </row>
    <row r="34" spans="1:304" ht="12.75">
      <c r="A34" s="21" t="s">
        <v>51</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v>7554.1596600000003</v>
      </c>
      <c r="DG34" s="78">
        <v>7427.3196500000004</v>
      </c>
      <c r="DH34" s="78">
        <v>9256.5427999999993</v>
      </c>
      <c r="DI34" s="78">
        <v>7684.185770000001</v>
      </c>
      <c r="DJ34" s="78">
        <v>9620.6118700000006</v>
      </c>
      <c r="DK34" s="78">
        <v>8650.6341800000009</v>
      </c>
      <c r="DL34" s="78">
        <v>8472.5759799999996</v>
      </c>
      <c r="DM34" s="78">
        <v>9382.1012599999995</v>
      </c>
      <c r="DN34" s="78">
        <v>11065.30473</v>
      </c>
      <c r="DO34" s="78">
        <v>13680.387390000002</v>
      </c>
      <c r="DP34" s="78">
        <v>13987.504549999998</v>
      </c>
      <c r="DQ34" s="78">
        <v>11847.95477</v>
      </c>
      <c r="DR34" s="78">
        <v>12565.104629999998</v>
      </c>
      <c r="DS34" s="78">
        <v>11062.092329999999</v>
      </c>
      <c r="DT34" s="78">
        <v>17426.731510000001</v>
      </c>
      <c r="DU34" s="78">
        <v>15538.354550000002</v>
      </c>
      <c r="DV34" s="78">
        <v>18580.563979999999</v>
      </c>
      <c r="DW34" s="78">
        <v>12665.726760000003</v>
      </c>
      <c r="DX34" s="78">
        <v>10078.76784</v>
      </c>
      <c r="DY34" s="78">
        <v>10991.21096</v>
      </c>
      <c r="DZ34" s="78">
        <v>13633.15105</v>
      </c>
      <c r="EA34" s="78">
        <v>13010.098309999999</v>
      </c>
      <c r="EB34" s="78">
        <v>11518.95715</v>
      </c>
      <c r="EC34" s="78">
        <v>11167.45968</v>
      </c>
      <c r="ED34" s="78">
        <v>11535.37737</v>
      </c>
      <c r="EE34" s="78">
        <v>11355.72589</v>
      </c>
      <c r="EF34" s="78">
        <v>13010.136479999999</v>
      </c>
      <c r="EG34" s="78">
        <v>10224.3809</v>
      </c>
      <c r="EH34" s="78">
        <v>10325.721640000002</v>
      </c>
      <c r="EI34" s="78">
        <v>8896.1365000000005</v>
      </c>
      <c r="EJ34" s="78">
        <v>9960.1682999999994</v>
      </c>
      <c r="EK34" s="78">
        <v>12244.180049999999</v>
      </c>
      <c r="EL34" s="78">
        <v>12305.658649999999</v>
      </c>
      <c r="EM34" s="78">
        <v>12711.289730000006</v>
      </c>
      <c r="EN34" s="78">
        <v>12697.839089999989</v>
      </c>
      <c r="EO34" s="78">
        <v>10012.098340000006</v>
      </c>
      <c r="EP34" s="78">
        <v>13630.038049999999</v>
      </c>
      <c r="EQ34" s="78">
        <v>13609.223910000001</v>
      </c>
      <c r="ER34" s="78">
        <v>12648.46356</v>
      </c>
      <c r="ES34" s="78">
        <v>11818.808099999998</v>
      </c>
      <c r="ET34" s="78">
        <v>13520.377479999999</v>
      </c>
      <c r="EU34" s="78">
        <v>8673.6246300000003</v>
      </c>
      <c r="EV34" s="78">
        <v>8850.5178100000012</v>
      </c>
      <c r="EW34" s="78">
        <v>10391.185509999999</v>
      </c>
      <c r="EX34" s="78">
        <v>10894.173350000001</v>
      </c>
      <c r="EY34" s="78">
        <v>9380.0665000000008</v>
      </c>
      <c r="EZ34" s="78">
        <v>7781.8671299999996</v>
      </c>
      <c r="FA34" s="78">
        <v>9139.9229799999994</v>
      </c>
      <c r="FB34" s="78">
        <v>8513.1609700000008</v>
      </c>
      <c r="FC34" s="78">
        <v>7774.81603</v>
      </c>
      <c r="FD34" s="78">
        <v>9037.5324000000001</v>
      </c>
      <c r="FE34" s="78">
        <v>10168.02936</v>
      </c>
      <c r="FF34" s="78">
        <v>8872.1309799999999</v>
      </c>
      <c r="FG34" s="78">
        <v>9836.1422999999995</v>
      </c>
      <c r="FH34" s="78">
        <v>8100.7159400000019</v>
      </c>
      <c r="FI34" s="78">
        <v>10875.610069999999</v>
      </c>
      <c r="FJ34" s="78">
        <v>8394.0312699999995</v>
      </c>
      <c r="FK34" s="78">
        <v>8837.8885399999999</v>
      </c>
      <c r="FL34" s="78">
        <v>8018.6697899999981</v>
      </c>
      <c r="FM34" s="78">
        <v>5584.5009300000002</v>
      </c>
      <c r="FN34" s="78">
        <v>6159.1190599999991</v>
      </c>
      <c r="FO34" s="78">
        <v>6484.0371300000006</v>
      </c>
      <c r="FP34" s="78">
        <v>7099.8879400000005</v>
      </c>
      <c r="FQ34" s="78">
        <v>8657.1445500000009</v>
      </c>
      <c r="FR34" s="78"/>
      <c r="FS34" s="78">
        <v>6780.7711200000003</v>
      </c>
      <c r="FT34" s="78">
        <v>9208.6268000000018</v>
      </c>
      <c r="FU34" s="78">
        <v>11156.004490000001</v>
      </c>
      <c r="FV34" s="78">
        <v>13590.078289999998</v>
      </c>
      <c r="FW34" s="78">
        <v>16531.988519999999</v>
      </c>
      <c r="FX34" s="78">
        <v>6786.8271599999989</v>
      </c>
      <c r="FY34" s="78">
        <v>6518.0440299999991</v>
      </c>
      <c r="FZ34" s="78">
        <v>6482.2535199999993</v>
      </c>
      <c r="GA34" s="78">
        <v>6128.0479000000005</v>
      </c>
      <c r="GB34" s="78">
        <v>6388.8689999999997</v>
      </c>
      <c r="GC34" s="78">
        <v>7940.5865700000004</v>
      </c>
      <c r="GD34" s="78">
        <v>7957.9303299999983</v>
      </c>
      <c r="GE34" s="78">
        <v>5815.7688899999994</v>
      </c>
      <c r="GF34" s="78">
        <v>7392.8731500000004</v>
      </c>
      <c r="GG34" s="78">
        <v>6513.8803399999997</v>
      </c>
      <c r="GH34" s="78">
        <v>6746.9198900000001</v>
      </c>
      <c r="GI34" s="78">
        <v>7146.8763200000003</v>
      </c>
      <c r="GJ34" s="78">
        <v>5586.7539799999995</v>
      </c>
      <c r="GK34" s="78">
        <v>5958.2308600000006</v>
      </c>
      <c r="GL34" s="78">
        <v>6335.74953</v>
      </c>
      <c r="GM34" s="78">
        <v>6338.717920000001</v>
      </c>
      <c r="GN34" s="78">
        <v>13612.170449999998</v>
      </c>
      <c r="GO34" s="78">
        <v>9999.4666599999982</v>
      </c>
      <c r="GP34" s="78">
        <v>7886.1542099999997</v>
      </c>
      <c r="GQ34" s="78">
        <v>6388.2054100000005</v>
      </c>
      <c r="GR34" s="78">
        <v>8382.059510000001</v>
      </c>
      <c r="GS34" s="78">
        <v>7378.0153700000001</v>
      </c>
      <c r="GT34" s="78">
        <v>7606.7644199999995</v>
      </c>
      <c r="GU34" s="78">
        <v>10800.82706</v>
      </c>
      <c r="GV34" s="78">
        <v>11209.977740000002</v>
      </c>
      <c r="GW34" s="78">
        <v>7694.0799699999989</v>
      </c>
      <c r="GX34" s="78">
        <v>9082.2474099999999</v>
      </c>
      <c r="GY34" s="78">
        <v>8856.2849199999982</v>
      </c>
      <c r="GZ34" s="78">
        <v>9758.2781799999975</v>
      </c>
      <c r="HA34" s="78">
        <v>6528.3688999999995</v>
      </c>
      <c r="HB34" s="78">
        <v>9927.0633799999996</v>
      </c>
      <c r="HC34" s="78">
        <v>7111.4492499999997</v>
      </c>
      <c r="HD34" s="78">
        <v>6900.2125100000003</v>
      </c>
      <c r="HE34" s="78">
        <v>9442.7877900000003</v>
      </c>
      <c r="HF34" s="78">
        <v>9250.778769999999</v>
      </c>
      <c r="HG34" s="78">
        <v>9576.7469599999986</v>
      </c>
      <c r="HH34" s="78">
        <v>7743.5825000000004</v>
      </c>
      <c r="HI34" s="78">
        <v>7133.0345700000007</v>
      </c>
      <c r="HJ34" s="78">
        <v>11487.96614</v>
      </c>
      <c r="HK34" s="78">
        <v>10748.183419999999</v>
      </c>
      <c r="HL34" s="78">
        <v>11816.902560000002</v>
      </c>
      <c r="HM34" s="78">
        <v>9662.6023700000005</v>
      </c>
      <c r="HN34" s="78">
        <v>15030.304329999999</v>
      </c>
      <c r="HO34" s="78">
        <v>11557.177799999999</v>
      </c>
      <c r="HP34" s="78">
        <v>9849.7968000000001</v>
      </c>
      <c r="HQ34" s="78">
        <v>11672.555339999999</v>
      </c>
      <c r="HR34" s="78">
        <v>9605.1320400000004</v>
      </c>
      <c r="HS34" s="78">
        <v>18021.488789999999</v>
      </c>
      <c r="HT34" s="78">
        <v>14941.132460000001</v>
      </c>
      <c r="HU34" s="78">
        <v>12121.40511</v>
      </c>
      <c r="HV34" s="78">
        <v>16802.993940000004</v>
      </c>
      <c r="HW34" s="78">
        <v>14029.563460000001</v>
      </c>
      <c r="HX34" s="78">
        <v>13820.060930000001</v>
      </c>
      <c r="HY34" s="78">
        <v>13801.871080000001</v>
      </c>
      <c r="HZ34" s="78">
        <v>12718.764729999999</v>
      </c>
      <c r="IA34" s="81">
        <v>12313.329830000001</v>
      </c>
      <c r="IB34" s="78">
        <v>15646.584339999999</v>
      </c>
      <c r="IC34" s="78">
        <v>16199.934349999996</v>
      </c>
      <c r="ID34" s="81">
        <v>12552.48185</v>
      </c>
      <c r="IE34" s="81">
        <v>16661.599990000002</v>
      </c>
      <c r="IF34" s="81">
        <v>16331.426049999998</v>
      </c>
      <c r="IG34" s="81">
        <v>17423.700380000002</v>
      </c>
      <c r="IH34" s="81">
        <v>21476.160660000001</v>
      </c>
      <c r="II34" s="81">
        <v>20935.88337</v>
      </c>
      <c r="IJ34" s="81">
        <v>23385.024689999998</v>
      </c>
      <c r="IK34" s="81">
        <v>15825.82718</v>
      </c>
      <c r="IL34" s="81">
        <v>15724.375339999999</v>
      </c>
      <c r="IM34" s="81">
        <v>25389.79808</v>
      </c>
      <c r="IN34" s="81">
        <v>26100.294289999998</v>
      </c>
      <c r="IO34" s="81">
        <v>23246.956859999998</v>
      </c>
      <c r="IP34" s="81">
        <v>18385.998759999999</v>
      </c>
      <c r="IQ34" s="511">
        <v>22314.560830000002</v>
      </c>
      <c r="IR34" s="511">
        <v>27201.48099</v>
      </c>
      <c r="IS34" s="511">
        <v>30719.738890000001</v>
      </c>
      <c r="IT34" s="511">
        <v>31247.087139999996</v>
      </c>
      <c r="IU34" s="511">
        <v>25223.67715</v>
      </c>
      <c r="IV34" s="511">
        <v>30695.630229999999</v>
      </c>
      <c r="IW34" s="511">
        <v>24000.432220000002</v>
      </c>
      <c r="IX34" s="511">
        <v>29284.127949999998</v>
      </c>
      <c r="IY34" s="511">
        <v>31018.388870000002</v>
      </c>
      <c r="IZ34" s="511">
        <v>25414.07964</v>
      </c>
      <c r="JA34" s="511">
        <v>27744.390590000003</v>
      </c>
      <c r="JB34" s="511">
        <v>29523.891329999999</v>
      </c>
      <c r="JC34" s="511">
        <v>26125.06812</v>
      </c>
      <c r="JD34" s="511">
        <v>27612.301619999998</v>
      </c>
      <c r="JE34" s="511">
        <v>26039.724269999999</v>
      </c>
      <c r="JF34" s="511">
        <v>26329.410899999999</v>
      </c>
      <c r="JG34" s="511">
        <v>23381.406420000003</v>
      </c>
      <c r="JH34" s="511">
        <v>31181.196799999998</v>
      </c>
      <c r="JI34" s="511">
        <v>21419.805760000003</v>
      </c>
      <c r="JJ34" s="511">
        <v>28089.524790000003</v>
      </c>
      <c r="JK34" s="511">
        <v>24857.66532</v>
      </c>
      <c r="JL34" s="511">
        <v>19506.557199999999</v>
      </c>
      <c r="JM34" s="511">
        <v>31027.882210000007</v>
      </c>
      <c r="JN34" s="511">
        <v>25491.059000000001</v>
      </c>
      <c r="JO34" s="511">
        <v>33913.696620000002</v>
      </c>
      <c r="JP34" s="511">
        <v>24391.297869999995</v>
      </c>
      <c r="JQ34" s="511">
        <v>22535.398340000003</v>
      </c>
      <c r="JR34" s="511">
        <v>21326.91116</v>
      </c>
      <c r="JS34" s="511">
        <v>15532.668910000002</v>
      </c>
      <c r="JT34" s="511">
        <v>20562.921619999997</v>
      </c>
      <c r="JU34" s="511">
        <v>16618.833779999997</v>
      </c>
      <c r="JV34" s="511">
        <v>19878.229860000003</v>
      </c>
      <c r="JW34" s="511">
        <v>23005.578270000005</v>
      </c>
      <c r="JX34" s="511">
        <v>16709.001310000003</v>
      </c>
      <c r="JY34" s="511">
        <v>19846.488669999999</v>
      </c>
      <c r="JZ34" s="511">
        <v>17921.408040000002</v>
      </c>
      <c r="KA34" s="511">
        <v>18275.215169999999</v>
      </c>
      <c r="KB34" s="511">
        <v>20060.052619999999</v>
      </c>
      <c r="KC34" s="511">
        <v>23531.495789999997</v>
      </c>
      <c r="KD34" s="616">
        <v>23013.078160000001</v>
      </c>
      <c r="KE34" s="616">
        <v>22107.92308</v>
      </c>
      <c r="KF34" s="616">
        <v>17869.052469999999</v>
      </c>
      <c r="KG34" s="616">
        <v>21195</v>
      </c>
      <c r="KH34" s="616">
        <v>20595</v>
      </c>
      <c r="KI34" s="616">
        <v>18863</v>
      </c>
      <c r="KJ34" s="616">
        <v>18664.6185</v>
      </c>
      <c r="KK34" s="616">
        <v>25753.479729999999</v>
      </c>
      <c r="KL34" s="616">
        <v>18890.13553</v>
      </c>
      <c r="KM34" s="616">
        <v>19741.189770000001</v>
      </c>
      <c r="KN34" s="616">
        <v>18875.33524</v>
      </c>
      <c r="KO34" s="616">
        <v>19474.96299</v>
      </c>
      <c r="KP34" s="616">
        <v>20050.199559999997</v>
      </c>
      <c r="KQ34" s="616">
        <v>17674.383030000001</v>
      </c>
      <c r="KR34" s="616">
        <v>17998.56078</v>
      </c>
    </row>
    <row r="35" spans="1:304" ht="12.75">
      <c r="A35" s="22" t="s">
        <v>52</v>
      </c>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v>5726.9922400000005</v>
      </c>
      <c r="DG35" s="78">
        <v>6140.3929800000005</v>
      </c>
      <c r="DH35" s="78">
        <v>7087.3511999999992</v>
      </c>
      <c r="DI35" s="78">
        <v>5826.2043500000009</v>
      </c>
      <c r="DJ35" s="78">
        <v>7840.7408400000004</v>
      </c>
      <c r="DK35" s="78">
        <v>6618.3022799999999</v>
      </c>
      <c r="DL35" s="78">
        <v>5326.9943899999998</v>
      </c>
      <c r="DM35" s="78">
        <v>6479.1518800000003</v>
      </c>
      <c r="DN35" s="78">
        <v>7714.7804500000002</v>
      </c>
      <c r="DO35" s="78">
        <v>10711.882560000002</v>
      </c>
      <c r="DP35" s="78">
        <v>10594.824789999999</v>
      </c>
      <c r="DQ35" s="78">
        <v>7572.9705400000003</v>
      </c>
      <c r="DR35" s="78">
        <v>8818.4424599999984</v>
      </c>
      <c r="DS35" s="78">
        <v>6968.2074000000002</v>
      </c>
      <c r="DT35" s="78">
        <v>12952.21997</v>
      </c>
      <c r="DU35" s="78">
        <v>11861.963010000001</v>
      </c>
      <c r="DV35" s="78">
        <v>15022.42952</v>
      </c>
      <c r="DW35" s="78">
        <v>9030.0657200000023</v>
      </c>
      <c r="DX35" s="78">
        <v>7225.5947399999995</v>
      </c>
      <c r="DY35" s="78">
        <v>8006.9480899999999</v>
      </c>
      <c r="DZ35" s="78">
        <v>8493.3348499999993</v>
      </c>
      <c r="EA35" s="78">
        <v>9068.0558700000001</v>
      </c>
      <c r="EB35" s="78">
        <v>7344.1419000000005</v>
      </c>
      <c r="EC35" s="78">
        <v>6126.730590000001</v>
      </c>
      <c r="ED35" s="78">
        <v>7761.7811699999993</v>
      </c>
      <c r="EE35" s="78">
        <v>7564.9626200000002</v>
      </c>
      <c r="EF35" s="78">
        <v>7761.9105099999997</v>
      </c>
      <c r="EG35" s="78">
        <v>6980.6049999999996</v>
      </c>
      <c r="EH35" s="78">
        <v>6762.9861800000008</v>
      </c>
      <c r="EI35" s="78">
        <v>5927.5546899999999</v>
      </c>
      <c r="EJ35" s="78">
        <v>6967.77556</v>
      </c>
      <c r="EK35" s="78">
        <v>9737.7754299999997</v>
      </c>
      <c r="EL35" s="78">
        <v>9916.4348300000001</v>
      </c>
      <c r="EM35" s="78">
        <v>9946.3879200000047</v>
      </c>
      <c r="EN35" s="78">
        <v>10053.63130999999</v>
      </c>
      <c r="EO35" s="78">
        <v>7695.8408100000051</v>
      </c>
      <c r="EP35" s="78">
        <v>11302.90898</v>
      </c>
      <c r="EQ35" s="78">
        <v>10757.06624</v>
      </c>
      <c r="ER35" s="78">
        <v>9402.9967300000008</v>
      </c>
      <c r="ES35" s="78">
        <v>8768.0685099999992</v>
      </c>
      <c r="ET35" s="78">
        <v>10398.039069999999</v>
      </c>
      <c r="EU35" s="78">
        <v>6314.2476200000001</v>
      </c>
      <c r="EV35" s="78">
        <v>6467.3358400000006</v>
      </c>
      <c r="EW35" s="78">
        <v>7422.0355999999992</v>
      </c>
      <c r="EX35" s="78">
        <v>8362.4325399999998</v>
      </c>
      <c r="EY35" s="78">
        <v>6742.3858500000006</v>
      </c>
      <c r="EZ35" s="78">
        <v>5086.6476899999998</v>
      </c>
      <c r="FA35" s="78">
        <v>6241.8949700000003</v>
      </c>
      <c r="FB35" s="78">
        <v>6352.6651600000005</v>
      </c>
      <c r="FC35" s="78">
        <v>5047.9313400000001</v>
      </c>
      <c r="FD35" s="78">
        <v>6908.9819799999987</v>
      </c>
      <c r="FE35" s="78">
        <v>7747.62997</v>
      </c>
      <c r="FF35" s="78">
        <v>6622.9244699999999</v>
      </c>
      <c r="FG35" s="78">
        <v>7162.125109999999</v>
      </c>
      <c r="FH35" s="78">
        <v>5970.2559900000015</v>
      </c>
      <c r="FI35" s="78">
        <v>7921.0203199999996</v>
      </c>
      <c r="FJ35" s="78">
        <v>6158.2299800000001</v>
      </c>
      <c r="FK35" s="78">
        <v>5783.4326400000009</v>
      </c>
      <c r="FL35" s="78">
        <v>5778.3291099999988</v>
      </c>
      <c r="FM35" s="78">
        <v>3051.3285400000004</v>
      </c>
      <c r="FN35" s="78">
        <v>3850.12653</v>
      </c>
      <c r="FO35" s="78">
        <v>4526.6173300000009</v>
      </c>
      <c r="FP35" s="78">
        <v>4985.6910800000005</v>
      </c>
      <c r="FQ35" s="78">
        <v>6398.5231300000005</v>
      </c>
      <c r="FR35" s="78"/>
      <c r="FS35" s="78">
        <v>4632.3026300000001</v>
      </c>
      <c r="FT35" s="78">
        <v>6851.2397900000005</v>
      </c>
      <c r="FU35" s="78">
        <v>9084.6919200000011</v>
      </c>
      <c r="FV35" s="78">
        <v>11168.149039999998</v>
      </c>
      <c r="FW35" s="78">
        <v>13441.804910000001</v>
      </c>
      <c r="FX35" s="78">
        <v>4607.8291699999991</v>
      </c>
      <c r="FY35" s="78">
        <v>4498.3103799999999</v>
      </c>
      <c r="FZ35" s="78">
        <v>5147.1258399999997</v>
      </c>
      <c r="GA35" s="78">
        <v>4521.9639500000003</v>
      </c>
      <c r="GB35" s="78">
        <v>4254.3734999999997</v>
      </c>
      <c r="GC35" s="78">
        <v>6564.2361800000008</v>
      </c>
      <c r="GD35" s="78">
        <v>6155.1584199999979</v>
      </c>
      <c r="GE35" s="78">
        <v>3828.2456699999993</v>
      </c>
      <c r="GF35" s="78">
        <v>4994.7212</v>
      </c>
      <c r="GG35" s="78">
        <v>4675.4967499999993</v>
      </c>
      <c r="GH35" s="78">
        <v>4925.23819</v>
      </c>
      <c r="GI35" s="78">
        <v>5668.1616300000005</v>
      </c>
      <c r="GJ35" s="78">
        <v>3328.5452399999999</v>
      </c>
      <c r="GK35" s="78">
        <v>4715.9562000000005</v>
      </c>
      <c r="GL35" s="78">
        <v>5160.7693300000001</v>
      </c>
      <c r="GM35" s="78">
        <v>4793.4112800000003</v>
      </c>
      <c r="GN35" s="78">
        <v>11905.570649999998</v>
      </c>
      <c r="GO35" s="78">
        <v>8631.6841499999991</v>
      </c>
      <c r="GP35" s="78">
        <v>6151.1896699999998</v>
      </c>
      <c r="GQ35" s="78">
        <v>4551.5947100000003</v>
      </c>
      <c r="GR35" s="78">
        <v>6742.4941400000007</v>
      </c>
      <c r="GS35" s="78">
        <v>5538.2346099999995</v>
      </c>
      <c r="GT35" s="78">
        <v>5568.4923599999993</v>
      </c>
      <c r="GU35" s="78">
        <v>9026.0233399999997</v>
      </c>
      <c r="GV35" s="78">
        <v>8964.6356200000009</v>
      </c>
      <c r="GW35" s="78">
        <v>5601.2706899999994</v>
      </c>
      <c r="GX35" s="78">
        <v>7257.7859200000003</v>
      </c>
      <c r="GY35" s="78">
        <v>6877.5498599999992</v>
      </c>
      <c r="GZ35" s="78">
        <v>7038.2752199999986</v>
      </c>
      <c r="HA35" s="78">
        <v>4379.9129700000003</v>
      </c>
      <c r="HB35" s="78">
        <v>6743.5259599999999</v>
      </c>
      <c r="HC35" s="78">
        <v>4649.2823399999997</v>
      </c>
      <c r="HD35" s="78">
        <v>4169.4678800000002</v>
      </c>
      <c r="HE35" s="78">
        <v>5761.4346700000006</v>
      </c>
      <c r="HF35" s="78">
        <v>6788.7206999999989</v>
      </c>
      <c r="HG35" s="78">
        <v>5700.9271999999992</v>
      </c>
      <c r="HH35" s="78">
        <v>4888.0623800000003</v>
      </c>
      <c r="HI35" s="78">
        <v>4635.4879600000004</v>
      </c>
      <c r="HJ35" s="78">
        <v>7765.6766499999994</v>
      </c>
      <c r="HK35" s="78">
        <v>8172.6793099999995</v>
      </c>
      <c r="HL35" s="78">
        <v>8154.1218600000011</v>
      </c>
      <c r="HM35" s="78">
        <v>6825.7409200000002</v>
      </c>
      <c r="HN35" s="78">
        <v>11787.427639999998</v>
      </c>
      <c r="HO35" s="78">
        <v>8604.9291799999992</v>
      </c>
      <c r="HP35" s="78">
        <v>6416.50551</v>
      </c>
      <c r="HQ35" s="78">
        <v>8207.7584699999989</v>
      </c>
      <c r="HR35" s="78">
        <v>6822.041650000001</v>
      </c>
      <c r="HS35" s="78">
        <v>13411.80366</v>
      </c>
      <c r="HT35" s="78">
        <v>10398.343640000001</v>
      </c>
      <c r="HU35" s="78">
        <v>8191.2545299999992</v>
      </c>
      <c r="HV35" s="78">
        <v>12263.060110000004</v>
      </c>
      <c r="HW35" s="78">
        <v>10088.440050000001</v>
      </c>
      <c r="HX35" s="78">
        <v>10097.918850000002</v>
      </c>
      <c r="HY35" s="78">
        <v>9690.0493799999986</v>
      </c>
      <c r="HZ35" s="78">
        <v>8741.879359999999</v>
      </c>
      <c r="IA35" s="81">
        <v>7541.2927300000001</v>
      </c>
      <c r="IB35" s="78">
        <v>8849.1029799999997</v>
      </c>
      <c r="IC35" s="78">
        <v>9641.4599599999965</v>
      </c>
      <c r="ID35" s="81">
        <v>8353.2334499999997</v>
      </c>
      <c r="IE35" s="81">
        <v>11190.957630000001</v>
      </c>
      <c r="IF35" s="81">
        <v>11229.329879999999</v>
      </c>
      <c r="IG35" s="81">
        <v>11144.799030000002</v>
      </c>
      <c r="IH35" s="81">
        <v>14070.86328</v>
      </c>
      <c r="II35" s="81">
        <v>14322.094789999999</v>
      </c>
      <c r="IJ35" s="81">
        <v>15873.805710000001</v>
      </c>
      <c r="IK35" s="81">
        <v>13442.959210000001</v>
      </c>
      <c r="IL35" s="81">
        <v>12577.42225</v>
      </c>
      <c r="IM35" s="81">
        <v>19406.845560000002</v>
      </c>
      <c r="IN35" s="81">
        <v>19959.082079999996</v>
      </c>
      <c r="IO35" s="81">
        <v>17097.88553</v>
      </c>
      <c r="IP35" s="81">
        <v>13100.11498</v>
      </c>
      <c r="IQ35" s="511">
        <v>15764.266170000001</v>
      </c>
      <c r="IR35" s="511">
        <v>22236.805179999999</v>
      </c>
      <c r="IS35" s="511">
        <v>24156.358199999999</v>
      </c>
      <c r="IT35" s="511">
        <v>23789.378289999997</v>
      </c>
      <c r="IU35" s="511">
        <v>17882.862809999999</v>
      </c>
      <c r="IV35" s="511">
        <v>23114.922189999997</v>
      </c>
      <c r="IW35" s="511">
        <v>16794.212210000002</v>
      </c>
      <c r="IX35" s="511">
        <v>20498.218389999998</v>
      </c>
      <c r="IY35" s="511">
        <v>22187.145380000002</v>
      </c>
      <c r="IZ35" s="511">
        <v>16303.46542</v>
      </c>
      <c r="JA35" s="511">
        <v>19657.38607</v>
      </c>
      <c r="JB35" s="511">
        <v>23283.64558</v>
      </c>
      <c r="JC35" s="511">
        <v>20727.10295</v>
      </c>
      <c r="JD35" s="511">
        <v>21808.32717</v>
      </c>
      <c r="JE35" s="511">
        <v>20923.490470000001</v>
      </c>
      <c r="JF35" s="511">
        <v>20890.059379999999</v>
      </c>
      <c r="JG35" s="511">
        <v>18908.366370000003</v>
      </c>
      <c r="JH35" s="511">
        <v>26612.220679999999</v>
      </c>
      <c r="JI35" s="511">
        <v>16997.029750000002</v>
      </c>
      <c r="JJ35" s="511">
        <v>23109.674570000006</v>
      </c>
      <c r="JK35" s="511">
        <v>18114.75603</v>
      </c>
      <c r="JL35" s="511">
        <v>16206.129969999998</v>
      </c>
      <c r="JM35" s="511">
        <v>26007.448650000006</v>
      </c>
      <c r="JN35" s="511">
        <v>20396.119550000003</v>
      </c>
      <c r="JO35" s="511">
        <v>29232.834300000006</v>
      </c>
      <c r="JP35" s="511">
        <v>20979.594059999996</v>
      </c>
      <c r="JQ35" s="511">
        <v>19870.680800000002</v>
      </c>
      <c r="JR35" s="511">
        <v>17701.98633</v>
      </c>
      <c r="JS35" s="511">
        <v>13199.014830000002</v>
      </c>
      <c r="JT35" s="511">
        <v>17965.779569999999</v>
      </c>
      <c r="JU35" s="511">
        <v>13497.148909999998</v>
      </c>
      <c r="JV35" s="511">
        <v>16270.101280000004</v>
      </c>
      <c r="JW35" s="511">
        <v>19607.678410000004</v>
      </c>
      <c r="JX35" s="511">
        <v>14045.845020000002</v>
      </c>
      <c r="JY35" s="511">
        <v>16215.924169999998</v>
      </c>
      <c r="JZ35" s="511">
        <v>14690.892580000002</v>
      </c>
      <c r="KA35" s="511">
        <v>15327.497869999999</v>
      </c>
      <c r="KB35" s="511">
        <v>16702.825529999998</v>
      </c>
      <c r="KC35" s="511">
        <v>20117.919599999997</v>
      </c>
      <c r="KD35" s="616">
        <v>19366.943920000002</v>
      </c>
      <c r="KE35" s="616">
        <v>19157.643050000002</v>
      </c>
      <c r="KF35" s="616">
        <v>14241.712029999999</v>
      </c>
      <c r="KG35" s="616">
        <v>18287</v>
      </c>
      <c r="KH35" s="616">
        <v>17162</v>
      </c>
      <c r="KI35" s="616">
        <v>15368</v>
      </c>
      <c r="KJ35" s="616">
        <v>15983.253480000001</v>
      </c>
      <c r="KK35" s="616">
        <v>22167.009289999998</v>
      </c>
      <c r="KL35" s="616">
        <v>15540.42693</v>
      </c>
      <c r="KM35" s="616">
        <v>17108.92784</v>
      </c>
      <c r="KN35" s="616">
        <v>15357.215029999999</v>
      </c>
      <c r="KO35" s="616">
        <v>16989.85629</v>
      </c>
      <c r="KP35" s="616">
        <v>17563.380759999996</v>
      </c>
      <c r="KQ35" s="616">
        <v>15744.862929999999</v>
      </c>
      <c r="KR35" s="616">
        <v>15461.817120000002</v>
      </c>
    </row>
    <row r="36" spans="1:304" ht="12.75">
      <c r="A36" s="22" t="s">
        <v>53</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v>1827.16742</v>
      </c>
      <c r="DG36" s="78">
        <v>1286.9266699999998</v>
      </c>
      <c r="DH36" s="78">
        <v>2169.1916000000001</v>
      </c>
      <c r="DI36" s="78">
        <v>1857.9814200000001</v>
      </c>
      <c r="DJ36" s="78">
        <v>1779.8710299999998</v>
      </c>
      <c r="DK36" s="78">
        <v>2032.3319000000001</v>
      </c>
      <c r="DL36" s="78">
        <v>3145.5815900000002</v>
      </c>
      <c r="DM36" s="78">
        <v>2902.9493799999996</v>
      </c>
      <c r="DN36" s="78">
        <v>3350.5242800000001</v>
      </c>
      <c r="DO36" s="78">
        <v>2968.5048300000003</v>
      </c>
      <c r="DP36" s="78">
        <v>3392.67976</v>
      </c>
      <c r="DQ36" s="78">
        <v>4274.98423</v>
      </c>
      <c r="DR36" s="78">
        <v>3746.6621700000001</v>
      </c>
      <c r="DS36" s="78">
        <v>4093.8849299999997</v>
      </c>
      <c r="DT36" s="78">
        <v>4474.5115400000004</v>
      </c>
      <c r="DU36" s="78">
        <v>3676.3915400000001</v>
      </c>
      <c r="DV36" s="78">
        <v>3558.1344599999998</v>
      </c>
      <c r="DW36" s="78">
        <v>3635.6610400000004</v>
      </c>
      <c r="DX36" s="78">
        <v>2853.1731</v>
      </c>
      <c r="DY36" s="78">
        <v>2984.2628699999996</v>
      </c>
      <c r="DZ36" s="78">
        <v>5139.8162000000002</v>
      </c>
      <c r="EA36" s="78">
        <v>3942.0424399999997</v>
      </c>
      <c r="EB36" s="78">
        <v>4174.8152499999997</v>
      </c>
      <c r="EC36" s="78">
        <v>5040.7290899999989</v>
      </c>
      <c r="ED36" s="78">
        <v>3773.5962000000004</v>
      </c>
      <c r="EE36" s="78">
        <v>3790.7632699999999</v>
      </c>
      <c r="EF36" s="78">
        <v>5248.2259699999995</v>
      </c>
      <c r="EG36" s="78">
        <v>3243.7759000000001</v>
      </c>
      <c r="EH36" s="78">
        <v>3562.7354600000003</v>
      </c>
      <c r="EI36" s="78">
        <v>2968.5818100000001</v>
      </c>
      <c r="EJ36" s="78">
        <v>2992.3927399999998</v>
      </c>
      <c r="EK36" s="78">
        <v>2506.4046199999998</v>
      </c>
      <c r="EL36" s="78">
        <v>2389.2238199999997</v>
      </c>
      <c r="EM36" s="78">
        <v>2764.9018100000008</v>
      </c>
      <c r="EN36" s="78">
        <v>2644.2077799999988</v>
      </c>
      <c r="EO36" s="78">
        <v>2316.2575300000008</v>
      </c>
      <c r="EP36" s="78">
        <v>2327.12907</v>
      </c>
      <c r="EQ36" s="78">
        <v>2852.1576699999996</v>
      </c>
      <c r="ER36" s="78">
        <v>3245.4668300000003</v>
      </c>
      <c r="ES36" s="78">
        <v>3050.7395900000001</v>
      </c>
      <c r="ET36" s="78">
        <v>3122.3384099999998</v>
      </c>
      <c r="EU36" s="78">
        <v>2359.3770100000002</v>
      </c>
      <c r="EV36" s="78">
        <v>2383.1819700000001</v>
      </c>
      <c r="EW36" s="78">
        <v>2969.1499100000001</v>
      </c>
      <c r="EX36" s="78">
        <v>2531.7408100000002</v>
      </c>
      <c r="EY36" s="78">
        <v>2637.6806499999998</v>
      </c>
      <c r="EZ36" s="78">
        <v>2695.2194399999998</v>
      </c>
      <c r="FA36" s="78">
        <v>2898.02801</v>
      </c>
      <c r="FB36" s="78">
        <v>2160.4958100000003</v>
      </c>
      <c r="FC36" s="78">
        <v>2726.8846900000003</v>
      </c>
      <c r="FD36" s="78">
        <v>2128.5504200000005</v>
      </c>
      <c r="FE36" s="78">
        <v>2420.3993900000005</v>
      </c>
      <c r="FF36" s="78">
        <v>2249.20651</v>
      </c>
      <c r="FG36" s="78">
        <v>2674.01719</v>
      </c>
      <c r="FH36" s="78">
        <v>2130.4599500000004</v>
      </c>
      <c r="FI36" s="78">
        <v>2954.5897499999996</v>
      </c>
      <c r="FJ36" s="78">
        <v>2235.8012899999994</v>
      </c>
      <c r="FK36" s="78">
        <v>3054.4558999999999</v>
      </c>
      <c r="FL36" s="78">
        <v>2240.3406799999998</v>
      </c>
      <c r="FM36" s="78">
        <v>2533.1723900000002</v>
      </c>
      <c r="FN36" s="78">
        <v>2308.9925299999995</v>
      </c>
      <c r="FO36" s="78">
        <v>1957.4197999999994</v>
      </c>
      <c r="FP36" s="78">
        <v>2114.19686</v>
      </c>
      <c r="FQ36" s="78">
        <v>2258.6214199999999</v>
      </c>
      <c r="FR36" s="78"/>
      <c r="FS36" s="78">
        <v>2148.4684900000002</v>
      </c>
      <c r="FT36" s="78">
        <v>2357.3870100000008</v>
      </c>
      <c r="FU36" s="78">
        <v>2071.3125700000001</v>
      </c>
      <c r="FV36" s="78">
        <v>2421.9292500000001</v>
      </c>
      <c r="FW36" s="78">
        <v>3090.1836099999996</v>
      </c>
      <c r="FX36" s="78">
        <v>2178.9979899999998</v>
      </c>
      <c r="FY36" s="78">
        <v>2019.7336499999994</v>
      </c>
      <c r="FZ36" s="78">
        <v>1335.1276799999998</v>
      </c>
      <c r="GA36" s="78">
        <v>1606.0839500000002</v>
      </c>
      <c r="GB36" s="78">
        <v>2134.4955</v>
      </c>
      <c r="GC36" s="78">
        <v>1376.3503899999998</v>
      </c>
      <c r="GD36" s="78">
        <v>1802.7719100000002</v>
      </c>
      <c r="GE36" s="78">
        <v>1987.52322</v>
      </c>
      <c r="GF36" s="78">
        <v>2398.1519500000004</v>
      </c>
      <c r="GG36" s="78">
        <v>1838.3835900000004</v>
      </c>
      <c r="GH36" s="78">
        <v>1821.6817000000001</v>
      </c>
      <c r="GI36" s="78">
        <v>1478.71469</v>
      </c>
      <c r="GJ36" s="78">
        <v>2258.2087399999996</v>
      </c>
      <c r="GK36" s="78">
        <v>1242.27466</v>
      </c>
      <c r="GL36" s="78">
        <v>1174.9802000000002</v>
      </c>
      <c r="GM36" s="78">
        <v>1545.3066400000002</v>
      </c>
      <c r="GN36" s="78">
        <v>1706.5998000000002</v>
      </c>
      <c r="GO36" s="78">
        <v>1367.7825099999998</v>
      </c>
      <c r="GP36" s="78">
        <v>1734.9645399999999</v>
      </c>
      <c r="GQ36" s="78">
        <v>1836.6107</v>
      </c>
      <c r="GR36" s="78">
        <v>1639.56537</v>
      </c>
      <c r="GS36" s="78">
        <v>1839.7807600000003</v>
      </c>
      <c r="GT36" s="78">
        <v>2038.27206</v>
      </c>
      <c r="GU36" s="78">
        <v>1774.8037200000001</v>
      </c>
      <c r="GV36" s="78">
        <v>2245.3421200000003</v>
      </c>
      <c r="GW36" s="78">
        <v>2092.8092799999999</v>
      </c>
      <c r="GX36" s="78">
        <v>1824.4614900000001</v>
      </c>
      <c r="GY36" s="78">
        <v>1978.73506</v>
      </c>
      <c r="GZ36" s="78">
        <v>2720.0029599999998</v>
      </c>
      <c r="HA36" s="78">
        <v>2148.4559299999996</v>
      </c>
      <c r="HB36" s="78">
        <v>3183.5374200000001</v>
      </c>
      <c r="HC36" s="78">
        <v>2462.1669099999995</v>
      </c>
      <c r="HD36" s="78">
        <v>2730.7446300000001</v>
      </c>
      <c r="HE36" s="78">
        <v>3681.3531200000002</v>
      </c>
      <c r="HF36" s="78">
        <v>2462.05807</v>
      </c>
      <c r="HG36" s="78">
        <v>3875.8197599999999</v>
      </c>
      <c r="HH36" s="78">
        <v>2855.5201200000001</v>
      </c>
      <c r="HI36" s="78">
        <v>2497.5466100000003</v>
      </c>
      <c r="HJ36" s="78">
        <v>3722.2894900000001</v>
      </c>
      <c r="HK36" s="78">
        <v>2575.5041099999999</v>
      </c>
      <c r="HL36" s="78">
        <v>3662.7807000000003</v>
      </c>
      <c r="HM36" s="78">
        <v>2836.8614499999999</v>
      </c>
      <c r="HN36" s="78">
        <v>3242.8766900000001</v>
      </c>
      <c r="HO36" s="78">
        <v>2952.2486200000003</v>
      </c>
      <c r="HP36" s="78">
        <v>3433.2912900000006</v>
      </c>
      <c r="HQ36" s="78">
        <v>3464.7968699999997</v>
      </c>
      <c r="HR36" s="78">
        <v>2783.0903900000003</v>
      </c>
      <c r="HS36" s="78">
        <v>4609.6851299999998</v>
      </c>
      <c r="HT36" s="78">
        <v>4542.7888200000007</v>
      </c>
      <c r="HU36" s="78">
        <v>3930.1505799999995</v>
      </c>
      <c r="HV36" s="78">
        <v>4539.933829999999</v>
      </c>
      <c r="HW36" s="78">
        <v>3941.1234099999997</v>
      </c>
      <c r="HX36" s="78">
        <v>3722.1420800000001</v>
      </c>
      <c r="HY36" s="78">
        <v>4111.8217000000013</v>
      </c>
      <c r="HZ36" s="78">
        <v>3976.88537</v>
      </c>
      <c r="IA36" s="81">
        <v>4772.0371000000005</v>
      </c>
      <c r="IB36" s="78">
        <v>6797.4813599999998</v>
      </c>
      <c r="IC36" s="78">
        <v>6558.4743899999994</v>
      </c>
      <c r="ID36" s="81">
        <v>4199.2484000000004</v>
      </c>
      <c r="IE36" s="81">
        <v>5470.6423600000007</v>
      </c>
      <c r="IF36" s="81">
        <v>5102.0961699999998</v>
      </c>
      <c r="IG36" s="81">
        <v>6278.9013500000001</v>
      </c>
      <c r="IH36" s="81">
        <v>7405.29738</v>
      </c>
      <c r="II36" s="81">
        <v>6613.7885800000004</v>
      </c>
      <c r="IJ36" s="81">
        <v>7511.2189799999996</v>
      </c>
      <c r="IK36" s="81">
        <v>2382.8679700000002</v>
      </c>
      <c r="IL36" s="81">
        <v>3146.95309</v>
      </c>
      <c r="IM36" s="81">
        <v>5982.9525199999998</v>
      </c>
      <c r="IN36" s="81">
        <v>6141.2122099999997</v>
      </c>
      <c r="IO36" s="81">
        <v>6149.0713299999998</v>
      </c>
      <c r="IP36" s="81">
        <v>5285.8837799999992</v>
      </c>
      <c r="IQ36" s="511">
        <v>6550.2946600000005</v>
      </c>
      <c r="IR36" s="511">
        <v>4964.6758099999997</v>
      </c>
      <c r="IS36" s="511">
        <v>6563.38069</v>
      </c>
      <c r="IT36" s="511">
        <v>7457.70885</v>
      </c>
      <c r="IU36" s="511">
        <v>7340.8143399999999</v>
      </c>
      <c r="IV36" s="511">
        <v>7580.7080400000004</v>
      </c>
      <c r="IW36" s="511">
        <v>7206.22001</v>
      </c>
      <c r="IX36" s="511">
        <v>8785.9095600000001</v>
      </c>
      <c r="IY36" s="511">
        <v>8831.2434900000007</v>
      </c>
      <c r="IZ36" s="511">
        <v>9110.6142199999995</v>
      </c>
      <c r="JA36" s="511">
        <v>8087.0045200000004</v>
      </c>
      <c r="JB36" s="511">
        <v>6240.24575</v>
      </c>
      <c r="JC36" s="511">
        <v>5397.9651700000004</v>
      </c>
      <c r="JD36" s="511">
        <v>5803.9744499999997</v>
      </c>
      <c r="JE36" s="511">
        <v>5116.2338</v>
      </c>
      <c r="JF36" s="511">
        <v>5439.3515200000002</v>
      </c>
      <c r="JG36" s="511">
        <v>4473.0400499999996</v>
      </c>
      <c r="JH36" s="511">
        <v>4568.9761200000003</v>
      </c>
      <c r="JI36" s="511">
        <v>4422.7760099999996</v>
      </c>
      <c r="JJ36" s="511">
        <v>4979.8502199999984</v>
      </c>
      <c r="JK36" s="511">
        <v>6742.9092899999996</v>
      </c>
      <c r="JL36" s="511">
        <v>3300.4272300000002</v>
      </c>
      <c r="JM36" s="511">
        <v>5020.4335600000004</v>
      </c>
      <c r="JN36" s="511">
        <v>5094.9394499999999</v>
      </c>
      <c r="JO36" s="511">
        <v>4680.8623200000002</v>
      </c>
      <c r="JP36" s="511">
        <v>3411.7038099999995</v>
      </c>
      <c r="JQ36" s="511">
        <v>2664.7175400000001</v>
      </c>
      <c r="JR36" s="511">
        <v>3624.9248299999999</v>
      </c>
      <c r="JS36" s="511">
        <v>2333.6540800000002</v>
      </c>
      <c r="JT36" s="511">
        <v>2597.1420499999999</v>
      </c>
      <c r="JU36" s="511">
        <v>3121.68487</v>
      </c>
      <c r="JV36" s="511">
        <v>3608.1285799999996</v>
      </c>
      <c r="JW36" s="511">
        <v>3397.89986</v>
      </c>
      <c r="JX36" s="511">
        <v>2663.1562899999994</v>
      </c>
      <c r="JY36" s="511">
        <v>3630.5645</v>
      </c>
      <c r="JZ36" s="511">
        <v>3230.5154600000001</v>
      </c>
      <c r="KA36" s="511">
        <v>2947.7173000000003</v>
      </c>
      <c r="KB36" s="511">
        <v>3357.2270899999994</v>
      </c>
      <c r="KC36" s="511">
        <v>3413.5761900000002</v>
      </c>
      <c r="KD36" s="616">
        <v>3646.1342400000003</v>
      </c>
      <c r="KE36" s="616">
        <v>2950.2800299999999</v>
      </c>
      <c r="KF36" s="616">
        <v>3627.3404399999999</v>
      </c>
      <c r="KG36" s="616">
        <v>2908</v>
      </c>
      <c r="KH36" s="616">
        <v>3433</v>
      </c>
      <c r="KI36" s="616">
        <v>3494</v>
      </c>
      <c r="KJ36" s="616">
        <v>2681.3650200000002</v>
      </c>
      <c r="KK36" s="616">
        <v>3586.4704400000005</v>
      </c>
      <c r="KL36" s="616">
        <v>3349.7085999999999</v>
      </c>
      <c r="KM36" s="616">
        <v>2632.2619300000001</v>
      </c>
      <c r="KN36" s="616">
        <v>3518.12021</v>
      </c>
      <c r="KO36" s="616">
        <v>2485.1067000000003</v>
      </c>
      <c r="KP36" s="616">
        <v>2486.8188000000005</v>
      </c>
      <c r="KQ36" s="616">
        <v>1929.5201000000002</v>
      </c>
      <c r="KR36" s="616">
        <v>2536.7436599999996</v>
      </c>
    </row>
    <row r="37" spans="1:304" ht="12.75">
      <c r="A37" s="23" t="s">
        <v>0</v>
      </c>
      <c r="B37" s="347"/>
      <c r="C37" s="347"/>
      <c r="D37" s="347"/>
      <c r="E37" s="347"/>
      <c r="F37" s="347"/>
      <c r="G37" s="347"/>
      <c r="H37" s="347"/>
      <c r="I37" s="347"/>
      <c r="J37" s="347"/>
      <c r="K37" s="347"/>
      <c r="L37" s="347"/>
      <c r="M37" s="347"/>
      <c r="N37" s="347"/>
      <c r="O37" s="347"/>
      <c r="P37" s="347"/>
      <c r="Q37" s="347"/>
      <c r="R37" s="347"/>
      <c r="S37" s="347"/>
      <c r="T37" s="347"/>
      <c r="U37" s="347"/>
      <c r="V37" s="347"/>
      <c r="W37" s="347"/>
      <c r="X37" s="347"/>
      <c r="Y37" s="347"/>
      <c r="Z37" s="347"/>
      <c r="AA37" s="347"/>
      <c r="AB37" s="347"/>
      <c r="AC37" s="347"/>
      <c r="AD37" s="347"/>
      <c r="AE37" s="347"/>
      <c r="AF37" s="347"/>
      <c r="AG37" s="347"/>
      <c r="AH37" s="347"/>
      <c r="AI37" s="347"/>
      <c r="AJ37" s="347"/>
      <c r="AK37" s="347"/>
      <c r="AL37" s="347"/>
      <c r="AM37" s="347"/>
      <c r="AN37" s="347"/>
      <c r="AO37" s="347"/>
      <c r="AP37" s="347"/>
      <c r="AQ37" s="347"/>
      <c r="AR37" s="347"/>
      <c r="AS37" s="347"/>
      <c r="AT37" s="347"/>
      <c r="AU37" s="347"/>
      <c r="AV37" s="347"/>
      <c r="AW37" s="347"/>
      <c r="AX37" s="347"/>
      <c r="AY37" s="347"/>
      <c r="AZ37" s="347"/>
      <c r="BA37" s="347"/>
      <c r="BB37" s="347"/>
      <c r="BC37" s="347"/>
      <c r="BD37" s="347"/>
      <c r="BE37" s="347"/>
      <c r="BF37" s="347"/>
      <c r="BG37" s="347"/>
      <c r="BH37" s="347"/>
      <c r="BI37" s="347"/>
      <c r="BJ37" s="347"/>
      <c r="BK37" s="347"/>
      <c r="BL37" s="347"/>
      <c r="BM37" s="347"/>
      <c r="BN37" s="347"/>
      <c r="BO37" s="347"/>
      <c r="BP37" s="347"/>
      <c r="BQ37" s="347"/>
      <c r="BR37" s="347"/>
      <c r="BS37" s="347"/>
      <c r="BT37" s="347"/>
      <c r="BU37" s="347"/>
      <c r="BV37" s="347"/>
      <c r="BW37" s="347"/>
      <c r="BX37" s="347"/>
      <c r="BY37" s="347"/>
      <c r="BZ37" s="347"/>
      <c r="CA37" s="347"/>
      <c r="CB37" s="347"/>
      <c r="CC37" s="347"/>
      <c r="CD37" s="347"/>
      <c r="CE37" s="347"/>
      <c r="CF37" s="347"/>
      <c r="CG37" s="347"/>
      <c r="CH37" s="347"/>
      <c r="CI37" s="347"/>
      <c r="CJ37" s="347"/>
      <c r="CK37" s="347"/>
      <c r="CL37" s="347"/>
      <c r="CM37" s="347"/>
      <c r="CN37" s="347"/>
      <c r="CO37" s="347"/>
      <c r="CP37" s="347"/>
      <c r="CQ37" s="347"/>
      <c r="CR37" s="347"/>
      <c r="CS37" s="347"/>
      <c r="CT37" s="347"/>
      <c r="CU37" s="347"/>
      <c r="CV37" s="347"/>
      <c r="CW37" s="347"/>
      <c r="CX37" s="347"/>
      <c r="CY37" s="347"/>
      <c r="CZ37" s="347"/>
      <c r="DA37" s="347"/>
      <c r="DB37" s="347"/>
      <c r="DC37" s="347"/>
      <c r="DD37" s="347"/>
      <c r="DE37" s="347"/>
      <c r="DF37" s="347">
        <v>49526.108120000004</v>
      </c>
      <c r="DG37" s="347">
        <v>46925.306730000004</v>
      </c>
      <c r="DH37" s="347">
        <v>57208.271030000004</v>
      </c>
      <c r="DI37" s="347">
        <v>53148.92815</v>
      </c>
      <c r="DJ37" s="347">
        <v>75647.372939999972</v>
      </c>
      <c r="DK37" s="347">
        <v>68970.571230000001</v>
      </c>
      <c r="DL37" s="347">
        <v>67623.631590000005</v>
      </c>
      <c r="DM37" s="347">
        <v>69220.800940000001</v>
      </c>
      <c r="DN37" s="347">
        <v>73272.643519999998</v>
      </c>
      <c r="DO37" s="347">
        <v>81443.094769999996</v>
      </c>
      <c r="DP37" s="347">
        <v>82417.559239999988</v>
      </c>
      <c r="DQ37" s="347">
        <v>87754.300299999988</v>
      </c>
      <c r="DR37" s="347">
        <v>81590.849530000007</v>
      </c>
      <c r="DS37" s="347">
        <v>72186.720280000009</v>
      </c>
      <c r="DT37" s="347">
        <v>98088.888940000004</v>
      </c>
      <c r="DU37" s="347">
        <v>83246.197379999998</v>
      </c>
      <c r="DV37" s="347">
        <v>98300.612889999975</v>
      </c>
      <c r="DW37" s="347">
        <v>72467.967879999997</v>
      </c>
      <c r="DX37" s="347">
        <v>69607.826899999985</v>
      </c>
      <c r="DY37" s="347">
        <v>75113.154909999997</v>
      </c>
      <c r="DZ37" s="347">
        <v>88169.970379999999</v>
      </c>
      <c r="EA37" s="347">
        <v>94984.754889999997</v>
      </c>
      <c r="EB37" s="347">
        <v>78019.087540000008</v>
      </c>
      <c r="EC37" s="347">
        <v>80202.628280000004</v>
      </c>
      <c r="ED37" s="347">
        <v>79355.088699999993</v>
      </c>
      <c r="EE37" s="347">
        <v>84367.11348</v>
      </c>
      <c r="EF37" s="347">
        <v>83479.332760000005</v>
      </c>
      <c r="EG37" s="347">
        <v>75409.265980000011</v>
      </c>
      <c r="EH37" s="347">
        <v>80086.742310000001</v>
      </c>
      <c r="EI37" s="347">
        <v>70086.129679999998</v>
      </c>
      <c r="EJ37" s="347">
        <v>71581.146259999994</v>
      </c>
      <c r="EK37" s="347">
        <v>94743.263359999997</v>
      </c>
      <c r="EL37" s="347">
        <v>78556.756880000001</v>
      </c>
      <c r="EM37" s="347">
        <v>77720.429380000001</v>
      </c>
      <c r="EN37" s="347">
        <v>71436.430580000029</v>
      </c>
      <c r="EO37" s="347">
        <v>69592.370089999939</v>
      </c>
      <c r="EP37" s="347">
        <v>80738.700580000004</v>
      </c>
      <c r="EQ37" s="347">
        <v>89338.005630000014</v>
      </c>
      <c r="ER37" s="347">
        <v>92124.256590000005</v>
      </c>
      <c r="ES37" s="347">
        <v>82906.03634999998</v>
      </c>
      <c r="ET37" s="347">
        <v>96513.201419999998</v>
      </c>
      <c r="EU37" s="347">
        <v>80895.883960000021</v>
      </c>
      <c r="EV37" s="347">
        <v>74651.406720000014</v>
      </c>
      <c r="EW37" s="347">
        <v>88487.532719999988</v>
      </c>
      <c r="EX37" s="347">
        <v>95733.153309999994</v>
      </c>
      <c r="EY37" s="347">
        <v>81394.527059999993</v>
      </c>
      <c r="EZ37" s="347">
        <v>74012.602830000003</v>
      </c>
      <c r="FA37" s="347">
        <v>75606.285499999998</v>
      </c>
      <c r="FB37" s="347">
        <v>89841.077600000004</v>
      </c>
      <c r="FC37" s="347">
        <v>77995.596549999987</v>
      </c>
      <c r="FD37" s="347">
        <v>85211.3529000001</v>
      </c>
      <c r="FE37" s="347">
        <v>94769.428940000042</v>
      </c>
      <c r="FF37" s="347">
        <v>90835.203170000023</v>
      </c>
      <c r="FG37" s="347">
        <v>91871.590590000007</v>
      </c>
      <c r="FH37" s="347">
        <v>74395.12814000003</v>
      </c>
      <c r="FI37" s="347">
        <v>95690.857850000015</v>
      </c>
      <c r="FJ37" s="347">
        <v>82044.068209999983</v>
      </c>
      <c r="FK37" s="347">
        <v>80005.406769999987</v>
      </c>
      <c r="FL37" s="347">
        <v>74984.137670000011</v>
      </c>
      <c r="FM37" s="347">
        <v>59910.849960000007</v>
      </c>
      <c r="FN37" s="347">
        <v>73611.519290000011</v>
      </c>
      <c r="FO37" s="347">
        <v>69295.529149999988</v>
      </c>
      <c r="FP37" s="347">
        <v>69278.462889999995</v>
      </c>
      <c r="FQ37" s="347">
        <v>77258.87076999998</v>
      </c>
      <c r="FR37" s="347">
        <v>73906.578170000008</v>
      </c>
      <c r="FS37" s="347">
        <v>63098.973279999991</v>
      </c>
      <c r="FT37" s="347">
        <v>74689.61566000001</v>
      </c>
      <c r="FU37" s="347">
        <v>84657.009190000012</v>
      </c>
      <c r="FV37" s="347">
        <v>101345.90302000001</v>
      </c>
      <c r="FW37" s="347">
        <v>129253.81292000003</v>
      </c>
      <c r="FX37" s="347">
        <v>73556.91118000001</v>
      </c>
      <c r="FY37" s="347">
        <v>66152.284730000552</v>
      </c>
      <c r="FZ37" s="347">
        <v>72160.349480000019</v>
      </c>
      <c r="GA37" s="347">
        <v>64587.187959999996</v>
      </c>
      <c r="GB37" s="347">
        <v>77901.017040000006</v>
      </c>
      <c r="GC37" s="347">
        <v>83027.637329999998</v>
      </c>
      <c r="GD37" s="347">
        <v>78330.689630000008</v>
      </c>
      <c r="GE37" s="347">
        <v>69379.802090000012</v>
      </c>
      <c r="GF37" s="347">
        <v>69096.78005999999</v>
      </c>
      <c r="GG37" s="347">
        <v>72742.198770000017</v>
      </c>
      <c r="GH37" s="347">
        <v>77888.386790000004</v>
      </c>
      <c r="GI37" s="347">
        <v>83572.931749999989</v>
      </c>
      <c r="GJ37" s="347">
        <v>69526.003439999986</v>
      </c>
      <c r="GK37" s="347">
        <v>63298.234959999994</v>
      </c>
      <c r="GL37" s="347">
        <v>55010.912500000006</v>
      </c>
      <c r="GM37" s="347">
        <v>56032.60716</v>
      </c>
      <c r="GN37" s="347">
        <v>108679.71487999998</v>
      </c>
      <c r="GO37" s="347">
        <v>84063.854559999992</v>
      </c>
      <c r="GP37" s="347">
        <v>75847.749129999967</v>
      </c>
      <c r="GQ37" s="347">
        <v>74478.025670000003</v>
      </c>
      <c r="GR37" s="347">
        <v>78431.986609999993</v>
      </c>
      <c r="GS37" s="347">
        <v>83723.783909999984</v>
      </c>
      <c r="GT37" s="347">
        <v>75156.29459000002</v>
      </c>
      <c r="GU37" s="347">
        <v>90719.442800000019</v>
      </c>
      <c r="GV37" s="347">
        <v>98590.594760000007</v>
      </c>
      <c r="GW37" s="347">
        <v>78435.475019999998</v>
      </c>
      <c r="GX37" s="347">
        <v>80009.392149999985</v>
      </c>
      <c r="GY37" s="347">
        <v>83891.423630000005</v>
      </c>
      <c r="GZ37" s="347">
        <v>102474.78629999999</v>
      </c>
      <c r="HA37" s="347">
        <v>73629.962550000011</v>
      </c>
      <c r="HB37" s="347">
        <v>110748.52754</v>
      </c>
      <c r="HC37" s="347">
        <v>80585.517890000003</v>
      </c>
      <c r="HD37" s="347">
        <v>71818.84169999999</v>
      </c>
      <c r="HE37" s="347">
        <v>101728.50637999999</v>
      </c>
      <c r="HF37" s="347">
        <v>104214.28649</v>
      </c>
      <c r="HG37" s="347">
        <v>102235.10241999998</v>
      </c>
      <c r="HH37" s="347">
        <v>103689.97284999999</v>
      </c>
      <c r="HI37" s="347">
        <v>89264.806910000014</v>
      </c>
      <c r="HJ37" s="347">
        <v>98131.73626000002</v>
      </c>
      <c r="HK37" s="347">
        <v>114255.09840999999</v>
      </c>
      <c r="HL37" s="347">
        <v>137094.22987999997</v>
      </c>
      <c r="HM37" s="347">
        <v>109753.03404000001</v>
      </c>
      <c r="HN37" s="347">
        <v>152649.67042999997</v>
      </c>
      <c r="HO37" s="347">
        <v>128548.67617000001</v>
      </c>
      <c r="HP37" s="347">
        <v>101492.18958999995</v>
      </c>
      <c r="HQ37" s="347">
        <v>120066.94031000001</v>
      </c>
      <c r="HR37" s="347">
        <v>94617.699099999983</v>
      </c>
      <c r="HS37" s="347">
        <v>179400.51659000001</v>
      </c>
      <c r="HT37" s="347">
        <v>143284.58651999995</v>
      </c>
      <c r="HU37" s="347">
        <v>120869.93270000003</v>
      </c>
      <c r="HV37" s="347">
        <v>172899.63731000005</v>
      </c>
      <c r="HW37" s="347">
        <v>150496.87419000003</v>
      </c>
      <c r="HX37" s="347">
        <v>149701.72182000012</v>
      </c>
      <c r="HY37" s="347">
        <v>143936.13157999999</v>
      </c>
      <c r="HZ37" s="347">
        <v>160757.07257999995</v>
      </c>
      <c r="IA37" s="445">
        <v>142043.92049999998</v>
      </c>
      <c r="IB37" s="347">
        <v>170221.44477999996</v>
      </c>
      <c r="IC37" s="347">
        <v>194584.52154999995</v>
      </c>
      <c r="ID37" s="445">
        <v>157018.38199000002</v>
      </c>
      <c r="IE37" s="445">
        <v>175488.95868000001</v>
      </c>
      <c r="IF37" s="445">
        <v>171457.92273000002</v>
      </c>
      <c r="IG37" s="445">
        <v>190246.54312999998</v>
      </c>
      <c r="IH37" s="445">
        <v>237509.61945999999</v>
      </c>
      <c r="II37" s="445">
        <v>222004.88842000003</v>
      </c>
      <c r="IJ37" s="445">
        <v>317552.67703300004</v>
      </c>
      <c r="IK37" s="445">
        <v>222941.07688999997</v>
      </c>
      <c r="IL37" s="445">
        <v>230251.28917199999</v>
      </c>
      <c r="IM37" s="445">
        <v>286620.57922999997</v>
      </c>
      <c r="IN37" s="445">
        <v>291501.96286000003</v>
      </c>
      <c r="IO37" s="445">
        <v>273494.88817000005</v>
      </c>
      <c r="IP37" s="445">
        <v>249062.98603</v>
      </c>
      <c r="IQ37" s="512">
        <v>249462.67462000001</v>
      </c>
      <c r="IR37" s="512">
        <v>299522.89040999999</v>
      </c>
      <c r="IS37" s="512">
        <v>282140.59393999999</v>
      </c>
      <c r="IT37" s="512">
        <v>301009.50099000003</v>
      </c>
      <c r="IU37" s="512">
        <v>285239.93728999991</v>
      </c>
      <c r="IV37" s="512">
        <v>346797.40816000011</v>
      </c>
      <c r="IW37" s="512">
        <v>261107.92713999999</v>
      </c>
      <c r="IX37" s="512">
        <v>295386.86002000002</v>
      </c>
      <c r="IY37" s="512">
        <v>308640.24916000001</v>
      </c>
      <c r="IZ37" s="512">
        <v>236985.67390000005</v>
      </c>
      <c r="JA37" s="512">
        <v>271999.86368999997</v>
      </c>
      <c r="JB37" s="512">
        <v>278683.46461999998</v>
      </c>
      <c r="JC37" s="512">
        <v>278093.63863</v>
      </c>
      <c r="JD37" s="512">
        <v>258371.83238000004</v>
      </c>
      <c r="JE37" s="512">
        <v>236234.39510999998</v>
      </c>
      <c r="JF37" s="512">
        <v>244332.64713</v>
      </c>
      <c r="JG37" s="512">
        <v>230808.72853000005</v>
      </c>
      <c r="JH37" s="512">
        <v>281120.45402000006</v>
      </c>
      <c r="JI37" s="512">
        <v>211490.23504000003</v>
      </c>
      <c r="JJ37" s="512">
        <v>250315.50550000003</v>
      </c>
      <c r="JK37" s="512">
        <v>212658.24938000005</v>
      </c>
      <c r="JL37" s="512">
        <v>173230.70247000002</v>
      </c>
      <c r="JM37" s="512">
        <v>253738.20198000001</v>
      </c>
      <c r="JN37" s="512">
        <v>228327.81072000004</v>
      </c>
      <c r="JO37" s="512">
        <v>260007.03370000006</v>
      </c>
      <c r="JP37" s="512">
        <v>253179.96468000003</v>
      </c>
      <c r="JQ37" s="512">
        <v>208681.91680000004</v>
      </c>
      <c r="JR37" s="512">
        <v>202752.96325</v>
      </c>
      <c r="JS37" s="512">
        <v>163413.71181000004</v>
      </c>
      <c r="JT37" s="512">
        <v>211419.33324000007</v>
      </c>
      <c r="JU37" s="512">
        <v>160090.19566999993</v>
      </c>
      <c r="JV37" s="512">
        <v>213339.89271999995</v>
      </c>
      <c r="JW37" s="512">
        <v>227902.06951000003</v>
      </c>
      <c r="JX37" s="512">
        <v>178797.18456000014</v>
      </c>
      <c r="JY37" s="512">
        <v>214261.09619000004</v>
      </c>
      <c r="JZ37" s="512">
        <v>171369.20595</v>
      </c>
      <c r="KA37" s="512">
        <v>172196.32091999997</v>
      </c>
      <c r="KB37" s="512">
        <v>196161.08916999996</v>
      </c>
      <c r="KC37" s="512">
        <v>173965.05785999991</v>
      </c>
      <c r="KD37" s="617">
        <v>185394.00452000005</v>
      </c>
      <c r="KE37" s="617">
        <v>179253.69132999997</v>
      </c>
      <c r="KF37" s="617">
        <v>184931.44705000002</v>
      </c>
      <c r="KG37" s="617">
        <v>204126</v>
      </c>
      <c r="KH37" s="617">
        <v>193903</v>
      </c>
      <c r="KI37" s="617">
        <v>166424</v>
      </c>
      <c r="KJ37" s="617">
        <v>178402.88823000001</v>
      </c>
      <c r="KK37" s="617">
        <v>224053.19295999999</v>
      </c>
      <c r="KL37" s="617">
        <v>174848.13115999996</v>
      </c>
      <c r="KM37" s="617">
        <v>178104.85842999999</v>
      </c>
      <c r="KN37" s="617">
        <v>179493.66788999998</v>
      </c>
      <c r="KO37" s="617">
        <v>181683.69732999997</v>
      </c>
      <c r="KP37" s="617">
        <v>169131.64659999998</v>
      </c>
      <c r="KQ37" s="617">
        <v>176582.78481000001</v>
      </c>
      <c r="KR37" s="617">
        <v>165438.60672999997</v>
      </c>
    </row>
    <row r="38" spans="1:304" ht="12.75">
      <c r="A38" s="19"/>
      <c r="FS38" s="111"/>
      <c r="FT38" s="111"/>
      <c r="FU38" s="111"/>
      <c r="FV38" s="111"/>
      <c r="KD38"/>
      <c r="KE38"/>
      <c r="KF38"/>
      <c r="KI38" s="627"/>
    </row>
    <row r="39" spans="1:304" ht="12.75">
      <c r="A39" s="19"/>
      <c r="FS39" s="111"/>
      <c r="FT39" s="111"/>
      <c r="FU39" s="111"/>
      <c r="FV39" s="111"/>
      <c r="KD39"/>
      <c r="KE39"/>
      <c r="KF39"/>
      <c r="KI39" s="627"/>
    </row>
    <row r="40" spans="1:304" ht="12.75">
      <c r="A40" s="235" t="s">
        <v>250</v>
      </c>
      <c r="B40" s="222">
        <v>36526</v>
      </c>
      <c r="C40" s="222">
        <v>36557</v>
      </c>
      <c r="D40" s="222">
        <v>36586</v>
      </c>
      <c r="E40" s="222">
        <v>36617</v>
      </c>
      <c r="F40" s="222">
        <v>36647</v>
      </c>
      <c r="G40" s="222">
        <v>36678</v>
      </c>
      <c r="H40" s="222">
        <v>36708</v>
      </c>
      <c r="I40" s="222">
        <v>36739</v>
      </c>
      <c r="J40" s="222">
        <v>36770</v>
      </c>
      <c r="K40" s="222">
        <v>36800</v>
      </c>
      <c r="L40" s="222">
        <v>36831</v>
      </c>
      <c r="M40" s="222">
        <v>36861</v>
      </c>
      <c r="N40" s="222">
        <v>36892</v>
      </c>
      <c r="O40" s="222">
        <v>36923</v>
      </c>
      <c r="P40" s="222">
        <v>36951</v>
      </c>
      <c r="Q40" s="222">
        <v>36982</v>
      </c>
      <c r="R40" s="222">
        <v>37012</v>
      </c>
      <c r="S40" s="222">
        <v>37043</v>
      </c>
      <c r="T40" s="222">
        <v>37073</v>
      </c>
      <c r="U40" s="222">
        <v>37104</v>
      </c>
      <c r="V40" s="222">
        <v>37135</v>
      </c>
      <c r="W40" s="222">
        <v>37165</v>
      </c>
      <c r="X40" s="222">
        <v>37196</v>
      </c>
      <c r="Y40" s="222">
        <v>37226</v>
      </c>
      <c r="Z40" s="222">
        <v>37257</v>
      </c>
      <c r="AA40" s="222">
        <v>37288</v>
      </c>
      <c r="AB40" s="222">
        <v>37316</v>
      </c>
      <c r="AC40" s="222">
        <v>37347</v>
      </c>
      <c r="AD40" s="222">
        <v>37377</v>
      </c>
      <c r="AE40" s="222">
        <v>37408</v>
      </c>
      <c r="AF40" s="222">
        <v>37438</v>
      </c>
      <c r="AG40" s="222">
        <v>37469</v>
      </c>
      <c r="AH40" s="222">
        <v>37500</v>
      </c>
      <c r="AI40" s="222">
        <v>37530</v>
      </c>
      <c r="AJ40" s="222">
        <v>37561</v>
      </c>
      <c r="AK40" s="222">
        <v>37591</v>
      </c>
      <c r="AL40" s="222">
        <v>37622</v>
      </c>
      <c r="AM40" s="222">
        <v>37653</v>
      </c>
      <c r="AN40" s="222">
        <v>37681</v>
      </c>
      <c r="AO40" s="222">
        <v>37712</v>
      </c>
      <c r="AP40" s="222">
        <v>37742</v>
      </c>
      <c r="AQ40" s="222">
        <v>37773</v>
      </c>
      <c r="AR40" s="222">
        <v>37803</v>
      </c>
      <c r="AS40" s="222">
        <v>37834</v>
      </c>
      <c r="AT40" s="222">
        <v>37865</v>
      </c>
      <c r="AU40" s="222">
        <v>37895</v>
      </c>
      <c r="AV40" s="222">
        <v>37926</v>
      </c>
      <c r="AW40" s="222">
        <v>37956</v>
      </c>
      <c r="AX40" s="222">
        <v>37987</v>
      </c>
      <c r="AY40" s="222">
        <v>38018</v>
      </c>
      <c r="AZ40" s="222">
        <v>38047</v>
      </c>
      <c r="BA40" s="222">
        <v>38078</v>
      </c>
      <c r="BB40" s="222">
        <v>38108</v>
      </c>
      <c r="BC40" s="222">
        <v>38139</v>
      </c>
      <c r="BD40" s="222">
        <v>38169</v>
      </c>
      <c r="BE40" s="222">
        <v>38200</v>
      </c>
      <c r="BF40" s="222">
        <v>38231</v>
      </c>
      <c r="BG40" s="222">
        <v>38261</v>
      </c>
      <c r="BH40" s="222">
        <v>38292</v>
      </c>
      <c r="BI40" s="222">
        <v>38322</v>
      </c>
      <c r="BJ40" s="222">
        <v>38353</v>
      </c>
      <c r="BK40" s="222">
        <v>38384</v>
      </c>
      <c r="BL40" s="222">
        <v>38412</v>
      </c>
      <c r="BM40" s="222">
        <v>38443</v>
      </c>
      <c r="BN40" s="222">
        <v>38473</v>
      </c>
      <c r="BO40" s="222">
        <v>38504</v>
      </c>
      <c r="BP40" s="222">
        <v>38534</v>
      </c>
      <c r="BQ40" s="222">
        <v>38565</v>
      </c>
      <c r="BR40" s="222">
        <v>38596</v>
      </c>
      <c r="BS40" s="222">
        <v>38626</v>
      </c>
      <c r="BT40" s="222">
        <v>38657</v>
      </c>
      <c r="BU40" s="222">
        <v>38687</v>
      </c>
      <c r="BV40" s="222">
        <v>38718</v>
      </c>
      <c r="BW40" s="222">
        <v>38749</v>
      </c>
      <c r="BX40" s="222">
        <v>38777</v>
      </c>
      <c r="BY40" s="222">
        <v>38808</v>
      </c>
      <c r="BZ40" s="222">
        <v>38838</v>
      </c>
      <c r="CA40" s="222">
        <v>38869</v>
      </c>
      <c r="CB40" s="222">
        <v>38899</v>
      </c>
      <c r="CC40" s="222">
        <v>38930</v>
      </c>
      <c r="CD40" s="222">
        <v>38961</v>
      </c>
      <c r="CE40" s="222">
        <v>38991</v>
      </c>
      <c r="CF40" s="222">
        <v>39022</v>
      </c>
      <c r="CG40" s="222">
        <v>39052</v>
      </c>
      <c r="CH40" s="222">
        <v>39083</v>
      </c>
      <c r="CI40" s="222">
        <v>39114</v>
      </c>
      <c r="CJ40" s="222">
        <v>39142</v>
      </c>
      <c r="CK40" s="222">
        <v>39173</v>
      </c>
      <c r="CL40" s="222">
        <v>39203</v>
      </c>
      <c r="CM40" s="222">
        <v>39234</v>
      </c>
      <c r="CN40" s="222">
        <v>39264</v>
      </c>
      <c r="CO40" s="222">
        <v>39295</v>
      </c>
      <c r="CP40" s="222">
        <v>39326</v>
      </c>
      <c r="CQ40" s="222">
        <v>39356</v>
      </c>
      <c r="CR40" s="222">
        <v>39387</v>
      </c>
      <c r="CS40" s="222">
        <v>39417</v>
      </c>
      <c r="CT40" s="222">
        <v>39448</v>
      </c>
      <c r="CU40" s="222">
        <v>39479</v>
      </c>
      <c r="CV40" s="222">
        <v>39508</v>
      </c>
      <c r="CW40" s="222">
        <v>39539</v>
      </c>
      <c r="CX40" s="222">
        <v>39569</v>
      </c>
      <c r="CY40" s="222">
        <v>39600</v>
      </c>
      <c r="CZ40" s="222">
        <v>39630</v>
      </c>
      <c r="DA40" s="222">
        <v>39661</v>
      </c>
      <c r="DB40" s="222">
        <v>39692</v>
      </c>
      <c r="DC40" s="222">
        <v>39722</v>
      </c>
      <c r="DD40" s="222">
        <v>39753</v>
      </c>
      <c r="DE40" s="222">
        <v>39783</v>
      </c>
      <c r="DF40" s="222">
        <v>39814</v>
      </c>
      <c r="DG40" s="222">
        <v>39845</v>
      </c>
      <c r="DH40" s="222">
        <v>39873</v>
      </c>
      <c r="DI40" s="222">
        <v>39904</v>
      </c>
      <c r="DJ40" s="222">
        <v>39934</v>
      </c>
      <c r="DK40" s="222">
        <v>39965</v>
      </c>
      <c r="DL40" s="222">
        <v>39995</v>
      </c>
      <c r="DM40" s="222">
        <v>40026</v>
      </c>
      <c r="DN40" s="222">
        <v>40057</v>
      </c>
      <c r="DO40" s="222">
        <v>40087</v>
      </c>
      <c r="DP40" s="222">
        <v>40118</v>
      </c>
      <c r="DQ40" s="222">
        <v>40148</v>
      </c>
      <c r="DR40" s="222">
        <v>40179</v>
      </c>
      <c r="DS40" s="222">
        <v>40210</v>
      </c>
      <c r="DT40" s="222">
        <v>40238</v>
      </c>
      <c r="DU40" s="222">
        <v>40269</v>
      </c>
      <c r="DV40" s="222">
        <v>40299</v>
      </c>
      <c r="DW40" s="222">
        <v>40330</v>
      </c>
      <c r="DX40" s="222">
        <v>40360</v>
      </c>
      <c r="DY40" s="222">
        <v>40391</v>
      </c>
      <c r="DZ40" s="222">
        <v>40422</v>
      </c>
      <c r="EA40" s="222">
        <v>40452</v>
      </c>
      <c r="EB40" s="222">
        <v>40483</v>
      </c>
      <c r="EC40" s="222">
        <v>40513</v>
      </c>
      <c r="ED40" s="222">
        <v>40544</v>
      </c>
      <c r="EE40" s="222">
        <v>40575</v>
      </c>
      <c r="EF40" s="222">
        <v>40603</v>
      </c>
      <c r="EG40" s="222">
        <v>40634</v>
      </c>
      <c r="EH40" s="222">
        <v>40664</v>
      </c>
      <c r="EI40" s="222">
        <v>40695</v>
      </c>
      <c r="EJ40" s="222">
        <v>40725</v>
      </c>
      <c r="EK40" s="222">
        <v>40756</v>
      </c>
      <c r="EL40" s="222">
        <v>40787</v>
      </c>
      <c r="EM40" s="222">
        <v>40817</v>
      </c>
      <c r="EN40" s="222">
        <v>40848</v>
      </c>
      <c r="EO40" s="222">
        <v>40878</v>
      </c>
      <c r="EP40" s="222">
        <v>40909</v>
      </c>
      <c r="EQ40" s="222">
        <v>40940</v>
      </c>
      <c r="ER40" s="222">
        <v>40969</v>
      </c>
      <c r="ES40" s="222">
        <v>41000</v>
      </c>
      <c r="ET40" s="222">
        <v>41030</v>
      </c>
      <c r="EU40" s="222">
        <v>41061</v>
      </c>
      <c r="EV40" s="222">
        <v>41091</v>
      </c>
      <c r="EW40" s="222">
        <v>41122</v>
      </c>
      <c r="EX40" s="222">
        <v>41153</v>
      </c>
      <c r="EY40" s="222">
        <v>41183</v>
      </c>
      <c r="EZ40" s="222">
        <v>41214</v>
      </c>
      <c r="FA40" s="222">
        <v>41244</v>
      </c>
      <c r="FB40" s="222">
        <v>41275</v>
      </c>
      <c r="FC40" s="222">
        <v>41306</v>
      </c>
      <c r="FD40" s="222">
        <v>41334</v>
      </c>
      <c r="FE40" s="222">
        <v>41365</v>
      </c>
      <c r="FF40" s="222">
        <v>41395</v>
      </c>
      <c r="FG40" s="222">
        <v>41426</v>
      </c>
      <c r="FH40" s="222">
        <v>41456</v>
      </c>
      <c r="FI40" s="222">
        <v>41487</v>
      </c>
      <c r="FJ40" s="222">
        <v>41518</v>
      </c>
      <c r="FK40" s="222">
        <v>41548</v>
      </c>
      <c r="FL40" s="222">
        <v>41579</v>
      </c>
      <c r="FM40" s="222">
        <v>41609</v>
      </c>
      <c r="FN40" s="222">
        <v>41640</v>
      </c>
      <c r="FO40" s="222">
        <v>41671</v>
      </c>
      <c r="FP40" s="222">
        <v>41699</v>
      </c>
      <c r="FQ40" s="222">
        <v>41730</v>
      </c>
      <c r="FR40" s="222">
        <v>41760</v>
      </c>
      <c r="FS40" s="222">
        <v>41791</v>
      </c>
      <c r="FT40" s="222">
        <v>41821</v>
      </c>
      <c r="FU40" s="222">
        <v>41852</v>
      </c>
      <c r="FV40" s="222">
        <v>41883</v>
      </c>
      <c r="FW40" s="222">
        <v>41913</v>
      </c>
      <c r="FX40" s="222">
        <v>41944</v>
      </c>
      <c r="FY40" s="222">
        <v>41974</v>
      </c>
      <c r="FZ40" s="222">
        <v>42005</v>
      </c>
      <c r="GA40" s="222">
        <v>42036</v>
      </c>
      <c r="GB40" s="222">
        <v>42064</v>
      </c>
      <c r="GC40" s="222">
        <v>42095</v>
      </c>
      <c r="GD40" s="222">
        <v>42125</v>
      </c>
      <c r="GE40" s="222">
        <v>42156</v>
      </c>
      <c r="GF40" s="222">
        <v>42186</v>
      </c>
      <c r="GG40" s="222">
        <v>42217</v>
      </c>
      <c r="GH40" s="222">
        <v>42248</v>
      </c>
      <c r="GI40" s="222">
        <v>42278</v>
      </c>
      <c r="GJ40" s="222">
        <v>42309</v>
      </c>
      <c r="GK40" s="222">
        <v>42339</v>
      </c>
      <c r="GL40" s="222">
        <v>42370</v>
      </c>
      <c r="GM40" s="222">
        <v>42401</v>
      </c>
      <c r="GN40" s="222">
        <v>42430</v>
      </c>
      <c r="GO40" s="222">
        <v>42461</v>
      </c>
      <c r="GP40" s="222">
        <v>42491</v>
      </c>
      <c r="GQ40" s="222">
        <v>42522</v>
      </c>
      <c r="GR40" s="222">
        <v>42552</v>
      </c>
      <c r="GS40" s="222">
        <v>42583</v>
      </c>
      <c r="GT40" s="222">
        <v>42614</v>
      </c>
      <c r="GU40" s="222">
        <v>42644</v>
      </c>
      <c r="GV40" s="222">
        <v>42675</v>
      </c>
      <c r="GW40" s="222">
        <v>42705</v>
      </c>
      <c r="GX40" s="222">
        <v>42736</v>
      </c>
      <c r="GY40" s="222">
        <v>42767</v>
      </c>
      <c r="GZ40" s="222">
        <v>42795</v>
      </c>
      <c r="HA40" s="222">
        <v>42826</v>
      </c>
      <c r="HB40" s="222">
        <v>42856</v>
      </c>
      <c r="HC40" s="222">
        <v>42887</v>
      </c>
      <c r="HD40" s="222">
        <v>42917</v>
      </c>
      <c r="HE40" s="222">
        <v>42948</v>
      </c>
      <c r="HF40" s="222">
        <v>42979</v>
      </c>
      <c r="HG40" s="222">
        <v>43009</v>
      </c>
      <c r="HH40" s="222">
        <v>43040</v>
      </c>
      <c r="HI40" s="222">
        <v>43070</v>
      </c>
      <c r="HJ40" s="222">
        <v>43101</v>
      </c>
      <c r="HK40" s="222">
        <v>43132</v>
      </c>
      <c r="HL40" s="222">
        <v>43160</v>
      </c>
      <c r="HM40" s="222">
        <v>43191</v>
      </c>
      <c r="HN40" s="222">
        <v>43221</v>
      </c>
      <c r="HO40" s="222">
        <v>43252</v>
      </c>
      <c r="HP40" s="222">
        <v>43282</v>
      </c>
      <c r="HQ40" s="222">
        <v>43313</v>
      </c>
      <c r="HR40" s="222">
        <v>43344</v>
      </c>
      <c r="HS40" s="222">
        <v>43374</v>
      </c>
      <c r="HT40" s="222">
        <v>43405</v>
      </c>
      <c r="HU40" s="222">
        <v>43435</v>
      </c>
      <c r="HV40" s="222">
        <v>43466</v>
      </c>
      <c r="HW40" s="222">
        <v>43497</v>
      </c>
      <c r="HX40" s="222">
        <v>43525</v>
      </c>
      <c r="HY40" s="222">
        <v>43556</v>
      </c>
      <c r="HZ40" s="222">
        <v>43586</v>
      </c>
      <c r="IA40" s="223">
        <v>43617</v>
      </c>
      <c r="IB40" s="223">
        <v>43647</v>
      </c>
      <c r="IC40" s="223">
        <v>43678</v>
      </c>
      <c r="ID40" s="223">
        <v>43709</v>
      </c>
      <c r="IE40" s="223">
        <v>43739</v>
      </c>
      <c r="IF40" s="223">
        <v>43770</v>
      </c>
      <c r="IG40" s="223">
        <v>43800</v>
      </c>
      <c r="IH40" s="223">
        <v>43831</v>
      </c>
      <c r="II40" s="223">
        <v>43862</v>
      </c>
      <c r="IJ40" s="223">
        <v>43891</v>
      </c>
      <c r="IK40" s="223">
        <v>43922</v>
      </c>
      <c r="IL40" s="223">
        <v>43952</v>
      </c>
      <c r="IM40" s="223">
        <v>43983</v>
      </c>
      <c r="IN40" s="223">
        <v>44013</v>
      </c>
      <c r="IO40" s="223">
        <v>44044</v>
      </c>
      <c r="IP40" s="223">
        <v>44075</v>
      </c>
      <c r="IQ40" s="270">
        <v>44105</v>
      </c>
      <c r="IR40" s="270">
        <v>44136</v>
      </c>
      <c r="IS40" s="270">
        <v>44166</v>
      </c>
      <c r="IT40" s="270">
        <v>44197</v>
      </c>
      <c r="IU40" s="270">
        <v>44228</v>
      </c>
      <c r="IV40" s="270">
        <v>44256</v>
      </c>
      <c r="IW40" s="270">
        <v>44287</v>
      </c>
      <c r="IX40" s="270">
        <v>44317</v>
      </c>
      <c r="IY40" s="270">
        <v>44348</v>
      </c>
      <c r="IZ40" s="270">
        <v>44378</v>
      </c>
      <c r="JA40" s="270">
        <v>44409</v>
      </c>
      <c r="JB40" s="270">
        <v>44440</v>
      </c>
      <c r="JC40" s="270">
        <v>44470</v>
      </c>
      <c r="JD40" s="270">
        <v>44501</v>
      </c>
      <c r="JE40" s="270">
        <v>44531</v>
      </c>
      <c r="JF40" s="270">
        <v>44562</v>
      </c>
      <c r="JG40" s="270">
        <v>44593</v>
      </c>
      <c r="JH40" s="270">
        <v>44621</v>
      </c>
      <c r="JI40" s="270">
        <v>44652</v>
      </c>
      <c r="JJ40" s="270">
        <v>44682</v>
      </c>
      <c r="JK40" s="270">
        <v>44713</v>
      </c>
      <c r="JL40" s="270">
        <v>44743</v>
      </c>
      <c r="JM40" s="270">
        <v>44774</v>
      </c>
      <c r="JN40" s="270">
        <v>44805</v>
      </c>
      <c r="JO40" s="270">
        <v>44835</v>
      </c>
      <c r="JP40" s="270">
        <v>44866</v>
      </c>
      <c r="JQ40" s="270">
        <v>44896</v>
      </c>
      <c r="JR40" s="270">
        <v>44927</v>
      </c>
      <c r="JS40" s="270">
        <v>44958</v>
      </c>
      <c r="JT40" s="270">
        <v>44986</v>
      </c>
      <c r="JU40" s="270">
        <v>45017</v>
      </c>
      <c r="JV40" s="270">
        <v>45047</v>
      </c>
      <c r="JW40" s="270">
        <v>45078</v>
      </c>
      <c r="JX40" s="270">
        <v>45108</v>
      </c>
      <c r="JY40" s="270">
        <v>45139</v>
      </c>
      <c r="JZ40" s="270">
        <v>45170</v>
      </c>
      <c r="KA40" s="270">
        <v>45200</v>
      </c>
      <c r="KB40" s="270">
        <v>45231</v>
      </c>
      <c r="KC40" s="270">
        <v>45261</v>
      </c>
      <c r="KD40" s="270">
        <v>45292</v>
      </c>
      <c r="KE40" s="270">
        <v>45323</v>
      </c>
      <c r="KF40" s="270">
        <v>45352</v>
      </c>
      <c r="KG40" s="270">
        <v>45383</v>
      </c>
      <c r="KH40" s="270">
        <v>45413</v>
      </c>
      <c r="KI40" s="270">
        <v>45444</v>
      </c>
      <c r="KJ40" s="659">
        <v>45474</v>
      </c>
      <c r="KK40" s="659">
        <v>45505</v>
      </c>
      <c r="KL40" s="659">
        <v>45536</v>
      </c>
      <c r="KM40" s="659">
        <v>45566</v>
      </c>
      <c r="KN40" s="659">
        <v>45597</v>
      </c>
      <c r="KO40" s="659">
        <v>45627</v>
      </c>
      <c r="KP40" s="659">
        <v>45658</v>
      </c>
      <c r="KQ40" s="659">
        <v>45689</v>
      </c>
      <c r="KR40" s="659">
        <v>45717</v>
      </c>
    </row>
    <row r="41" spans="1:304" ht="12.75">
      <c r="A41" s="20" t="s">
        <v>49</v>
      </c>
      <c r="B41" s="348"/>
      <c r="C41" s="348"/>
      <c r="D41" s="348"/>
      <c r="E41" s="348"/>
      <c r="F41" s="348"/>
      <c r="G41" s="348"/>
      <c r="H41" s="348"/>
      <c r="I41" s="348"/>
      <c r="J41" s="348"/>
      <c r="K41" s="348"/>
      <c r="L41" s="348"/>
      <c r="M41" s="348"/>
      <c r="N41" s="348"/>
      <c r="O41" s="348"/>
      <c r="P41" s="348"/>
      <c r="Q41" s="348"/>
      <c r="R41" s="348"/>
      <c r="S41" s="348"/>
      <c r="T41" s="348"/>
      <c r="U41" s="348"/>
      <c r="V41" s="348"/>
      <c r="W41" s="348"/>
      <c r="X41" s="348"/>
      <c r="Y41" s="348"/>
      <c r="Z41" s="348"/>
      <c r="AA41" s="348"/>
      <c r="AB41" s="348"/>
      <c r="AC41" s="348"/>
      <c r="AD41" s="348"/>
      <c r="AE41" s="348"/>
      <c r="AF41" s="348"/>
      <c r="AG41" s="348"/>
      <c r="AH41" s="348"/>
      <c r="AI41" s="348"/>
      <c r="AJ41" s="348"/>
      <c r="AK41" s="348"/>
      <c r="AL41" s="348"/>
      <c r="AM41" s="348"/>
      <c r="AN41" s="348"/>
      <c r="AO41" s="348"/>
      <c r="AP41" s="348"/>
      <c r="AQ41" s="348"/>
      <c r="AR41" s="348"/>
      <c r="AS41" s="348"/>
      <c r="AT41" s="348"/>
      <c r="AU41" s="348"/>
      <c r="AV41" s="348"/>
      <c r="AW41" s="348"/>
      <c r="AX41" s="348"/>
      <c r="AY41" s="348"/>
      <c r="AZ41" s="348"/>
      <c r="BA41" s="348"/>
      <c r="BB41" s="348"/>
      <c r="BC41" s="348"/>
      <c r="BD41" s="348"/>
      <c r="BE41" s="348"/>
      <c r="BF41" s="348"/>
      <c r="BG41" s="348"/>
      <c r="BH41" s="348"/>
      <c r="BI41" s="348"/>
      <c r="BJ41" s="348"/>
      <c r="BK41" s="348"/>
      <c r="BL41" s="348"/>
      <c r="BM41" s="348"/>
      <c r="BN41" s="348"/>
      <c r="BO41" s="348"/>
      <c r="BP41" s="348"/>
      <c r="BQ41" s="348"/>
      <c r="BR41" s="348"/>
      <c r="BS41" s="348"/>
      <c r="BT41" s="348"/>
      <c r="BU41" s="348"/>
      <c r="BV41" s="348"/>
      <c r="BW41" s="348"/>
      <c r="BX41" s="348"/>
      <c r="BY41" s="348"/>
      <c r="BZ41" s="348"/>
      <c r="CA41" s="348"/>
      <c r="CB41" s="348"/>
      <c r="CC41" s="348"/>
      <c r="CD41" s="348"/>
      <c r="CE41" s="348"/>
      <c r="CF41" s="348"/>
      <c r="CG41" s="348"/>
      <c r="CH41" s="348"/>
      <c r="CI41" s="348"/>
      <c r="CJ41" s="348"/>
      <c r="CK41" s="348"/>
      <c r="CL41" s="348"/>
      <c r="CM41" s="348"/>
      <c r="CN41" s="348"/>
      <c r="CO41" s="348"/>
      <c r="CP41" s="348"/>
      <c r="CQ41" s="348"/>
      <c r="CR41" s="348"/>
      <c r="CS41" s="348"/>
      <c r="CT41" s="348"/>
      <c r="CU41" s="348"/>
      <c r="CV41" s="348"/>
      <c r="CW41" s="348"/>
      <c r="CX41" s="348"/>
      <c r="CY41" s="348"/>
      <c r="CZ41" s="348"/>
      <c r="DA41" s="348"/>
      <c r="DB41" s="348"/>
      <c r="DC41" s="348"/>
      <c r="DD41" s="348"/>
      <c r="DE41" s="348"/>
      <c r="DF41" s="348">
        <v>6.2487817556227316</v>
      </c>
      <c r="DG41" s="348">
        <v>6.3290878353862317</v>
      </c>
      <c r="DH41" s="348">
        <v>6.4296317484378234</v>
      </c>
      <c r="DI41" s="348">
        <v>5.4669283679651111</v>
      </c>
      <c r="DJ41" s="348">
        <v>7.002341869145746</v>
      </c>
      <c r="DK41" s="348">
        <v>6.1163616841562671</v>
      </c>
      <c r="DL41" s="348">
        <v>6.2918122727812094</v>
      </c>
      <c r="DM41" s="348">
        <v>6.1746039481669701</v>
      </c>
      <c r="DN41" s="348">
        <v>6.4155914318189637</v>
      </c>
      <c r="DO41" s="348">
        <v>5.2544048250984172</v>
      </c>
      <c r="DP41" s="348">
        <v>6.6945991019577011</v>
      </c>
      <c r="DQ41" s="348">
        <v>6.5862240215460499</v>
      </c>
      <c r="DR41" s="348">
        <v>6.3191310840079034</v>
      </c>
      <c r="DS41" s="348">
        <v>6.1135411586099497</v>
      </c>
      <c r="DT41" s="348">
        <v>6.5901293246634349</v>
      </c>
      <c r="DU41" s="348">
        <v>6.0012048555325137</v>
      </c>
      <c r="DV41" s="348">
        <v>6.3838726156013772</v>
      </c>
      <c r="DW41" s="348">
        <v>5.9046785885593378</v>
      </c>
      <c r="DX41" s="348">
        <v>6.1469627596547216</v>
      </c>
      <c r="DY41" s="348">
        <v>6.0304953411670095</v>
      </c>
      <c r="DZ41" s="348">
        <v>6.2535739889586486</v>
      </c>
      <c r="EA41" s="348">
        <v>6.1048869171423572</v>
      </c>
      <c r="EB41" s="348">
        <v>6.172043411003612</v>
      </c>
      <c r="EC41" s="348">
        <v>6.0539060522993671</v>
      </c>
      <c r="ED41" s="348">
        <v>6.1269273662534411</v>
      </c>
      <c r="EE41" s="348">
        <v>5.790109603820226</v>
      </c>
      <c r="EF41" s="348">
        <v>6.1517422295502158</v>
      </c>
      <c r="EG41" s="348">
        <v>5.9368737453612237</v>
      </c>
      <c r="EH41" s="348">
        <v>5.9937830068728966</v>
      </c>
      <c r="EI41" s="348">
        <v>5.6423789962148856</v>
      </c>
      <c r="EJ41" s="348">
        <v>5.9840140335051082</v>
      </c>
      <c r="EK41" s="348">
        <v>5.3253741931368825</v>
      </c>
      <c r="EL41" s="348">
        <v>5.9763417041821123</v>
      </c>
      <c r="EM41" s="348">
        <v>5.4596353735244358</v>
      </c>
      <c r="EN41" s="348">
        <v>6.0172845283749918</v>
      </c>
      <c r="EO41" s="348">
        <v>5.3218197080274292</v>
      </c>
      <c r="EP41" s="348">
        <v>6.1047206947651196</v>
      </c>
      <c r="EQ41" s="348">
        <v>5.6775848736815542</v>
      </c>
      <c r="ER41" s="348">
        <v>5.9776834016255567</v>
      </c>
      <c r="ES41" s="348">
        <v>5.6553895420146052</v>
      </c>
      <c r="ET41" s="348">
        <v>5.8974881257674765</v>
      </c>
      <c r="EU41" s="348">
        <v>4.9557891326403416</v>
      </c>
      <c r="EV41" s="348">
        <v>5.8995735944561627</v>
      </c>
      <c r="EW41" s="348">
        <v>5.3670717898512477</v>
      </c>
      <c r="EX41" s="348">
        <v>5.9665541852563901</v>
      </c>
      <c r="EY41" s="348">
        <v>5.5474494509109302</v>
      </c>
      <c r="EZ41" s="348">
        <v>5.8637967518072429</v>
      </c>
      <c r="FA41" s="348">
        <v>5.3664870106823139</v>
      </c>
      <c r="FB41" s="348">
        <v>5.826274147475071</v>
      </c>
      <c r="FC41" s="348">
        <v>5.5316753654564836</v>
      </c>
      <c r="FD41" s="348">
        <v>5.7458945733812881</v>
      </c>
      <c r="FE41" s="348">
        <v>5.2357134067582196</v>
      </c>
      <c r="FF41" s="348">
        <v>5.5937277595127135</v>
      </c>
      <c r="FG41" s="348">
        <v>5.1353696003005682</v>
      </c>
      <c r="FH41" s="348">
        <v>5.6052433755954025</v>
      </c>
      <c r="FI41" s="348">
        <v>5.1132979716922256</v>
      </c>
      <c r="FJ41" s="348">
        <v>5.4559766684940056</v>
      </c>
      <c r="FK41" s="348">
        <v>5.2444451225536195</v>
      </c>
      <c r="FL41" s="348">
        <v>5.6531146168647934</v>
      </c>
      <c r="FM41" s="348">
        <v>5.0503035161186958</v>
      </c>
      <c r="FN41" s="348">
        <v>5.3736329279884778</v>
      </c>
      <c r="FO41" s="348">
        <v>5.2660383399268955</v>
      </c>
      <c r="FP41" s="348">
        <v>5.5315920902140583</v>
      </c>
      <c r="FQ41" s="348">
        <v>5.1463023969033221</v>
      </c>
      <c r="FR41" s="348">
        <v>5.5216236651695167</v>
      </c>
      <c r="FS41" s="348">
        <v>5.2384553049487321</v>
      </c>
      <c r="FT41" s="348">
        <v>5.6138629543438032</v>
      </c>
      <c r="FU41" s="348">
        <v>5.4104092568717039</v>
      </c>
      <c r="FV41" s="348">
        <v>5.4974220695643323</v>
      </c>
      <c r="FW41" s="348">
        <v>5.1662222479611231</v>
      </c>
      <c r="FX41" s="348">
        <v>5.6479582678079181</v>
      </c>
      <c r="FY41" s="348">
        <v>4.2331647307903584</v>
      </c>
      <c r="FZ41" s="348">
        <v>5.4120244451952795</v>
      </c>
      <c r="GA41" s="348">
        <v>5.0289846385941201</v>
      </c>
      <c r="GB41" s="348">
        <v>5.4099631273695028</v>
      </c>
      <c r="GC41" s="348">
        <v>5.2864107832609877</v>
      </c>
      <c r="GD41" s="348">
        <v>5.4375318108442769</v>
      </c>
      <c r="GE41" s="348">
        <v>5.2068572168741269</v>
      </c>
      <c r="GF41" s="348">
        <v>5.4814479940468379</v>
      </c>
      <c r="GG41" s="348">
        <v>4.976966192858888</v>
      </c>
      <c r="GH41" s="348">
        <v>5.3145615961850732</v>
      </c>
      <c r="GI41" s="348">
        <v>5.2762350128054445</v>
      </c>
      <c r="GJ41" s="348">
        <v>5.72696257573745</v>
      </c>
      <c r="GK41" s="348">
        <v>4.7713195956104908</v>
      </c>
      <c r="GL41" s="348">
        <v>5.5191478430233509</v>
      </c>
      <c r="GM41" s="348">
        <v>4.8517472716226147</v>
      </c>
      <c r="GN41" s="348">
        <v>5.3707729235609358</v>
      </c>
      <c r="GO41" s="348">
        <v>5.0383905188402673</v>
      </c>
      <c r="GP41" s="348">
        <v>5.0285275188402698</v>
      </c>
      <c r="GQ41" s="348">
        <v>5.182635108310869</v>
      </c>
      <c r="GR41" s="348">
        <v>5.4867897091874198</v>
      </c>
      <c r="GS41" s="348">
        <v>4.9723639042721164</v>
      </c>
      <c r="GT41" s="348">
        <v>5.3967504707840845</v>
      </c>
      <c r="GU41" s="348">
        <v>5.1458052625892297</v>
      </c>
      <c r="GV41" s="348">
        <v>5.3143810913194676</v>
      </c>
      <c r="GW41" s="348">
        <v>4.6954651269596006</v>
      </c>
      <c r="GX41" s="348">
        <v>5.5410416249236576</v>
      </c>
      <c r="GY41" s="348">
        <v>5.0751882808331672</v>
      </c>
      <c r="GZ41" s="348">
        <v>5.4200156491744949</v>
      </c>
      <c r="HA41" s="348">
        <v>5.0401539407086826</v>
      </c>
      <c r="HB41" s="348">
        <v>5.2617202384822619</v>
      </c>
      <c r="HC41" s="348">
        <v>4.9969404008719582</v>
      </c>
      <c r="HD41" s="348">
        <v>5.3747540688441102</v>
      </c>
      <c r="HE41" s="348">
        <v>5.0482202324075338</v>
      </c>
      <c r="HF41" s="348">
        <v>5.2315880829082477</v>
      </c>
      <c r="HG41" s="348">
        <v>4.7633257427381697</v>
      </c>
      <c r="HH41" s="348">
        <v>5.2798014705311216</v>
      </c>
      <c r="HI41" s="348">
        <v>4.8390053261802946</v>
      </c>
      <c r="HJ41" s="348">
        <v>4.5892980618782309</v>
      </c>
      <c r="HK41" s="348">
        <v>4.8425927973232943</v>
      </c>
      <c r="HL41" s="348">
        <v>6.0004712172239474</v>
      </c>
      <c r="HM41" s="348">
        <v>5.077631045672474</v>
      </c>
      <c r="HN41" s="348">
        <v>5.1236791697660777</v>
      </c>
      <c r="HO41" s="348">
        <v>4.7037298113625337</v>
      </c>
      <c r="HP41" s="348">
        <v>5.1309537444510775</v>
      </c>
      <c r="HQ41" s="348">
        <v>4.8786855042120774</v>
      </c>
      <c r="HR41" s="348">
        <v>5.1829925603797431</v>
      </c>
      <c r="HS41" s="348">
        <v>4.7963889828547819</v>
      </c>
      <c r="HT41" s="348">
        <v>4.9800888285013407</v>
      </c>
      <c r="HU41" s="348">
        <v>4.6015333677961081</v>
      </c>
      <c r="HV41" s="348">
        <v>4.8844133196319772</v>
      </c>
      <c r="HW41" s="348">
        <v>4.4340256788525627</v>
      </c>
      <c r="HX41" s="348">
        <v>4.8457366699261808</v>
      </c>
      <c r="HY41" s="348">
        <v>4.6526115596382285</v>
      </c>
      <c r="HZ41" s="348">
        <v>4.8655867378032607</v>
      </c>
      <c r="IA41" s="446">
        <v>4.691621099630698</v>
      </c>
      <c r="IB41" s="348">
        <v>4.6268936570321006</v>
      </c>
      <c r="IC41" s="348">
        <v>4.4793223674384768</v>
      </c>
      <c r="ID41" s="446">
        <v>4.5359595866772455</v>
      </c>
      <c r="IE41" s="446">
        <v>4.5905678258512062</v>
      </c>
      <c r="IF41" s="446">
        <v>4.6130387739282419</v>
      </c>
      <c r="IG41" s="446">
        <v>4.3622417608839159</v>
      </c>
      <c r="IH41" s="446">
        <v>4.6314806842217235</v>
      </c>
      <c r="II41" s="446">
        <v>4.2100086552001397</v>
      </c>
      <c r="IJ41" s="446">
        <v>4.2152261864844833</v>
      </c>
      <c r="IK41" s="446">
        <v>3.9187857614232575</v>
      </c>
      <c r="IL41" s="446">
        <v>4.4179215196870798</v>
      </c>
      <c r="IM41" s="446">
        <v>4.2026426592005581</v>
      </c>
      <c r="IN41" s="446">
        <v>4.3168616157795086</v>
      </c>
      <c r="IO41" s="446">
        <v>4.1478913683925152</v>
      </c>
      <c r="IP41" s="446">
        <v>4.2356560194438808</v>
      </c>
      <c r="IQ41" s="513">
        <v>4.1701921546117457</v>
      </c>
      <c r="IR41" s="513">
        <v>4.3814100117068913</v>
      </c>
      <c r="IS41" s="513">
        <v>3.98262831840225</v>
      </c>
      <c r="IT41" s="513">
        <v>4.2834892809470402</v>
      </c>
      <c r="IU41" s="513">
        <v>4.012730573182357</v>
      </c>
      <c r="IV41" s="513">
        <v>3.9571958155186651</v>
      </c>
      <c r="IW41" s="513">
        <v>4.0116383417316319</v>
      </c>
      <c r="IX41" s="513">
        <v>4.2310749548636704</v>
      </c>
      <c r="IY41" s="513">
        <v>3.9656763575486225</v>
      </c>
      <c r="IZ41" s="513">
        <v>3.8892837386993304</v>
      </c>
      <c r="JA41" s="513">
        <v>3.6324317279432643</v>
      </c>
      <c r="JB41" s="513">
        <v>3.8231549200865467</v>
      </c>
      <c r="JC41" s="513">
        <v>3.6928179176681755</v>
      </c>
      <c r="JD41" s="513">
        <v>3.9316464176775487</v>
      </c>
      <c r="JE41" s="513">
        <v>3.6314592978544944</v>
      </c>
      <c r="JF41" s="513">
        <v>3.7953655038978233</v>
      </c>
      <c r="JG41" s="513">
        <v>3.7100263307697889</v>
      </c>
      <c r="JH41" s="513">
        <v>3.8368024599293249</v>
      </c>
      <c r="JI41" s="513">
        <v>3.6694211558482817</v>
      </c>
      <c r="JJ41" s="513">
        <v>3.7408570811431381</v>
      </c>
      <c r="JK41" s="513">
        <v>3.5108624278794847</v>
      </c>
      <c r="JL41" s="513">
        <v>3.6815247089576117</v>
      </c>
      <c r="JM41" s="513">
        <v>3.7221442504136726</v>
      </c>
      <c r="JN41" s="513">
        <v>3.6882680080270176</v>
      </c>
      <c r="JO41" s="513">
        <v>3.6946695460034222</v>
      </c>
      <c r="JP41" s="513">
        <v>3.4851235941775944</v>
      </c>
      <c r="JQ41" s="513">
        <v>3.3939959659882502</v>
      </c>
      <c r="JR41" s="513">
        <v>3.6067047583479539</v>
      </c>
      <c r="JS41" s="513">
        <v>3.4267387490120149</v>
      </c>
      <c r="JT41" s="513">
        <v>3.4685589006042519</v>
      </c>
      <c r="JU41" s="513">
        <v>3.4696608747582345</v>
      </c>
      <c r="JV41" s="513">
        <v>3.5746248605596529</v>
      </c>
      <c r="JW41" s="513">
        <v>3.55317774794936</v>
      </c>
      <c r="JX41" s="513">
        <v>3.4203219726112062</v>
      </c>
      <c r="JY41" s="513">
        <v>3.6607817634464617</v>
      </c>
      <c r="JZ41" s="513">
        <v>3.6714369960989579</v>
      </c>
      <c r="KA41" s="513">
        <v>3.5317168059006665</v>
      </c>
      <c r="KB41" s="513">
        <v>3.5684313478730552</v>
      </c>
      <c r="KC41" s="513">
        <v>3.6160716144318981</v>
      </c>
      <c r="KD41" s="618">
        <v>3.6002215715040338</v>
      </c>
      <c r="KE41" s="618">
        <v>3.6255531024951209</v>
      </c>
      <c r="KF41" s="618">
        <v>3.765148837432319</v>
      </c>
      <c r="KG41" s="674">
        <v>3.6276342996445812</v>
      </c>
      <c r="KH41" s="674">
        <v>3.7372334091544057</v>
      </c>
      <c r="KI41" s="674">
        <v>3.4704095986795527</v>
      </c>
      <c r="KJ41" s="674">
        <v>3.577985768531954</v>
      </c>
      <c r="KK41" s="674">
        <v>3.6125708163476697</v>
      </c>
      <c r="KL41" s="674">
        <v>3.6151679159079149</v>
      </c>
      <c r="KM41" s="674">
        <v>3.4715475142093726</v>
      </c>
      <c r="KN41" s="674">
        <v>3.3386206860163608</v>
      </c>
      <c r="KO41" s="674">
        <v>3.1835126367032327</v>
      </c>
      <c r="KP41" s="674">
        <v>3.2631528390711306</v>
      </c>
      <c r="KQ41" s="674">
        <v>3.4336431099882887</v>
      </c>
      <c r="KR41" s="674">
        <v>3.4639038803301774</v>
      </c>
    </row>
    <row r="42" spans="1:304" ht="12.75">
      <c r="A42" s="21" t="s">
        <v>50</v>
      </c>
      <c r="B42" s="348"/>
      <c r="C42" s="348"/>
      <c r="D42" s="348"/>
      <c r="E42" s="348"/>
      <c r="F42" s="348"/>
      <c r="G42" s="348"/>
      <c r="H42" s="348"/>
      <c r="I42" s="348"/>
      <c r="J42" s="348"/>
      <c r="K42" s="348"/>
      <c r="L42" s="348"/>
      <c r="M42" s="348"/>
      <c r="N42" s="348"/>
      <c r="O42" s="348"/>
      <c r="P42" s="348"/>
      <c r="Q42" s="348"/>
      <c r="R42" s="348"/>
      <c r="S42" s="348"/>
      <c r="T42" s="348"/>
      <c r="U42" s="348"/>
      <c r="V42" s="348"/>
      <c r="W42" s="348"/>
      <c r="X42" s="348"/>
      <c r="Y42" s="348"/>
      <c r="Z42" s="348"/>
      <c r="AA42" s="348"/>
      <c r="AB42" s="348"/>
      <c r="AC42" s="348"/>
      <c r="AD42" s="348"/>
      <c r="AE42" s="348"/>
      <c r="AF42" s="348"/>
      <c r="AG42" s="348"/>
      <c r="AH42" s="348"/>
      <c r="AI42" s="348"/>
      <c r="AJ42" s="348"/>
      <c r="AK42" s="348"/>
      <c r="AL42" s="348"/>
      <c r="AM42" s="348"/>
      <c r="AN42" s="348"/>
      <c r="AO42" s="348"/>
      <c r="AP42" s="348"/>
      <c r="AQ42" s="348"/>
      <c r="AR42" s="348"/>
      <c r="AS42" s="348"/>
      <c r="AT42" s="348"/>
      <c r="AU42" s="348"/>
      <c r="AV42" s="348"/>
      <c r="AW42" s="348"/>
      <c r="AX42" s="348"/>
      <c r="AY42" s="348"/>
      <c r="AZ42" s="348"/>
      <c r="BA42" s="348"/>
      <c r="BB42" s="348"/>
      <c r="BC42" s="348"/>
      <c r="BD42" s="348"/>
      <c r="BE42" s="348"/>
      <c r="BF42" s="348"/>
      <c r="BG42" s="348"/>
      <c r="BH42" s="348"/>
      <c r="BI42" s="348"/>
      <c r="BJ42" s="348"/>
      <c r="BK42" s="348"/>
      <c r="BL42" s="348"/>
      <c r="BM42" s="348"/>
      <c r="BN42" s="348"/>
      <c r="BO42" s="348"/>
      <c r="BP42" s="348"/>
      <c r="BQ42" s="348"/>
      <c r="BR42" s="348"/>
      <c r="BS42" s="348"/>
      <c r="BT42" s="348"/>
      <c r="BU42" s="348"/>
      <c r="BV42" s="348"/>
      <c r="BW42" s="348"/>
      <c r="BX42" s="348"/>
      <c r="BY42" s="348"/>
      <c r="BZ42" s="348"/>
      <c r="CA42" s="348"/>
      <c r="CB42" s="348"/>
      <c r="CC42" s="348"/>
      <c r="CD42" s="348"/>
      <c r="CE42" s="348"/>
      <c r="CF42" s="348"/>
      <c r="CG42" s="348"/>
      <c r="CH42" s="348"/>
      <c r="CI42" s="348"/>
      <c r="CJ42" s="348"/>
      <c r="CK42" s="348"/>
      <c r="CL42" s="348"/>
      <c r="CM42" s="348"/>
      <c r="CN42" s="348"/>
      <c r="CO42" s="348"/>
      <c r="CP42" s="348"/>
      <c r="CQ42" s="348"/>
      <c r="CR42" s="348"/>
      <c r="CS42" s="348"/>
      <c r="CT42" s="348"/>
      <c r="CU42" s="348"/>
      <c r="CV42" s="348"/>
      <c r="CW42" s="348"/>
      <c r="CX42" s="348"/>
      <c r="CY42" s="348"/>
      <c r="CZ42" s="348"/>
      <c r="DA42" s="348"/>
      <c r="DB42" s="348"/>
      <c r="DC42" s="348"/>
      <c r="DD42" s="348"/>
      <c r="DE42" s="348"/>
      <c r="DF42" s="348">
        <v>5.6533331014872443</v>
      </c>
      <c r="DG42" s="348">
        <v>5.7295483704264072</v>
      </c>
      <c r="DH42" s="348">
        <v>5.8251318089286244</v>
      </c>
      <c r="DI42" s="348">
        <v>4.9735601403875789</v>
      </c>
      <c r="DJ42" s="348">
        <v>6.485092587360441</v>
      </c>
      <c r="DK42" s="348">
        <v>5.6494896221039772</v>
      </c>
      <c r="DL42" s="348">
        <v>5.8438376716860132</v>
      </c>
      <c r="DM42" s="348">
        <v>5.6752555400030174</v>
      </c>
      <c r="DN42" s="348">
        <v>5.8553267500846866</v>
      </c>
      <c r="DO42" s="348">
        <v>4.6786276658690102</v>
      </c>
      <c r="DP42" s="348">
        <v>6.0231960949973189</v>
      </c>
      <c r="DQ42" s="348">
        <v>6.0601022900727246</v>
      </c>
      <c r="DR42" s="348">
        <v>5.7272452230730861</v>
      </c>
      <c r="DS42" s="348">
        <v>5.5658668825253628</v>
      </c>
      <c r="DT42" s="348">
        <v>5.9127449520021349</v>
      </c>
      <c r="DU42" s="348">
        <v>5.2778331784779136</v>
      </c>
      <c r="DV42" s="348">
        <v>5.6175299452397738</v>
      </c>
      <c r="DW42" s="348">
        <v>5.2652604714705751</v>
      </c>
      <c r="DX42" s="348">
        <v>5.6247696819567627</v>
      </c>
      <c r="DY42" s="348">
        <v>5.4988663779333553</v>
      </c>
      <c r="DZ42" s="348">
        <v>5.6871640251841882</v>
      </c>
      <c r="EA42" s="348">
        <v>5.6017635978894305</v>
      </c>
      <c r="EB42" s="348">
        <v>5.634959313470989</v>
      </c>
      <c r="EC42" s="348">
        <v>5.5605099923081251</v>
      </c>
      <c r="ED42" s="348">
        <v>5.6062279362651646</v>
      </c>
      <c r="EE42" s="348">
        <v>5.3303813291811624</v>
      </c>
      <c r="EF42" s="348">
        <v>5.5974079708159277</v>
      </c>
      <c r="EG42" s="348">
        <v>5.4535305299994485</v>
      </c>
      <c r="EH42" s="348">
        <v>5.5411881179591136</v>
      </c>
      <c r="EI42" s="348">
        <v>5.1933087911459479</v>
      </c>
      <c r="EJ42" s="348">
        <v>5.4801060789296443</v>
      </c>
      <c r="EK42" s="348">
        <v>4.8817895160758136</v>
      </c>
      <c r="EL42" s="348">
        <v>5.3961891056747682</v>
      </c>
      <c r="EM42" s="348">
        <v>4.8709368865110187</v>
      </c>
      <c r="EN42" s="348">
        <v>5.3444896607474393</v>
      </c>
      <c r="EO42" s="348">
        <v>4.8132433357346969</v>
      </c>
      <c r="EP42" s="348">
        <v>5.4632592664055242</v>
      </c>
      <c r="EQ42" s="348">
        <v>5.1175514244912579</v>
      </c>
      <c r="ER42" s="348">
        <v>5.4809284242679306</v>
      </c>
      <c r="ES42" s="348">
        <v>5.1584746940761219</v>
      </c>
      <c r="ET42" s="348">
        <v>5.4066006361274361</v>
      </c>
      <c r="EU42" s="348">
        <v>4.609517162671831</v>
      </c>
      <c r="EV42" s="348">
        <v>5.4819431375967902</v>
      </c>
      <c r="EW42" s="348">
        <v>4.9674075109164457</v>
      </c>
      <c r="EX42" s="348">
        <v>5.5536878126098923</v>
      </c>
      <c r="EY42" s="348">
        <v>5.1461299169682713</v>
      </c>
      <c r="EZ42" s="348">
        <v>5.4975678206159246</v>
      </c>
      <c r="FA42" s="348">
        <v>4.9459024922259074</v>
      </c>
      <c r="FB42" s="348">
        <v>5.4940466061494764</v>
      </c>
      <c r="FC42" s="348">
        <v>5.1991098215433897</v>
      </c>
      <c r="FD42" s="348">
        <v>5.3969177945721309</v>
      </c>
      <c r="FE42" s="348">
        <v>4.8937012354267821</v>
      </c>
      <c r="FF42" s="348">
        <v>5.2758452760822232</v>
      </c>
      <c r="FG42" s="348">
        <v>4.8058619748558886</v>
      </c>
      <c r="FH42" s="348">
        <v>5.2473911760754364</v>
      </c>
      <c r="FI42" s="348">
        <v>4.7419306192640969</v>
      </c>
      <c r="FJ42" s="348">
        <v>5.1135285817510363</v>
      </c>
      <c r="FK42" s="348">
        <v>4.871458119991563</v>
      </c>
      <c r="FL42" s="348">
        <v>5.2708594239549518</v>
      </c>
      <c r="FM42" s="348">
        <v>4.7429287662594151</v>
      </c>
      <c r="FN42" s="348">
        <v>5.095631314638907</v>
      </c>
      <c r="FO42" s="348">
        <v>4.951623133195306</v>
      </c>
      <c r="FP42" s="348">
        <v>5.1715419810385415</v>
      </c>
      <c r="FQ42" s="348">
        <v>4.7630553552108514</v>
      </c>
      <c r="FR42" s="348">
        <v>5.1892550504614681</v>
      </c>
      <c r="FS42" s="348">
        <v>4.8716668885223635</v>
      </c>
      <c r="FT42" s="348">
        <v>5.1800165528386977</v>
      </c>
      <c r="FU42" s="348">
        <v>4.9716340810207225</v>
      </c>
      <c r="FV42" s="348">
        <v>5.0510628257124921</v>
      </c>
      <c r="FW42" s="348">
        <v>4.7304723562322462</v>
      </c>
      <c r="FX42" s="348">
        <v>5.3353707951306228</v>
      </c>
      <c r="FY42" s="348">
        <v>3.9414550323885909</v>
      </c>
      <c r="FZ42" s="348">
        <v>5.0998669592886152</v>
      </c>
      <c r="GA42" s="348">
        <v>4.710424085285605</v>
      </c>
      <c r="GB42" s="348">
        <v>5.1262536065647062</v>
      </c>
      <c r="GC42" s="348">
        <v>4.9546482514246284</v>
      </c>
      <c r="GD42" s="348">
        <v>5.0823055347068493</v>
      </c>
      <c r="GE42" s="348">
        <v>4.9241072923175242</v>
      </c>
      <c r="GF42" s="348">
        <v>5.1229625740870315</v>
      </c>
      <c r="GG42" s="348">
        <v>4.6903062287700195</v>
      </c>
      <c r="GH42" s="348">
        <v>5.0318471011356829</v>
      </c>
      <c r="GI42" s="348">
        <v>4.9944634692185446</v>
      </c>
      <c r="GJ42" s="348">
        <v>5.4526442223199236</v>
      </c>
      <c r="GK42" s="348">
        <v>4.4674642403440297</v>
      </c>
      <c r="GL42" s="348">
        <v>5.1005580500371073</v>
      </c>
      <c r="GM42" s="348">
        <v>4.4787650108312711</v>
      </c>
      <c r="GN42" s="348">
        <v>4.9342348011019865</v>
      </c>
      <c r="GO42" s="348">
        <v>4.6341304499440454</v>
      </c>
      <c r="GP42" s="348">
        <v>5.0609825720372319</v>
      </c>
      <c r="GQ42" s="348">
        <v>4.8938882940064188</v>
      </c>
      <c r="GR42" s="348">
        <v>5.104398701676697</v>
      </c>
      <c r="GS42" s="348">
        <v>4.677645678060756</v>
      </c>
      <c r="GT42" s="348">
        <v>5.0320300778376401</v>
      </c>
      <c r="GU42" s="348">
        <v>4.7347282057162712</v>
      </c>
      <c r="GV42" s="348">
        <v>4.9169927830611782</v>
      </c>
      <c r="GW42" s="348">
        <v>4.4391864060043495</v>
      </c>
      <c r="GX42" s="348">
        <v>5.1302319245282471</v>
      </c>
      <c r="GY42" s="348">
        <v>4.7141810437413216</v>
      </c>
      <c r="GZ42" s="348">
        <v>5.0816237771357695</v>
      </c>
      <c r="HA42" s="348">
        <v>4.7449802986151033</v>
      </c>
      <c r="HB42" s="348">
        <v>4.9543384337161811</v>
      </c>
      <c r="HC42" s="348">
        <v>4.7006532046075158</v>
      </c>
      <c r="HD42" s="348">
        <v>5.041292357544858</v>
      </c>
      <c r="HE42" s="348">
        <v>4.7432529280411764</v>
      </c>
      <c r="HF42" s="348">
        <v>4.9322469279819359</v>
      </c>
      <c r="HG42" s="348">
        <v>4.464848827007625</v>
      </c>
      <c r="HH42" s="348">
        <v>5.0388308575471328</v>
      </c>
      <c r="HI42" s="348">
        <v>4.5845747676466297</v>
      </c>
      <c r="HJ42" s="348">
        <v>4.2153046647274337</v>
      </c>
      <c r="HK42" s="348">
        <v>4.5365431149819466</v>
      </c>
      <c r="HL42" s="348">
        <v>5.6879772737601941</v>
      </c>
      <c r="HM42" s="348">
        <v>4.7815424397425375</v>
      </c>
      <c r="HN42" s="348">
        <v>4.7940394673008688</v>
      </c>
      <c r="HO42" s="348">
        <v>4.4190816289506722</v>
      </c>
      <c r="HP42" s="348">
        <v>4.8045260742247224</v>
      </c>
      <c r="HQ42" s="348">
        <v>4.563870586350923</v>
      </c>
      <c r="HR42" s="348">
        <v>4.8402282676162063</v>
      </c>
      <c r="HS42" s="348">
        <v>4.465744736725739</v>
      </c>
      <c r="HT42" s="348">
        <v>4.6342750449149435</v>
      </c>
      <c r="HU42" s="348">
        <v>4.2831183988390471</v>
      </c>
      <c r="HV42" s="348">
        <v>4.5628763353504151</v>
      </c>
      <c r="HW42" s="348">
        <v>4.1408224797692652</v>
      </c>
      <c r="HX42" s="348">
        <v>4.5389453669285569</v>
      </c>
      <c r="HY42" s="348">
        <v>4.3432177211488661</v>
      </c>
      <c r="HZ42" s="348">
        <v>4.6036674712494259</v>
      </c>
      <c r="IA42" s="446">
        <v>4.4165890238055328</v>
      </c>
      <c r="IB42" s="348">
        <v>4.3386511841670998</v>
      </c>
      <c r="IC42" s="348">
        <v>4.2274458873622232</v>
      </c>
      <c r="ID42" s="446">
        <v>4.2879283251273428</v>
      </c>
      <c r="IE42" s="446">
        <v>4.2939911037875493</v>
      </c>
      <c r="IF42" s="446">
        <v>4.3130524670972878</v>
      </c>
      <c r="IG42" s="446">
        <v>4.0858725510370508</v>
      </c>
      <c r="IH42" s="446">
        <v>4.3551283917053309</v>
      </c>
      <c r="II42" s="446">
        <v>3.9428660468660848</v>
      </c>
      <c r="IJ42" s="446">
        <v>4.0742398340039907</v>
      </c>
      <c r="IK42" s="446">
        <v>3.7219249671264136</v>
      </c>
      <c r="IL42" s="446">
        <v>4.2209095682343456</v>
      </c>
      <c r="IM42" s="446">
        <v>3.9467190995009567</v>
      </c>
      <c r="IN42" s="446">
        <v>4.0543282657584285</v>
      </c>
      <c r="IO42" s="446">
        <v>3.8943827179426544</v>
      </c>
      <c r="IP42" s="446">
        <v>4.0289584238929335</v>
      </c>
      <c r="IQ42" s="513">
        <v>3.9173632215647101</v>
      </c>
      <c r="IR42" s="513">
        <v>4.1141513109130665</v>
      </c>
      <c r="IS42" s="513">
        <v>3.6741338214046717</v>
      </c>
      <c r="IT42" s="513">
        <v>3.997518828605175</v>
      </c>
      <c r="IU42" s="513">
        <v>3.7813780196787254</v>
      </c>
      <c r="IV42" s="513">
        <v>3.731993448229574</v>
      </c>
      <c r="IW42" s="513">
        <v>3.7627394371257448</v>
      </c>
      <c r="IX42" s="513">
        <v>3.9553713745430987</v>
      </c>
      <c r="IY42" s="513">
        <v>3.6889259344129659</v>
      </c>
      <c r="IZ42" s="513">
        <v>3.5924024429606405</v>
      </c>
      <c r="JA42" s="513">
        <v>3.3643628450928205</v>
      </c>
      <c r="JB42" s="513">
        <v>3.5417542367968453</v>
      </c>
      <c r="JC42" s="513">
        <v>3.4377922304471822</v>
      </c>
      <c r="JD42" s="513">
        <v>3.6254150422137554</v>
      </c>
      <c r="JE42" s="513">
        <v>3.3220435040576013</v>
      </c>
      <c r="JF42" s="513">
        <v>3.5002707868813943</v>
      </c>
      <c r="JG42" s="513">
        <v>3.4394993908689258</v>
      </c>
      <c r="JH42" s="513">
        <v>3.5330503401955267</v>
      </c>
      <c r="JI42" s="513">
        <v>3.4067854688595851</v>
      </c>
      <c r="JJ42" s="513">
        <v>3.4422447830851661</v>
      </c>
      <c r="JK42" s="513">
        <v>3.2244699017532219</v>
      </c>
      <c r="JL42" s="513">
        <v>3.3981601487185511</v>
      </c>
      <c r="JM42" s="513">
        <v>3.4050988073185362</v>
      </c>
      <c r="JN42" s="513">
        <v>3.410845578800326</v>
      </c>
      <c r="JO42" s="513">
        <v>3.3489309498159714</v>
      </c>
      <c r="JP42" s="513">
        <v>3.2602100732064403</v>
      </c>
      <c r="JQ42" s="513">
        <v>3.1417306283654582</v>
      </c>
      <c r="JR42" s="513">
        <v>3.3447322238405666</v>
      </c>
      <c r="JS42" s="513">
        <v>3.219969580039193</v>
      </c>
      <c r="JT42" s="513">
        <v>3.2478451117063218</v>
      </c>
      <c r="JU42" s="513">
        <v>3.2223530207147371</v>
      </c>
      <c r="JV42" s="513">
        <v>3.3546065571113299</v>
      </c>
      <c r="JW42" s="513">
        <v>3.3053374735226599</v>
      </c>
      <c r="JX42" s="513">
        <v>3.1972586296561101</v>
      </c>
      <c r="JY42" s="513">
        <v>3.4352772805206824</v>
      </c>
      <c r="JZ42" s="513">
        <v>3.4064114799058123</v>
      </c>
      <c r="KA42" s="513">
        <v>3.2747766995176733</v>
      </c>
      <c r="KB42" s="513">
        <v>3.3260992942486109</v>
      </c>
      <c r="KC42" s="513">
        <v>3.2885375514454065</v>
      </c>
      <c r="KD42" s="618">
        <v>3.3083774095997791</v>
      </c>
      <c r="KE42" s="618">
        <v>3.3162425722293918</v>
      </c>
      <c r="KF42" s="618">
        <v>3.5256810078676488</v>
      </c>
      <c r="KG42" s="674">
        <v>3.3727799038193926</v>
      </c>
      <c r="KH42" s="674">
        <v>3.4596265144523266</v>
      </c>
      <c r="KI42" s="674">
        <v>3.2050112068407488</v>
      </c>
      <c r="KJ42" s="674">
        <v>3.3401756598252557</v>
      </c>
      <c r="KK42" s="674">
        <v>3.3461554691000059</v>
      </c>
      <c r="KL42" s="674">
        <v>3.3582164766474421</v>
      </c>
      <c r="KM42" s="674">
        <v>3.2134247084212029</v>
      </c>
      <c r="KN42" s="674">
        <v>3.1044124967712685</v>
      </c>
      <c r="KO42" s="674">
        <v>2.9445483445598817</v>
      </c>
      <c r="KP42" s="674">
        <v>2.9921198325804617</v>
      </c>
      <c r="KQ42" s="674">
        <v>3.1973190906561788</v>
      </c>
      <c r="KR42" s="674">
        <v>3.2149905882315268</v>
      </c>
    </row>
    <row r="43" spans="1:304" ht="12.75">
      <c r="A43" s="21" t="s">
        <v>51</v>
      </c>
      <c r="B43" s="349"/>
      <c r="C43" s="349"/>
      <c r="D43" s="349"/>
      <c r="E43" s="349"/>
      <c r="F43" s="349"/>
      <c r="G43" s="349"/>
      <c r="H43" s="349"/>
      <c r="I43" s="349"/>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349"/>
      <c r="AH43" s="349"/>
      <c r="AI43" s="349"/>
      <c r="AJ43" s="349"/>
      <c r="AK43" s="349"/>
      <c r="AL43" s="349"/>
      <c r="AM43" s="349"/>
      <c r="AN43" s="349"/>
      <c r="AO43" s="349"/>
      <c r="AP43" s="349"/>
      <c r="AQ43" s="349"/>
      <c r="AR43" s="349"/>
      <c r="AS43" s="349"/>
      <c r="AT43" s="349"/>
      <c r="AU43" s="349"/>
      <c r="AV43" s="349"/>
      <c r="AW43" s="349"/>
      <c r="AX43" s="349"/>
      <c r="AY43" s="349"/>
      <c r="AZ43" s="349"/>
      <c r="BA43" s="349"/>
      <c r="BB43" s="349"/>
      <c r="BC43" s="349"/>
      <c r="BD43" s="349"/>
      <c r="BE43" s="349"/>
      <c r="BF43" s="349"/>
      <c r="BG43" s="349"/>
      <c r="BH43" s="349"/>
      <c r="BI43" s="349"/>
      <c r="BJ43" s="349"/>
      <c r="BK43" s="349"/>
      <c r="BL43" s="349"/>
      <c r="BM43" s="349"/>
      <c r="BN43" s="349"/>
      <c r="BO43" s="349"/>
      <c r="BP43" s="349"/>
      <c r="BQ43" s="349"/>
      <c r="BR43" s="349"/>
      <c r="BS43" s="349"/>
      <c r="BT43" s="349"/>
      <c r="BU43" s="349"/>
      <c r="BV43" s="349"/>
      <c r="BW43" s="349"/>
      <c r="BX43" s="349"/>
      <c r="BY43" s="349"/>
      <c r="BZ43" s="349"/>
      <c r="CA43" s="349"/>
      <c r="CB43" s="349"/>
      <c r="CC43" s="349"/>
      <c r="CD43" s="349"/>
      <c r="CE43" s="349"/>
      <c r="CF43" s="349"/>
      <c r="CG43" s="349"/>
      <c r="CH43" s="349"/>
      <c r="CI43" s="349"/>
      <c r="CJ43" s="349"/>
      <c r="CK43" s="349"/>
      <c r="CL43" s="349"/>
      <c r="CM43" s="349"/>
      <c r="CN43" s="349"/>
      <c r="CO43" s="349"/>
      <c r="CP43" s="349"/>
      <c r="CQ43" s="349"/>
      <c r="CR43" s="349"/>
      <c r="CS43" s="349"/>
      <c r="CT43" s="349"/>
      <c r="CU43" s="349"/>
      <c r="CV43" s="349"/>
      <c r="CW43" s="349"/>
      <c r="CX43" s="349"/>
      <c r="CY43" s="349"/>
      <c r="CZ43" s="349"/>
      <c r="DA43" s="349"/>
      <c r="DB43" s="349"/>
      <c r="DC43" s="349"/>
      <c r="DD43" s="349"/>
      <c r="DE43" s="349"/>
      <c r="DF43" s="349">
        <v>13.953233754142223</v>
      </c>
      <c r="DG43" s="349">
        <v>14.195131034138299</v>
      </c>
      <c r="DH43" s="349">
        <v>13.895827979243263</v>
      </c>
      <c r="DI43" s="349">
        <v>13.226625497499573</v>
      </c>
      <c r="DJ43" s="349">
        <v>15.46566217416272</v>
      </c>
      <c r="DK43" s="349">
        <v>14.425242144454112</v>
      </c>
      <c r="DL43" s="349">
        <v>13.529075256769396</v>
      </c>
      <c r="DM43" s="349">
        <v>14.048498904659429</v>
      </c>
      <c r="DN43" s="349">
        <v>13.87763022031486</v>
      </c>
      <c r="DO43" s="349">
        <v>13.336694116628035</v>
      </c>
      <c r="DP43" s="349">
        <v>14.69547021707929</v>
      </c>
      <c r="DQ43" s="349">
        <v>14.834215280120349</v>
      </c>
      <c r="DR43" s="349">
        <v>14.610064984319322</v>
      </c>
      <c r="DS43" s="349">
        <v>13.390768523803574</v>
      </c>
      <c r="DT43" s="349">
        <v>14.023518183356604</v>
      </c>
      <c r="DU43" s="349">
        <v>14.889752555117191</v>
      </c>
      <c r="DV43" s="349">
        <v>15.199608813089236</v>
      </c>
      <c r="DW43" s="349">
        <v>13.82093125633234</v>
      </c>
      <c r="DX43" s="349">
        <v>13.579956913416803</v>
      </c>
      <c r="DY43" s="349">
        <v>13.719876375677179</v>
      </c>
      <c r="DZ43" s="349">
        <v>13.72276353682313</v>
      </c>
      <c r="EA43" s="349">
        <v>14.057151230266433</v>
      </c>
      <c r="EB43" s="349">
        <v>13.716609364294625</v>
      </c>
      <c r="EC43" s="349">
        <v>13.402694826362271</v>
      </c>
      <c r="ED43" s="349">
        <v>13.492200221027291</v>
      </c>
      <c r="EE43" s="349">
        <v>12.992814027741559</v>
      </c>
      <c r="EF43" s="349">
        <v>13.266160763187971</v>
      </c>
      <c r="EG43" s="349">
        <v>13.644698529304163</v>
      </c>
      <c r="EH43" s="349">
        <v>13.369529964635941</v>
      </c>
      <c r="EI43" s="349">
        <v>13.918233362255302</v>
      </c>
      <c r="EJ43" s="349">
        <v>13.875016525594187</v>
      </c>
      <c r="EK43" s="349">
        <v>13.727485732363926</v>
      </c>
      <c r="EL43" s="349">
        <v>14.182897394386707</v>
      </c>
      <c r="EM43" s="349">
        <v>14.288110446538948</v>
      </c>
      <c r="EN43" s="349">
        <v>14.406078165589916</v>
      </c>
      <c r="EO43" s="349">
        <v>14.315021014825335</v>
      </c>
      <c r="EP43" s="349">
        <v>14.465675488937196</v>
      </c>
      <c r="EQ43" s="349">
        <v>14.511293494340151</v>
      </c>
      <c r="ER43" s="349">
        <v>13.879503962985238</v>
      </c>
      <c r="ES43" s="349">
        <v>13.439369463050754</v>
      </c>
      <c r="ET43" s="349">
        <v>13.31651306619549</v>
      </c>
      <c r="EU43" s="349">
        <v>13.22460919867563</v>
      </c>
      <c r="EV43" s="349">
        <v>13.598706781325422</v>
      </c>
      <c r="EW43" s="349">
        <v>13.56994027146995</v>
      </c>
      <c r="EX43" s="349">
        <v>14.164489747220953</v>
      </c>
      <c r="EY43" s="349">
        <v>13.804085960517574</v>
      </c>
      <c r="EZ43" s="349">
        <v>13.531136357217456</v>
      </c>
      <c r="FA43" s="349">
        <v>14.046349315520601</v>
      </c>
      <c r="FB43" s="349">
        <v>13.790129892068492</v>
      </c>
      <c r="FC43" s="349">
        <v>13.089727716200169</v>
      </c>
      <c r="FD43" s="349">
        <v>12.623984273738575</v>
      </c>
      <c r="FE43" s="349">
        <v>12.505401525067116</v>
      </c>
      <c r="FF43" s="349">
        <v>12.611025254113002</v>
      </c>
      <c r="FG43" s="349">
        <v>11.987282186839147</v>
      </c>
      <c r="FH43" s="349">
        <v>12.677774265338599</v>
      </c>
      <c r="FI43" s="349">
        <v>13.130350652702836</v>
      </c>
      <c r="FJ43" s="349">
        <v>13.222587002516036</v>
      </c>
      <c r="FK43" s="349">
        <v>13.669934051295458</v>
      </c>
      <c r="FL43" s="349">
        <v>14.326795698991777</v>
      </c>
      <c r="FM43" s="349">
        <v>13.655083829967566</v>
      </c>
      <c r="FN43" s="349">
        <v>13.342481174608901</v>
      </c>
      <c r="FO43" s="349">
        <v>13.671904199297698</v>
      </c>
      <c r="FP43" s="349">
        <v>14.162475027712452</v>
      </c>
      <c r="FQ43" s="349">
        <v>14.194021736036309</v>
      </c>
      <c r="FR43" s="349">
        <v>13.99156658671982</v>
      </c>
      <c r="FS43" s="349">
        <v>13.971714948337105</v>
      </c>
      <c r="FT43" s="349">
        <v>13.873652991897497</v>
      </c>
      <c r="FU43" s="349">
        <v>12.921330547368594</v>
      </c>
      <c r="FV43" s="349">
        <v>12.798958768119265</v>
      </c>
      <c r="FW43" s="349">
        <v>13.885770375281485</v>
      </c>
      <c r="FX43" s="349">
        <v>13.326224999030519</v>
      </c>
      <c r="FY43" s="349">
        <v>13.098973402240276</v>
      </c>
      <c r="FZ43" s="349">
        <v>14.239550562521165</v>
      </c>
      <c r="GA43" s="349">
        <v>14.16149729339914</v>
      </c>
      <c r="GB43" s="349">
        <v>14.202492670923897</v>
      </c>
      <c r="GC43" s="349">
        <v>14.403259954083168</v>
      </c>
      <c r="GD43" s="349">
        <v>14.22865327053365</v>
      </c>
      <c r="GE43" s="349">
        <v>13.972086618127555</v>
      </c>
      <c r="GF43" s="349">
        <v>13.165746598789651</v>
      </c>
      <c r="GG43" s="349">
        <v>13.132306583204677</v>
      </c>
      <c r="GH43" s="349">
        <v>13.028355777184576</v>
      </c>
      <c r="GI43" s="349">
        <v>13.289689986153073</v>
      </c>
      <c r="GJ43" s="349">
        <v>13.410497990624412</v>
      </c>
      <c r="GK43" s="349">
        <v>13.792108672564307</v>
      </c>
      <c r="GL43" s="349">
        <v>14.914084013072573</v>
      </c>
      <c r="GM43" s="349">
        <v>13.954415107815603</v>
      </c>
      <c r="GN43" s="349">
        <v>14.044818583277948</v>
      </c>
      <c r="GO43" s="349">
        <v>14.222847826454514</v>
      </c>
      <c r="GP43" s="349">
        <v>14.69442203559634</v>
      </c>
      <c r="GQ43" s="349">
        <v>13.948345498997504</v>
      </c>
      <c r="GR43" s="349">
        <v>14.658274836150792</v>
      </c>
      <c r="GS43" s="349">
        <v>14.26787574888874</v>
      </c>
      <c r="GT43" s="349">
        <v>15.126176768934112</v>
      </c>
      <c r="GU43" s="349">
        <v>14.37718171957118</v>
      </c>
      <c r="GV43" s="349">
        <v>14.351023996460187</v>
      </c>
      <c r="GW43" s="349">
        <v>10.000225223825939</v>
      </c>
      <c r="GX43" s="349">
        <v>14.774437052474731</v>
      </c>
      <c r="GY43" s="349">
        <v>14.436397860151667</v>
      </c>
      <c r="GZ43" s="349">
        <v>14.744808531363816</v>
      </c>
      <c r="HA43" s="349">
        <v>13.961229326322663</v>
      </c>
      <c r="HB43" s="349">
        <v>14.215237875104766</v>
      </c>
      <c r="HC43" s="349">
        <v>14.311469289596978</v>
      </c>
      <c r="HD43" s="349">
        <v>14.215361956244534</v>
      </c>
      <c r="HE43" s="349">
        <v>13.572594599799888</v>
      </c>
      <c r="HF43" s="349">
        <v>13.864780540518037</v>
      </c>
      <c r="HG43" s="349">
        <v>13.474585186056022</v>
      </c>
      <c r="HH43" s="349">
        <v>12.949190177674552</v>
      </c>
      <c r="HI43" s="349">
        <v>13.391738334223314</v>
      </c>
      <c r="HJ43" s="349">
        <v>13.857370191356143</v>
      </c>
      <c r="HK43" s="349">
        <v>13.814750208633253</v>
      </c>
      <c r="HL43" s="349">
        <v>14.364799943730466</v>
      </c>
      <c r="HM43" s="349">
        <v>14.152777841760392</v>
      </c>
      <c r="HN43" s="349">
        <v>13.826457943281403</v>
      </c>
      <c r="HO43" s="349">
        <v>13.511203083076211</v>
      </c>
      <c r="HP43" s="349">
        <v>13.93962327828234</v>
      </c>
      <c r="HQ43" s="349">
        <v>13.566068557391457</v>
      </c>
      <c r="HR43" s="349">
        <v>13.877391509102139</v>
      </c>
      <c r="HS43" s="349">
        <v>14.226751269646137</v>
      </c>
      <c r="HT43" s="349">
        <v>13.865503544291659</v>
      </c>
      <c r="HU43" s="349">
        <v>13.812580552213381</v>
      </c>
      <c r="HV43" s="349">
        <v>14.140948111219357</v>
      </c>
      <c r="HW43" s="349">
        <v>14.243857511897193</v>
      </c>
      <c r="HX43" s="349">
        <v>14.444119478561916</v>
      </c>
      <c r="HY43" s="349">
        <v>14.165712778967302</v>
      </c>
      <c r="HZ43" s="349">
        <v>14.388631521745134</v>
      </c>
      <c r="IA43" s="447">
        <v>13.610559625563194</v>
      </c>
      <c r="IB43" s="349">
        <v>13.448209257880801</v>
      </c>
      <c r="IC43" s="349">
        <v>13.013020506879714</v>
      </c>
      <c r="ID43" s="447">
        <v>13.554061001130581</v>
      </c>
      <c r="IE43" s="447">
        <v>13.426257526108639</v>
      </c>
      <c r="IF43" s="447">
        <v>13.569608266923993</v>
      </c>
      <c r="IG43" s="447">
        <v>13.211349945598064</v>
      </c>
      <c r="IH43" s="447">
        <v>12.79731837677504</v>
      </c>
      <c r="II43" s="447">
        <v>12.045673426851096</v>
      </c>
      <c r="IJ43" s="447">
        <v>7.4634622134443935</v>
      </c>
      <c r="IK43" s="447">
        <v>12.724816839159475</v>
      </c>
      <c r="IL43" s="447">
        <v>12.160416331766147</v>
      </c>
      <c r="IM43" s="447">
        <v>12.624080109260564</v>
      </c>
      <c r="IN43" s="447">
        <v>12.634829821003978</v>
      </c>
      <c r="IO43" s="447">
        <v>13.855675904307095</v>
      </c>
      <c r="IP43" s="447">
        <v>11.880822011952921</v>
      </c>
      <c r="IQ43" s="514">
        <v>12.154256478046928</v>
      </c>
      <c r="IR43" s="514">
        <v>12.527663307420223</v>
      </c>
      <c r="IS43" s="514">
        <v>12.727564935604187</v>
      </c>
      <c r="IT43" s="514">
        <v>11.199236322409316</v>
      </c>
      <c r="IU43" s="514">
        <v>10.861599355638552</v>
      </c>
      <c r="IV43" s="514">
        <v>10.449499929631886</v>
      </c>
      <c r="IW43" s="514">
        <v>11.573348943416732</v>
      </c>
      <c r="IX43" s="514">
        <v>11.536647180336733</v>
      </c>
      <c r="IY43" s="514">
        <v>12.06610077924403</v>
      </c>
      <c r="IZ43" s="514">
        <v>12.460381175546887</v>
      </c>
      <c r="JA43" s="514">
        <v>12.162270511840958</v>
      </c>
      <c r="JB43" s="514">
        <v>11.598846182371048</v>
      </c>
      <c r="JC43" s="514">
        <v>11.691669972025542</v>
      </c>
      <c r="JD43" s="514">
        <v>12.400185622805211</v>
      </c>
      <c r="JE43" s="514">
        <v>13.014929050000376</v>
      </c>
      <c r="JF43" s="514">
        <v>12.565683716968332</v>
      </c>
      <c r="JG43" s="514">
        <v>12.270323193271755</v>
      </c>
      <c r="JH43" s="514">
        <v>12.337607390331442</v>
      </c>
      <c r="JI43" s="514">
        <v>11.609925443191425</v>
      </c>
      <c r="JJ43" s="514">
        <v>11.919732487285824</v>
      </c>
      <c r="JK43" s="514">
        <v>10.669182762520414</v>
      </c>
      <c r="JL43" s="514">
        <v>10.722917607413851</v>
      </c>
      <c r="JM43" s="514">
        <v>11.216356141775881</v>
      </c>
      <c r="JN43" s="514">
        <v>10.45151939191652</v>
      </c>
      <c r="JO43" s="514">
        <v>11.849654364845081</v>
      </c>
      <c r="JP43" s="514">
        <v>9.8715917880477697</v>
      </c>
      <c r="JQ43" s="514">
        <v>10.070378718841091</v>
      </c>
      <c r="JR43" s="514">
        <v>10.797404224964968</v>
      </c>
      <c r="JS43" s="514">
        <v>8.8055170983561659</v>
      </c>
      <c r="JT43" s="514">
        <v>9.371526183199558</v>
      </c>
      <c r="JU43" s="514">
        <v>10.249778156107229</v>
      </c>
      <c r="JV43" s="514">
        <v>9.8642716822794139</v>
      </c>
      <c r="JW43" s="514">
        <v>10.670137088713281</v>
      </c>
      <c r="JX43" s="514">
        <v>10.540208876379722</v>
      </c>
      <c r="JY43" s="514">
        <v>10.236512079232808</v>
      </c>
      <c r="JZ43" s="514">
        <v>10.97948004508242</v>
      </c>
      <c r="KA43" s="514">
        <v>10.397316969167035</v>
      </c>
      <c r="KB43" s="514">
        <v>9.8869539493892358</v>
      </c>
      <c r="KC43" s="514">
        <v>9.9314881911833996</v>
      </c>
      <c r="KD43" s="619">
        <v>9.5354507421937029</v>
      </c>
      <c r="KE43" s="619">
        <v>10.757812575947542</v>
      </c>
      <c r="KF43" s="619">
        <v>10.315790926594552</v>
      </c>
      <c r="KG43" s="675">
        <v>10.429596239576533</v>
      </c>
      <c r="KH43" s="675">
        <v>11.507579268285019</v>
      </c>
      <c r="KI43" s="675">
        <v>9.853451670282082</v>
      </c>
      <c r="KJ43" s="675">
        <v>9.1585326482197722</v>
      </c>
      <c r="KK43" s="675">
        <v>9.3361301643516938</v>
      </c>
      <c r="KL43" s="675">
        <v>9.815981252760583</v>
      </c>
      <c r="KM43" s="675">
        <v>9.7618939515896308</v>
      </c>
      <c r="KN43" s="675">
        <v>9.3252965341187206</v>
      </c>
      <c r="KO43" s="675">
        <v>9.8240148617103564</v>
      </c>
      <c r="KP43" s="675">
        <v>9.9948410015566989</v>
      </c>
      <c r="KQ43" s="675">
        <v>10.23578261755137</v>
      </c>
      <c r="KR43" s="675">
        <v>9.4701422488007996</v>
      </c>
    </row>
    <row r="44" spans="1:304" ht="12.75">
      <c r="A44" s="22" t="s">
        <v>52</v>
      </c>
      <c r="B44" s="349"/>
      <c r="C44" s="349"/>
      <c r="D44" s="349"/>
      <c r="E44" s="349"/>
      <c r="F44" s="349"/>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49"/>
      <c r="AN44" s="349"/>
      <c r="AO44" s="349"/>
      <c r="AP44" s="349"/>
      <c r="AQ44" s="349"/>
      <c r="AR44" s="349"/>
      <c r="AS44" s="349"/>
      <c r="AT44" s="349"/>
      <c r="AU44" s="349"/>
      <c r="AV44" s="349"/>
      <c r="AW44" s="349"/>
      <c r="AX44" s="349"/>
      <c r="AY44" s="349"/>
      <c r="AZ44" s="349"/>
      <c r="BA44" s="349"/>
      <c r="BB44" s="349"/>
      <c r="BC44" s="349"/>
      <c r="BD44" s="349"/>
      <c r="BE44" s="349"/>
      <c r="BF44" s="349"/>
      <c r="BG44" s="349"/>
      <c r="BH44" s="349"/>
      <c r="BI44" s="349"/>
      <c r="BJ44" s="349"/>
      <c r="BK44" s="349"/>
      <c r="BL44" s="349"/>
      <c r="BM44" s="349"/>
      <c r="BN44" s="349"/>
      <c r="BO44" s="349"/>
      <c r="BP44" s="349"/>
      <c r="BQ44" s="349"/>
      <c r="BR44" s="349"/>
      <c r="BS44" s="349"/>
      <c r="BT44" s="349"/>
      <c r="BU44" s="349"/>
      <c r="BV44" s="349"/>
      <c r="BW44" s="349"/>
      <c r="BX44" s="349"/>
      <c r="BY44" s="349"/>
      <c r="BZ44" s="349"/>
      <c r="CA44" s="349"/>
      <c r="CB44" s="349"/>
      <c r="CC44" s="349"/>
      <c r="CD44" s="349"/>
      <c r="CE44" s="349"/>
      <c r="CF44" s="349"/>
      <c r="CG44" s="349"/>
      <c r="CH44" s="349"/>
      <c r="CI44" s="349"/>
      <c r="CJ44" s="349"/>
      <c r="CK44" s="349"/>
      <c r="CL44" s="349"/>
      <c r="CM44" s="349"/>
      <c r="CN44" s="349"/>
      <c r="CO44" s="349"/>
      <c r="CP44" s="349"/>
      <c r="CQ44" s="349"/>
      <c r="CR44" s="349"/>
      <c r="CS44" s="349"/>
      <c r="CT44" s="349"/>
      <c r="CU44" s="349"/>
      <c r="CV44" s="349"/>
      <c r="CW44" s="349"/>
      <c r="CX44" s="349"/>
      <c r="CY44" s="349"/>
      <c r="CZ44" s="349"/>
      <c r="DA44" s="349"/>
      <c r="DB44" s="349"/>
      <c r="DC44" s="349"/>
      <c r="DD44" s="349"/>
      <c r="DE44" s="349"/>
      <c r="DF44" s="349">
        <v>14.288208514103436</v>
      </c>
      <c r="DG44" s="349">
        <v>14.474654129322248</v>
      </c>
      <c r="DH44" s="349">
        <v>14.195865034430781</v>
      </c>
      <c r="DI44" s="349">
        <v>13.647785070579623</v>
      </c>
      <c r="DJ44" s="349">
        <v>15.800068254883415</v>
      </c>
      <c r="DK44" s="349">
        <v>14.928719903662564</v>
      </c>
      <c r="DL44" s="349">
        <v>13.863388711598752</v>
      </c>
      <c r="DM44" s="349">
        <v>14.576409379608775</v>
      </c>
      <c r="DN44" s="349">
        <v>14.29770988756375</v>
      </c>
      <c r="DO44" s="349">
        <v>14.254610977442084</v>
      </c>
      <c r="DP44" s="349">
        <v>14.822897144994016</v>
      </c>
      <c r="DQ44" s="349">
        <v>15.102083358331987</v>
      </c>
      <c r="DR44" s="349">
        <v>15.422707583330771</v>
      </c>
      <c r="DS44" s="349">
        <v>13.632563049939906</v>
      </c>
      <c r="DT44" s="349">
        <v>14.416272635556799</v>
      </c>
      <c r="DU44" s="349">
        <v>15.593027369078605</v>
      </c>
      <c r="DV44" s="349">
        <v>15.834747817638851</v>
      </c>
      <c r="DW44" s="349">
        <v>14.182152865654079</v>
      </c>
      <c r="DX44" s="349">
        <v>13.824252290906694</v>
      </c>
      <c r="DY44" s="349">
        <v>14.009859318923228</v>
      </c>
      <c r="DZ44" s="349">
        <v>14.201404319617803</v>
      </c>
      <c r="EA44" s="349">
        <v>14.573086826370034</v>
      </c>
      <c r="EB44" s="349">
        <v>14.161290027597412</v>
      </c>
      <c r="EC44" s="349">
        <v>13.754262723753627</v>
      </c>
      <c r="ED44" s="349">
        <v>13.746002682767122</v>
      </c>
      <c r="EE44" s="349">
        <v>12.989984738817457</v>
      </c>
      <c r="EF44" s="349">
        <v>13.453106701529306</v>
      </c>
      <c r="EG44" s="349">
        <v>13.967448367224387</v>
      </c>
      <c r="EH44" s="349">
        <v>13.573595653200972</v>
      </c>
      <c r="EI44" s="349">
        <v>14.429545019191051</v>
      </c>
      <c r="EJ44" s="349">
        <v>14.288781896388111</v>
      </c>
      <c r="EK44" s="349">
        <v>13.928568937688592</v>
      </c>
      <c r="EL44" s="349">
        <v>14.501271358154087</v>
      </c>
      <c r="EM44" s="349">
        <v>14.693302181777334</v>
      </c>
      <c r="EN44" s="349">
        <v>14.82836672975456</v>
      </c>
      <c r="EO44" s="349">
        <v>14.765058240781787</v>
      </c>
      <c r="EP44" s="349">
        <v>14.78943563204226</v>
      </c>
      <c r="EQ44" s="349">
        <v>14.97325193492645</v>
      </c>
      <c r="ER44" s="349">
        <v>14.211916446729994</v>
      </c>
      <c r="ES44" s="349">
        <v>13.599898863206596</v>
      </c>
      <c r="ET44" s="349">
        <v>13.415047097478626</v>
      </c>
      <c r="EU44" s="349">
        <v>13.311174058877224</v>
      </c>
      <c r="EV44" s="349">
        <v>13.834095517375285</v>
      </c>
      <c r="EW44" s="349">
        <v>13.812817164655701</v>
      </c>
      <c r="EX44" s="349">
        <v>14.559840771417932</v>
      </c>
      <c r="EY44" s="349">
        <v>14.147052708557451</v>
      </c>
      <c r="EZ44" s="349">
        <v>13.840688817883377</v>
      </c>
      <c r="FA44" s="349">
        <v>14.592238986722093</v>
      </c>
      <c r="FB44" s="349">
        <v>14.081884716327087</v>
      </c>
      <c r="FC44" s="349">
        <v>13.139416729684333</v>
      </c>
      <c r="FD44" s="349">
        <v>12.512810343110482</v>
      </c>
      <c r="FE44" s="349">
        <v>12.358943490086425</v>
      </c>
      <c r="FF44" s="349">
        <v>12.48465349467943</v>
      </c>
      <c r="FG44" s="349">
        <v>11.648859388918943</v>
      </c>
      <c r="FH44" s="349">
        <v>12.567112432770822</v>
      </c>
      <c r="FI44" s="349">
        <v>13.180047528269759</v>
      </c>
      <c r="FJ44" s="349">
        <v>13.305685964015124</v>
      </c>
      <c r="FK44" s="349">
        <v>14.053025431847418</v>
      </c>
      <c r="FL44" s="349">
        <v>14.91771153981451</v>
      </c>
      <c r="FM44" s="349">
        <v>14.252280161920233</v>
      </c>
      <c r="FN44" s="349">
        <v>13.55905762533699</v>
      </c>
      <c r="FO44" s="349">
        <v>13.985119356732154</v>
      </c>
      <c r="FP44" s="349">
        <v>14.721251022411751</v>
      </c>
      <c r="FQ44" s="349">
        <v>14.670171195109731</v>
      </c>
      <c r="FR44" s="349">
        <v>14.670171195109731</v>
      </c>
      <c r="FS44" s="349">
        <v>14.473992743813699</v>
      </c>
      <c r="FT44" s="349">
        <v>14.202430922562971</v>
      </c>
      <c r="FU44" s="349">
        <v>12.903745578986419</v>
      </c>
      <c r="FV44" s="349">
        <v>12.756393134337763</v>
      </c>
      <c r="FW44" s="349">
        <v>14.107013677344968</v>
      </c>
      <c r="FX44" s="349">
        <v>13.486740860222186</v>
      </c>
      <c r="FY44" s="349">
        <v>13.144412085309289</v>
      </c>
      <c r="FZ44" s="349">
        <v>14.601160397948018</v>
      </c>
      <c r="GA44" s="349">
        <v>14.626061558618858</v>
      </c>
      <c r="GB44" s="349">
        <v>14.894373560691646</v>
      </c>
      <c r="GC44" s="349">
        <v>14.737153469282497</v>
      </c>
      <c r="GD44" s="349">
        <v>14.634108874516206</v>
      </c>
      <c r="GE44" s="349">
        <v>14.537062665404253</v>
      </c>
      <c r="GF44" s="349">
        <v>13.247249480957571</v>
      </c>
      <c r="GG44" s="349">
        <v>13.185474311665976</v>
      </c>
      <c r="GH44" s="349">
        <v>13.039231435541682</v>
      </c>
      <c r="GI44" s="349">
        <v>13.367719901652896</v>
      </c>
      <c r="GJ44" s="349">
        <v>13.704729664865374</v>
      </c>
      <c r="GK44" s="349">
        <v>14.017516512906415</v>
      </c>
      <c r="GL44" s="349">
        <v>15.431787109072008</v>
      </c>
      <c r="GM44" s="349">
        <v>14.259009238731872</v>
      </c>
      <c r="GN44" s="349">
        <v>14.208680890946308</v>
      </c>
      <c r="GO44" s="349">
        <v>14.438295371084987</v>
      </c>
      <c r="GP44" s="349">
        <v>15.255702711735237</v>
      </c>
      <c r="GQ44" s="349">
        <v>14.371862107887859</v>
      </c>
      <c r="GR44" s="349">
        <v>15.127891799495798</v>
      </c>
      <c r="GS44" s="349">
        <v>14.746154050121502</v>
      </c>
      <c r="GT44" s="349">
        <v>16.089969755661137</v>
      </c>
      <c r="GU44" s="349">
        <v>14.683317351680444</v>
      </c>
      <c r="GV44" s="349">
        <v>14.734892457085234</v>
      </c>
      <c r="GW44" s="349">
        <v>9.2066342391029146</v>
      </c>
      <c r="GX44" s="349">
        <v>15.29977969271272</v>
      </c>
      <c r="GY44" s="349">
        <v>14.910801293769005</v>
      </c>
      <c r="GZ44" s="349">
        <v>15.552001093659857</v>
      </c>
      <c r="HA44" s="349">
        <v>14.487261793435358</v>
      </c>
      <c r="HB44" s="349">
        <v>14.872004893478323</v>
      </c>
      <c r="HC44" s="349">
        <v>15.119711948035345</v>
      </c>
      <c r="HD44" s="349">
        <v>15.143126112152748</v>
      </c>
      <c r="HE44" s="349">
        <v>13.96717202855419</v>
      </c>
      <c r="HF44" s="349">
        <v>14.207688916015142</v>
      </c>
      <c r="HG44" s="349">
        <v>13.817705564638201</v>
      </c>
      <c r="HH44" s="349">
        <v>12.919867331058768</v>
      </c>
      <c r="HI44" s="349">
        <v>13.612919408695305</v>
      </c>
      <c r="HJ44" s="349">
        <v>14.590044632242829</v>
      </c>
      <c r="HK44" s="349">
        <v>14.162605645253093</v>
      </c>
      <c r="HL44" s="349">
        <v>14.715075161474791</v>
      </c>
      <c r="HM44" s="349">
        <v>14.694501032668972</v>
      </c>
      <c r="HN44" s="349">
        <v>14.072700989621294</v>
      </c>
      <c r="HO44" s="349">
        <v>13.696093285728605</v>
      </c>
      <c r="HP44" s="349">
        <v>14.500599874819175</v>
      </c>
      <c r="HQ44" s="349">
        <v>13.820247336872962</v>
      </c>
      <c r="HR44" s="349">
        <v>14.270449056448237</v>
      </c>
      <c r="HS44" s="349">
        <v>14.703768565771123</v>
      </c>
      <c r="HT44" s="349">
        <v>14.281019292575314</v>
      </c>
      <c r="HU44" s="349">
        <v>14.239782931448495</v>
      </c>
      <c r="HV44" s="349">
        <v>14.615979951243199</v>
      </c>
      <c r="HW44" s="349">
        <v>14.797109017824786</v>
      </c>
      <c r="HX44" s="349">
        <v>15.060970428362925</v>
      </c>
      <c r="HY44" s="349">
        <v>14.726216546909694</v>
      </c>
      <c r="HZ44" s="349">
        <v>14.834450238492886</v>
      </c>
      <c r="IA44" s="447">
        <v>14.027626915394572</v>
      </c>
      <c r="IB44" s="349">
        <v>13.814281472409094</v>
      </c>
      <c r="IC44" s="349">
        <v>13.022091296080459</v>
      </c>
      <c r="ID44" s="447">
        <v>13.851029745503565</v>
      </c>
      <c r="IE44" s="447">
        <v>13.6451568317494</v>
      </c>
      <c r="IF44" s="447">
        <v>13.845423070004818</v>
      </c>
      <c r="IG44" s="447">
        <v>13.704045925418272</v>
      </c>
      <c r="IH44" s="447">
        <v>12.69334716031166</v>
      </c>
      <c r="II44" s="447">
        <v>11.650842653443561</v>
      </c>
      <c r="IJ44" s="447">
        <v>6.2117053053282723</v>
      </c>
      <c r="IK44" s="447">
        <v>12.677404430063349</v>
      </c>
      <c r="IL44" s="447">
        <v>11.967190870766146</v>
      </c>
      <c r="IM44" s="447">
        <v>12.489876009969818</v>
      </c>
      <c r="IN44" s="447">
        <v>12.526742906696533</v>
      </c>
      <c r="IO44" s="447">
        <v>14.186381409557198</v>
      </c>
      <c r="IP44" s="447">
        <v>11.482132816277145</v>
      </c>
      <c r="IQ44" s="514">
        <v>11.864047638435963</v>
      </c>
      <c r="IR44" s="514">
        <v>12.428438341290123</v>
      </c>
      <c r="IS44" s="514">
        <v>12.655615639354616</v>
      </c>
      <c r="IT44" s="514">
        <v>11.774344335699759</v>
      </c>
      <c r="IU44" s="514">
        <v>11.623254556147561</v>
      </c>
      <c r="IV44" s="514">
        <v>11.606712931863717</v>
      </c>
      <c r="IW44" s="514">
        <v>12.586265498934996</v>
      </c>
      <c r="IX44" s="514">
        <v>13.395241823216118</v>
      </c>
      <c r="IY44" s="514">
        <v>13.325087436244607</v>
      </c>
      <c r="IZ44" s="514">
        <v>12.864999157562307</v>
      </c>
      <c r="JA44" s="514">
        <v>12.734876354473606</v>
      </c>
      <c r="JB44" s="514">
        <v>12.077518187332144</v>
      </c>
      <c r="JC44" s="514">
        <v>12.330502551463791</v>
      </c>
      <c r="JD44" s="514">
        <v>13.125814555830637</v>
      </c>
      <c r="JE44" s="514">
        <v>14.182433633753684</v>
      </c>
      <c r="JF44" s="514">
        <v>13.486356215542607</v>
      </c>
      <c r="JG44" s="514">
        <v>13.020643111696154</v>
      </c>
      <c r="JH44" s="514">
        <v>13.51978170468845</v>
      </c>
      <c r="JI44" s="514">
        <v>12.899430468912771</v>
      </c>
      <c r="JJ44" s="514">
        <v>13.037526978065404</v>
      </c>
      <c r="JK44" s="514">
        <v>11.84551886830508</v>
      </c>
      <c r="JL44" s="514">
        <v>12.597599089003168</v>
      </c>
      <c r="JM44" s="514">
        <v>12.941657936291087</v>
      </c>
      <c r="JN44" s="514">
        <v>11.632588365535872</v>
      </c>
      <c r="JO44" s="514">
        <v>13.033577678089232</v>
      </c>
      <c r="JP44" s="514">
        <v>10.807683533858206</v>
      </c>
      <c r="JQ44" s="514">
        <v>11.195448003101815</v>
      </c>
      <c r="JR44" s="514">
        <v>12.440413184151492</v>
      </c>
      <c r="JS44" s="514">
        <v>11.057959266173237</v>
      </c>
      <c r="JT44" s="514">
        <v>11.566108577406608</v>
      </c>
      <c r="JU44" s="514">
        <v>12.311583376961982</v>
      </c>
      <c r="JV44" s="514">
        <v>11.998690642590253</v>
      </c>
      <c r="JW44" s="514">
        <v>12.284926102177295</v>
      </c>
      <c r="JX44" s="514">
        <v>12.610412778844665</v>
      </c>
      <c r="JY44" s="514">
        <v>12.551579892938662</v>
      </c>
      <c r="JZ44" s="514">
        <v>13.081898404836981</v>
      </c>
      <c r="KA44" s="514">
        <v>12.847892093582821</v>
      </c>
      <c r="KB44" s="514">
        <v>12.005534246118636</v>
      </c>
      <c r="KC44" s="514">
        <v>11.46583139900509</v>
      </c>
      <c r="KD44" s="619">
        <v>11.399488066373308</v>
      </c>
      <c r="KE44" s="619">
        <v>12.731354997425347</v>
      </c>
      <c r="KF44" s="619">
        <v>12.582378013914182</v>
      </c>
      <c r="KG44" s="675">
        <v>12.776394647205185</v>
      </c>
      <c r="KH44" s="675">
        <v>14.161754386844665</v>
      </c>
      <c r="KI44" s="675">
        <v>11.188375980828328</v>
      </c>
      <c r="KJ44" s="675">
        <v>10.508316885987503</v>
      </c>
      <c r="KK44" s="675">
        <v>10.58126601843249</v>
      </c>
      <c r="KL44" s="675">
        <v>11.15939839478153</v>
      </c>
      <c r="KM44" s="675">
        <v>11.397206783136825</v>
      </c>
      <c r="KN44" s="675">
        <v>11.166897791491825</v>
      </c>
      <c r="KO44" s="675">
        <v>11.816294574892041</v>
      </c>
      <c r="KP44" s="675">
        <v>11.836164945407416</v>
      </c>
      <c r="KQ44" s="675">
        <v>12.399116464895048</v>
      </c>
      <c r="KR44" s="675">
        <v>11.402157486229108</v>
      </c>
    </row>
    <row r="45" spans="1:304" ht="12.75">
      <c r="A45" s="22" t="s">
        <v>53</v>
      </c>
      <c r="B45" s="349"/>
      <c r="C45" s="349"/>
      <c r="D45" s="349"/>
      <c r="E45" s="349"/>
      <c r="F45" s="349"/>
      <c r="G45" s="349"/>
      <c r="H45" s="349"/>
      <c r="I45" s="349"/>
      <c r="J45" s="349"/>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349"/>
      <c r="AJ45" s="349"/>
      <c r="AK45" s="349"/>
      <c r="AL45" s="349"/>
      <c r="AM45" s="349"/>
      <c r="AN45" s="349"/>
      <c r="AO45" s="349"/>
      <c r="AP45" s="349"/>
      <c r="AQ45" s="349"/>
      <c r="AR45" s="349"/>
      <c r="AS45" s="349"/>
      <c r="AT45" s="349"/>
      <c r="AU45" s="349"/>
      <c r="AV45" s="349"/>
      <c r="AW45" s="349"/>
      <c r="AX45" s="349"/>
      <c r="AY45" s="349"/>
      <c r="AZ45" s="349"/>
      <c r="BA45" s="349"/>
      <c r="BB45" s="349"/>
      <c r="BC45" s="349"/>
      <c r="BD45" s="349"/>
      <c r="BE45" s="349"/>
      <c r="BF45" s="349"/>
      <c r="BG45" s="349"/>
      <c r="BH45" s="349"/>
      <c r="BI45" s="349"/>
      <c r="BJ45" s="349"/>
      <c r="BK45" s="349"/>
      <c r="BL45" s="349"/>
      <c r="BM45" s="349"/>
      <c r="BN45" s="349"/>
      <c r="BO45" s="349"/>
      <c r="BP45" s="349"/>
      <c r="BQ45" s="349"/>
      <c r="BR45" s="349"/>
      <c r="BS45" s="349"/>
      <c r="BT45" s="349"/>
      <c r="BU45" s="349"/>
      <c r="BV45" s="349"/>
      <c r="BW45" s="349"/>
      <c r="BX45" s="349"/>
      <c r="BY45" s="349"/>
      <c r="BZ45" s="349"/>
      <c r="CA45" s="349"/>
      <c r="CB45" s="349"/>
      <c r="CC45" s="349"/>
      <c r="CD45" s="349"/>
      <c r="CE45" s="349"/>
      <c r="CF45" s="349"/>
      <c r="CG45" s="349"/>
      <c r="CH45" s="349"/>
      <c r="CI45" s="349"/>
      <c r="CJ45" s="349"/>
      <c r="CK45" s="349"/>
      <c r="CL45" s="349"/>
      <c r="CM45" s="349"/>
      <c r="CN45" s="349"/>
      <c r="CO45" s="349"/>
      <c r="CP45" s="349"/>
      <c r="CQ45" s="349"/>
      <c r="CR45" s="349"/>
      <c r="CS45" s="349"/>
      <c r="CT45" s="349"/>
      <c r="CU45" s="349"/>
      <c r="CV45" s="349"/>
      <c r="CW45" s="349"/>
      <c r="CX45" s="349"/>
      <c r="CY45" s="349"/>
      <c r="CZ45" s="349"/>
      <c r="DA45" s="349"/>
      <c r="DB45" s="349"/>
      <c r="DC45" s="349"/>
      <c r="DD45" s="349"/>
      <c r="DE45" s="349"/>
      <c r="DF45" s="349">
        <v>12.998103610485005</v>
      </c>
      <c r="DG45" s="349">
        <v>12.997528654133802</v>
      </c>
      <c r="DH45" s="349">
        <v>12.998227247487105</v>
      </c>
      <c r="DI45" s="349">
        <v>12.059645553222023</v>
      </c>
      <c r="DJ45" s="349">
        <v>14.146681745966594</v>
      </c>
      <c r="DK45" s="349">
        <v>12.997737743778927</v>
      </c>
      <c r="DL45" s="349">
        <v>12.998251118716615</v>
      </c>
      <c r="DM45" s="349">
        <v>12.997844787621412</v>
      </c>
      <c r="DN45" s="349">
        <v>12.99828001189015</v>
      </c>
      <c r="DO45" s="349">
        <v>10.822007590748198</v>
      </c>
      <c r="DP45" s="349">
        <v>14.311270345932432</v>
      </c>
      <c r="DQ45" s="349">
        <v>14.382312946983809</v>
      </c>
      <c r="DR45" s="349">
        <v>12.998065061157346</v>
      </c>
      <c r="DS45" s="349">
        <v>12.998356039659029</v>
      </c>
      <c r="DT45" s="349">
        <v>12.998437916797085</v>
      </c>
      <c r="DU45" s="349">
        <v>12.998221925088451</v>
      </c>
      <c r="DV45" s="349">
        <v>12.99838220027231</v>
      </c>
      <c r="DW45" s="349">
        <v>12.99861982480693</v>
      </c>
      <c r="DX45" s="349">
        <v>12.998250336273285</v>
      </c>
      <c r="DY45" s="349">
        <v>12.998027840522639</v>
      </c>
      <c r="DZ45" s="349">
        <v>12.998806893669581</v>
      </c>
      <c r="EA45" s="349">
        <v>12.998551473568686</v>
      </c>
      <c r="EB45" s="349">
        <v>12.998575406582729</v>
      </c>
      <c r="EC45" s="349">
        <v>12.99885204633067</v>
      </c>
      <c r="ED45" s="349">
        <v>12.998548962285554</v>
      </c>
      <c r="EE45" s="349">
        <v>12.998463928434512</v>
      </c>
      <c r="EF45" s="349">
        <v>12.999007943905168</v>
      </c>
      <c r="EG45" s="349">
        <v>12.998332077327428</v>
      </c>
      <c r="EH45" s="349">
        <v>12.998571211981098</v>
      </c>
      <c r="EI45" s="349">
        <v>12.998517993399554</v>
      </c>
      <c r="EJ45" s="349">
        <v>12.998561213278247</v>
      </c>
      <c r="EK45" s="349">
        <v>12.998417212864924</v>
      </c>
      <c r="EL45" s="349">
        <v>12.998435047165827</v>
      </c>
      <c r="EM45" s="349">
        <v>12.998603881005328</v>
      </c>
      <c r="EN45" s="349">
        <v>12.998604995959662</v>
      </c>
      <c r="EO45" s="349">
        <v>12.998643269833849</v>
      </c>
      <c r="EP45" s="349">
        <v>13.075412562778833</v>
      </c>
      <c r="EQ45" s="349">
        <v>12.998747482900049</v>
      </c>
      <c r="ER45" s="349">
        <v>12.998634561328871</v>
      </c>
      <c r="ES45" s="349">
        <v>12.998400901230728</v>
      </c>
      <c r="ET45" s="349">
        <v>12.998561608969432</v>
      </c>
      <c r="EU45" s="349">
        <v>12.998385064909115</v>
      </c>
      <c r="EV45" s="349">
        <v>12.998506001570153</v>
      </c>
      <c r="EW45" s="349">
        <v>12.998604301916616</v>
      </c>
      <c r="EX45" s="349">
        <v>12.998652413560961</v>
      </c>
      <c r="EY45" s="349">
        <v>12.998571990394822</v>
      </c>
      <c r="EZ45" s="349">
        <v>12.983120443039533</v>
      </c>
      <c r="FA45" s="349">
        <v>12.998966049842229</v>
      </c>
      <c r="FB45" s="349">
        <v>12.998275146569995</v>
      </c>
      <c r="FC45" s="349">
        <v>12.998729712182634</v>
      </c>
      <c r="FD45" s="349">
        <v>12.998856589526532</v>
      </c>
      <c r="FE45" s="349">
        <v>12.998468456593306</v>
      </c>
      <c r="FF45" s="349">
        <v>12.998448363638035</v>
      </c>
      <c r="FG45" s="349">
        <v>12.998758690186769</v>
      </c>
      <c r="FH45" s="349">
        <v>12.998531322991266</v>
      </c>
      <c r="FI45" s="349">
        <v>12.998947962995693</v>
      </c>
      <c r="FJ45" s="349">
        <v>12.998977517663933</v>
      </c>
      <c r="FK45" s="349">
        <v>12.99897872647286</v>
      </c>
      <c r="FL45" s="349">
        <v>12.998749423273058</v>
      </c>
      <c r="FM45" s="349">
        <v>12.998989047812319</v>
      </c>
      <c r="FN45" s="349">
        <v>12.99633844611162</v>
      </c>
      <c r="FO45" s="349">
        <v>12.998671256884501</v>
      </c>
      <c r="FP45" s="349">
        <v>12.99893645588031</v>
      </c>
      <c r="FQ45" s="349">
        <v>12.998802030721768</v>
      </c>
      <c r="FR45" s="349">
        <v>12.998802030721768</v>
      </c>
      <c r="FS45" s="349">
        <v>12.999108523630488</v>
      </c>
      <c r="FT45" s="349">
        <v>12.999089794901256</v>
      </c>
      <c r="FU45" s="349">
        <v>12.999027003354314</v>
      </c>
      <c r="FV45" s="349">
        <v>12.998972579407063</v>
      </c>
      <c r="FW45" s="349">
        <v>12.998986399467153</v>
      </c>
      <c r="FX45" s="349">
        <v>12.999063238216092</v>
      </c>
      <c r="FY45" s="349">
        <v>12.998893637214923</v>
      </c>
      <c r="FZ45" s="349">
        <v>12.998503621487949</v>
      </c>
      <c r="GA45" s="349">
        <v>12.999011669884011</v>
      </c>
      <c r="GB45" s="349">
        <v>12.998959523700075</v>
      </c>
      <c r="GC45" s="349">
        <v>12.998673132258773</v>
      </c>
      <c r="GD45" s="349">
        <v>12.998992879208242</v>
      </c>
      <c r="GE45" s="349">
        <v>12.999001238925162</v>
      </c>
      <c r="GF45" s="349">
        <v>12.999176271617095</v>
      </c>
      <c r="GG45" s="349">
        <v>12.99899929501029</v>
      </c>
      <c r="GH45" s="349">
        <v>12.999042143452201</v>
      </c>
      <c r="GI45" s="349">
        <v>12.998841841491659</v>
      </c>
      <c r="GJ45" s="349">
        <v>12.999136315391972</v>
      </c>
      <c r="GK45" s="349">
        <v>12.998608644600971</v>
      </c>
      <c r="GL45" s="349">
        <v>12.998728825298487</v>
      </c>
      <c r="GM45" s="349">
        <v>13.087233507327158</v>
      </c>
      <c r="GN45" s="349">
        <v>12.999005747141327</v>
      </c>
      <c r="GO45" s="349">
        <v>12.99877682756148</v>
      </c>
      <c r="GP45" s="349">
        <v>12.998832468595579</v>
      </c>
      <c r="GQ45" s="349">
        <v>12.999021335459821</v>
      </c>
      <c r="GR45" s="349">
        <v>12.998834570167501</v>
      </c>
      <c r="GS45" s="349">
        <v>12.998739021186269</v>
      </c>
      <c r="GT45" s="349">
        <v>12.998956336956635</v>
      </c>
      <c r="GU45" s="349">
        <v>12.998887303797217</v>
      </c>
      <c r="GV45" s="349">
        <v>12.998968634212426</v>
      </c>
      <c r="GW45" s="349">
        <v>12.999169095534944</v>
      </c>
      <c r="GX45" s="349">
        <v>12.998886363331605</v>
      </c>
      <c r="GY45" s="349">
        <v>12.998922842608087</v>
      </c>
      <c r="GZ45" s="349">
        <v>12.998996192952459</v>
      </c>
      <c r="HA45" s="349">
        <v>12.99900695621205</v>
      </c>
      <c r="HB45" s="349">
        <v>12.999229665492855</v>
      </c>
      <c r="HC45" s="349">
        <v>12.999308839998738</v>
      </c>
      <c r="HD45" s="349">
        <v>12.999336207754878</v>
      </c>
      <c r="HE45" s="349">
        <v>12.99792154858411</v>
      </c>
      <c r="HF45" s="349">
        <v>12.999660610891009</v>
      </c>
      <c r="HG45" s="349">
        <v>12.999766235744762</v>
      </c>
      <c r="HH45" s="349">
        <v>12.999694988905702</v>
      </c>
      <c r="HI45" s="349">
        <v>12.999714598166895</v>
      </c>
      <c r="HJ45" s="349">
        <v>12.543253921056136</v>
      </c>
      <c r="HK45" s="349">
        <v>12.815885941747666</v>
      </c>
      <c r="HL45" s="349">
        <v>13.641884384797557</v>
      </c>
      <c r="HM45" s="349">
        <v>12.999678143899935</v>
      </c>
      <c r="HN45" s="349">
        <v>12.999646170831127</v>
      </c>
      <c r="HO45" s="349">
        <v>12.999703808145911</v>
      </c>
      <c r="HP45" s="349">
        <v>12.999724989357221</v>
      </c>
      <c r="HQ45" s="349">
        <v>12.999694427701616</v>
      </c>
      <c r="HR45" s="349">
        <v>12.999705701710084</v>
      </c>
      <c r="HS45" s="349">
        <v>12.999720616143325</v>
      </c>
      <c r="HT45" s="349">
        <v>12.999730146823644</v>
      </c>
      <c r="HU45" s="349">
        <v>12.999738540266394</v>
      </c>
      <c r="HV45" s="349">
        <v>12.999706344296804</v>
      </c>
      <c r="HW45" s="349">
        <v>12.999679924175327</v>
      </c>
      <c r="HX45" s="349">
        <v>12.999681426429037</v>
      </c>
      <c r="HY45" s="349">
        <v>12.999677603585594</v>
      </c>
      <c r="HZ45" s="349">
        <v>13.496999207711067</v>
      </c>
      <c r="IA45" s="447">
        <v>12.999759350859767</v>
      </c>
      <c r="IB45" s="349">
        <v>12.999748306993657</v>
      </c>
      <c r="IC45" s="349">
        <v>12.999708671654785</v>
      </c>
      <c r="ID45" s="447">
        <v>12.999635852894661</v>
      </c>
      <c r="IE45" s="447">
        <v>12.999651972039606</v>
      </c>
      <c r="IF45" s="447">
        <v>12.999643534639688</v>
      </c>
      <c r="IG45" s="447">
        <v>12.418848395534287</v>
      </c>
      <c r="IH45" s="447">
        <v>12.999642002586002</v>
      </c>
      <c r="II45" s="447">
        <v>12.999659110383233</v>
      </c>
      <c r="IJ45" s="447">
        <v>12.99966413565242</v>
      </c>
      <c r="IK45" s="447">
        <v>12.999081108762505</v>
      </c>
      <c r="IL45" s="447">
        <v>12.999282931222519</v>
      </c>
      <c r="IM45" s="447">
        <v>13.079963293679368</v>
      </c>
      <c r="IN45" s="447">
        <v>12.999368546217587</v>
      </c>
      <c r="IO45" s="447">
        <v>13.012235171799865</v>
      </c>
      <c r="IP45" s="447">
        <v>12.999474503817291</v>
      </c>
      <c r="IQ45" s="514">
        <v>12.914528915419453</v>
      </c>
      <c r="IR45" s="514">
        <v>12.992253879311514</v>
      </c>
      <c r="IS45" s="514">
        <v>12.999569447663339</v>
      </c>
      <c r="IT45" s="514">
        <v>9.6895282186353136</v>
      </c>
      <c r="IU45" s="514">
        <v>9.3664087087620143</v>
      </c>
      <c r="IV45" s="514">
        <v>8.0133636552820775</v>
      </c>
      <c r="IW45" s="514">
        <v>9.7455257866556249</v>
      </c>
      <c r="IX45" s="514">
        <v>8.7153524147659951</v>
      </c>
      <c r="IY45" s="514">
        <v>9.7513881824756332</v>
      </c>
      <c r="IZ45" s="514">
        <v>11.796455852185648</v>
      </c>
      <c r="JA45" s="514">
        <v>10.963966971565116</v>
      </c>
      <c r="JB45" s="514">
        <v>10.104580257698563</v>
      </c>
      <c r="JC45" s="514">
        <v>9.7516995155874326</v>
      </c>
      <c r="JD45" s="514">
        <v>10.267406237585721</v>
      </c>
      <c r="JE45" s="514">
        <v>9.736902828410944</v>
      </c>
      <c r="JF45" s="514">
        <v>9.9555233660969584</v>
      </c>
      <c r="JG45" s="514">
        <v>9.8668299495566156</v>
      </c>
      <c r="JH45" s="514">
        <v>8.1743878873912905</v>
      </c>
      <c r="JI45" s="514">
        <v>8.3876058798704491</v>
      </c>
      <c r="JJ45" s="514">
        <v>8.5270506345523316</v>
      </c>
      <c r="JK45" s="514">
        <v>8.4222477038424941</v>
      </c>
      <c r="JL45" s="514">
        <v>6.1956525794553858</v>
      </c>
      <c r="JM45" s="514">
        <v>6.6345097847929502</v>
      </c>
      <c r="JN45" s="514">
        <v>7.431133238864815</v>
      </c>
      <c r="JO45" s="514">
        <v>7.5606019126834143</v>
      </c>
      <c r="JP45" s="514">
        <v>6.4410215850197439</v>
      </c>
      <c r="JQ45" s="514">
        <v>5.7565571484287421</v>
      </c>
      <c r="JR45" s="514">
        <v>6.563958777853462</v>
      </c>
      <c r="JS45" s="514">
        <v>4.091625575650859</v>
      </c>
      <c r="JT45" s="514">
        <v>4.0524688367484876</v>
      </c>
      <c r="JU45" s="514">
        <v>5.9450702087285174</v>
      </c>
      <c r="JV45" s="514">
        <v>5.4736215534302124</v>
      </c>
      <c r="JW45" s="514">
        <v>6.0677296695908991</v>
      </c>
      <c r="JX45" s="514">
        <v>5.6490579253600028</v>
      </c>
      <c r="JY45" s="514">
        <v>5.6126735858968972</v>
      </c>
      <c r="JZ45" s="514">
        <v>6.3434252868563492</v>
      </c>
      <c r="KA45" s="514">
        <v>5.2200758728625498</v>
      </c>
      <c r="KB45" s="514">
        <v>5.2647425598200597</v>
      </c>
      <c r="KC45" s="514">
        <v>5.5524705480454113</v>
      </c>
      <c r="KD45" s="619">
        <v>5.1031128038808484</v>
      </c>
      <c r="KE45" s="619">
        <v>5.3612529883327253</v>
      </c>
      <c r="KF45" s="619">
        <v>6.0422823520717657</v>
      </c>
      <c r="KG45" s="675">
        <v>4.8392752049643599</v>
      </c>
      <c r="KH45" s="675">
        <v>5.941614628922518</v>
      </c>
      <c r="KI45" s="675">
        <v>6.462467834464948</v>
      </c>
      <c r="KJ45" s="675">
        <v>5.1870075095042294</v>
      </c>
      <c r="KK45" s="675">
        <v>5.405014527017455</v>
      </c>
      <c r="KL45" s="675">
        <v>6.2983370058972428</v>
      </c>
      <c r="KM45" s="675">
        <v>5.051167539736463</v>
      </c>
      <c r="KN45" s="675">
        <v>5.4220375230628592</v>
      </c>
      <c r="KO45" s="675">
        <v>4.5635930003593979</v>
      </c>
      <c r="KP45" s="675">
        <v>4.7623730417831887</v>
      </c>
      <c r="KQ45" s="675">
        <v>4.2231830059853053</v>
      </c>
      <c r="KR45" s="675">
        <v>4.6587167425841134</v>
      </c>
    </row>
    <row r="46" spans="1:304" ht="12.75">
      <c r="A46" s="23" t="s">
        <v>0</v>
      </c>
      <c r="B46" s="350"/>
      <c r="C46" s="350"/>
      <c r="D46" s="350"/>
      <c r="E46" s="350"/>
      <c r="F46" s="350"/>
      <c r="G46" s="350"/>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0"/>
      <c r="AL46" s="350"/>
      <c r="AM46" s="350"/>
      <c r="AN46" s="350"/>
      <c r="AO46" s="350"/>
      <c r="AP46" s="350"/>
      <c r="AQ46" s="350"/>
      <c r="AR46" s="350"/>
      <c r="AS46" s="350"/>
      <c r="AT46" s="350"/>
      <c r="AU46" s="350"/>
      <c r="AV46" s="350"/>
      <c r="AW46" s="350"/>
      <c r="AX46" s="350"/>
      <c r="AY46" s="350"/>
      <c r="AZ46" s="350"/>
      <c r="BA46" s="350"/>
      <c r="BB46" s="350"/>
      <c r="BC46" s="350"/>
      <c r="BD46" s="350"/>
      <c r="BE46" s="350"/>
      <c r="BF46" s="350"/>
      <c r="BG46" s="350"/>
      <c r="BH46" s="350"/>
      <c r="BI46" s="350"/>
      <c r="BJ46" s="350"/>
      <c r="BK46" s="350"/>
      <c r="BL46" s="350"/>
      <c r="BM46" s="350"/>
      <c r="BN46" s="350"/>
      <c r="BO46" s="350"/>
      <c r="BP46" s="350"/>
      <c r="BQ46" s="350"/>
      <c r="BR46" s="350"/>
      <c r="BS46" s="350"/>
      <c r="BT46" s="350"/>
      <c r="BU46" s="350"/>
      <c r="BV46" s="350"/>
      <c r="BW46" s="350"/>
      <c r="BX46" s="350"/>
      <c r="BY46" s="350"/>
      <c r="BZ46" s="350"/>
      <c r="CA46" s="350"/>
      <c r="CB46" s="350"/>
      <c r="CC46" s="350"/>
      <c r="CD46" s="350"/>
      <c r="CE46" s="350"/>
      <c r="CF46" s="350"/>
      <c r="CG46" s="350"/>
      <c r="CH46" s="350"/>
      <c r="CI46" s="350"/>
      <c r="CJ46" s="350"/>
      <c r="CK46" s="350"/>
      <c r="CL46" s="350"/>
      <c r="CM46" s="350"/>
      <c r="CN46" s="350"/>
      <c r="CO46" s="350"/>
      <c r="CP46" s="350"/>
      <c r="CQ46" s="350"/>
      <c r="CR46" s="350"/>
      <c r="CS46" s="350"/>
      <c r="CT46" s="350"/>
      <c r="CU46" s="350"/>
      <c r="CV46" s="350"/>
      <c r="CW46" s="350"/>
      <c r="CX46" s="350"/>
      <c r="CY46" s="350"/>
      <c r="CZ46" s="350"/>
      <c r="DA46" s="350"/>
      <c r="DB46" s="350"/>
      <c r="DC46" s="350"/>
      <c r="DD46" s="350"/>
      <c r="DE46" s="350"/>
      <c r="DF46" s="350">
        <v>6.5589879184191116</v>
      </c>
      <c r="DG46" s="350">
        <v>6.3466170410609006</v>
      </c>
      <c r="DH46" s="350">
        <v>6.4318746284548194</v>
      </c>
      <c r="DI46" s="350">
        <v>5.4683025614774641</v>
      </c>
      <c r="DJ46" s="350">
        <v>7.0021420269786727</v>
      </c>
      <c r="DK46" s="350">
        <v>6.1177960058537009</v>
      </c>
      <c r="DL46" s="350">
        <v>6.2920883865649087</v>
      </c>
      <c r="DM46" s="350">
        <v>6.1797719348714297</v>
      </c>
      <c r="DN46" s="350">
        <v>6.4140718456883201</v>
      </c>
      <c r="DO46" s="350">
        <v>5.2796878440099864</v>
      </c>
      <c r="DP46" s="350">
        <v>6.7010785166631877</v>
      </c>
      <c r="DQ46" s="350">
        <v>6.5867953366449639</v>
      </c>
      <c r="DR46" s="350">
        <v>6.3198860161659214</v>
      </c>
      <c r="DS46" s="350">
        <v>6.1143668214483755</v>
      </c>
      <c r="DT46" s="350">
        <v>6.5914347186982916</v>
      </c>
      <c r="DU46" s="350">
        <v>6.0000352795382481</v>
      </c>
      <c r="DV46" s="350">
        <v>6.4277828089575415</v>
      </c>
      <c r="DW46" s="350">
        <v>5.908573634176598</v>
      </c>
      <c r="DX46" s="350">
        <v>6.1552878466625343</v>
      </c>
      <c r="DY46" s="350">
        <v>6.0622515484477155</v>
      </c>
      <c r="DZ46" s="350">
        <v>6.2540156099209891</v>
      </c>
      <c r="EA46" s="350">
        <v>6.1061209823137093</v>
      </c>
      <c r="EB46" s="350">
        <v>6.1729324541154673</v>
      </c>
      <c r="EC46" s="350">
        <v>6.0538445227052327</v>
      </c>
      <c r="ED46" s="350">
        <v>6.127929719510683</v>
      </c>
      <c r="EE46" s="350">
        <v>5.7912936515075799</v>
      </c>
      <c r="EF46" s="350">
        <v>6.1525061821906313</v>
      </c>
      <c r="EG46" s="350">
        <v>5.9357320221554977</v>
      </c>
      <c r="EH46" s="350">
        <v>5.9943598107717913</v>
      </c>
      <c r="EI46" s="350">
        <v>5.6434142014017343</v>
      </c>
      <c r="EJ46" s="350">
        <v>5.9831892542718528</v>
      </c>
      <c r="EK46" s="350">
        <v>5.3254601811638205</v>
      </c>
      <c r="EL46" s="350">
        <v>5.9767557440321513</v>
      </c>
      <c r="EM46" s="350">
        <v>5.460531471907923</v>
      </c>
      <c r="EN46" s="350">
        <v>6.0169887321901108</v>
      </c>
      <c r="EO46" s="350">
        <v>5.3251622122072728</v>
      </c>
      <c r="EP46" s="350">
        <v>6.1041254181309492</v>
      </c>
      <c r="EQ46" s="350">
        <v>5.6771154310987386</v>
      </c>
      <c r="ER46" s="350">
        <v>5.9787448882059566</v>
      </c>
      <c r="ES46" s="350">
        <v>5.6544682150775829</v>
      </c>
      <c r="ET46" s="350">
        <v>5.8983109665599649</v>
      </c>
      <c r="EU46" s="350">
        <v>4.9562835969327148</v>
      </c>
      <c r="EV46" s="350">
        <v>5.8965351681451255</v>
      </c>
      <c r="EW46" s="350">
        <v>5.3661359635153865</v>
      </c>
      <c r="EX46" s="350">
        <v>5.966952033534195</v>
      </c>
      <c r="EY46" s="350">
        <v>5.5492574902591372</v>
      </c>
      <c r="EZ46" s="350">
        <v>5.8658952271972495</v>
      </c>
      <c r="FA46" s="350">
        <v>5.3355533373052371</v>
      </c>
      <c r="FB46" s="350">
        <v>5.8248170071570229</v>
      </c>
      <c r="FC46" s="350">
        <v>5.5329166432539463</v>
      </c>
      <c r="FD46" s="350">
        <v>5.746916452226408</v>
      </c>
      <c r="FE46" s="350">
        <v>5.2365104310440591</v>
      </c>
      <c r="FF46" s="350">
        <v>5.5948858328116327</v>
      </c>
      <c r="FG46" s="350">
        <v>5.1368057227412329</v>
      </c>
      <c r="FH46" s="350">
        <v>5.6065772355890831</v>
      </c>
      <c r="FI46" s="350">
        <v>5.1144414436996097</v>
      </c>
      <c r="FJ46" s="350">
        <v>5.4571462391781997</v>
      </c>
      <c r="FK46" s="350">
        <v>5.2430004556777368</v>
      </c>
      <c r="FL46" s="350">
        <v>5.6546281298186178</v>
      </c>
      <c r="FM46" s="350">
        <v>5.0512851354074142</v>
      </c>
      <c r="FN46" s="350">
        <v>5.3749388411141776</v>
      </c>
      <c r="FO46" s="350">
        <v>5.2676970957460405</v>
      </c>
      <c r="FP46" s="350">
        <v>5.5320566063591352</v>
      </c>
      <c r="FQ46" s="350">
        <v>5.1464969781216459</v>
      </c>
      <c r="FR46" s="350">
        <v>5.5221489165449222</v>
      </c>
      <c r="FS46" s="350">
        <v>5.239623166950242</v>
      </c>
      <c r="FT46" s="350">
        <v>5.6139803182771351</v>
      </c>
      <c r="FU46" s="350">
        <v>5.4109133607847966</v>
      </c>
      <c r="FV46" s="350">
        <v>5.4980949354612703</v>
      </c>
      <c r="FW46" s="350">
        <v>5.1668024358021709</v>
      </c>
      <c r="FX46" s="350">
        <v>5.6495019873598613</v>
      </c>
      <c r="FY46" s="350">
        <v>4.2343951025832736</v>
      </c>
      <c r="FZ46" s="350">
        <v>5.4132333815430922</v>
      </c>
      <c r="GA46" s="350">
        <v>5.0304521735499996</v>
      </c>
      <c r="GB46" s="350">
        <v>5.4124290338523906</v>
      </c>
      <c r="GC46" s="350">
        <v>5.2754269125051261</v>
      </c>
      <c r="GD46" s="350">
        <v>5.4389664474356554</v>
      </c>
      <c r="GE46" s="350">
        <v>5.2081438712979109</v>
      </c>
      <c r="GF46" s="350">
        <v>5.4714672980658818</v>
      </c>
      <c r="GG46" s="350">
        <v>4.9792911502578772</v>
      </c>
      <c r="GH46" s="350">
        <v>5.3162055363519496</v>
      </c>
      <c r="GI46" s="350">
        <v>5.2770502613852646</v>
      </c>
      <c r="GJ46" s="350">
        <v>5.7515307955283816</v>
      </c>
      <c r="GK46" s="350">
        <v>4.771969042593593</v>
      </c>
      <c r="GL46" s="350">
        <v>5.5202964896383744</v>
      </c>
      <c r="GM46" s="350">
        <v>4.8539706592996357</v>
      </c>
      <c r="GN46" s="350">
        <v>5.3717230993473892</v>
      </c>
      <c r="GO46" s="350">
        <v>5.039506936828559</v>
      </c>
      <c r="GP46" s="350">
        <v>5.43390417208062</v>
      </c>
      <c r="GQ46" s="350">
        <v>5.1845160560550081</v>
      </c>
      <c r="GR46" s="350">
        <v>5.4885944537924649</v>
      </c>
      <c r="GS46" s="350">
        <v>4.9724332554384993</v>
      </c>
      <c r="GT46" s="350">
        <v>5.3978399755393953</v>
      </c>
      <c r="GU46" s="350">
        <v>5.1460864939127733</v>
      </c>
      <c r="GV46" s="350">
        <v>5.3151776882859982</v>
      </c>
      <c r="GW46" s="350">
        <v>4.6975903275512527</v>
      </c>
      <c r="GX46" s="350">
        <v>5.5431873341729503</v>
      </c>
      <c r="GY46" s="350">
        <v>5.0769885647579045</v>
      </c>
      <c r="GZ46" s="350">
        <v>5.4209232443148352</v>
      </c>
      <c r="HA46" s="350">
        <v>5.0419222194387521</v>
      </c>
      <c r="HB46" s="350">
        <v>5.2627173446540461</v>
      </c>
      <c r="HC46" s="350">
        <v>4.9979709837396635</v>
      </c>
      <c r="HD46" s="350">
        <v>5.3749249971777822</v>
      </c>
      <c r="HE46" s="350">
        <v>5.0486363419034213</v>
      </c>
      <c r="HF46" s="350">
        <v>5.2288955539363666</v>
      </c>
      <c r="HG46" s="350">
        <v>4.7640404156087319</v>
      </c>
      <c r="HH46" s="350">
        <v>5.2803996340021406</v>
      </c>
      <c r="HI46" s="350">
        <v>4.8396199049765078</v>
      </c>
      <c r="HJ46" s="350">
        <v>4.5884527593958255</v>
      </c>
      <c r="HK46" s="350">
        <v>4.8419358088589757</v>
      </c>
      <c r="HL46" s="350">
        <v>6.0000269237038344</v>
      </c>
      <c r="HM46" s="350">
        <v>5.0773447280276081</v>
      </c>
      <c r="HN46" s="350">
        <v>5.1231806010260481</v>
      </c>
      <c r="HO46" s="350">
        <v>4.703671427220991</v>
      </c>
      <c r="HP46" s="350">
        <v>5.1307660201224667</v>
      </c>
      <c r="HQ46" s="350">
        <v>4.8779338027615209</v>
      </c>
      <c r="HR46" s="350">
        <v>5.1828064884028002</v>
      </c>
      <c r="HS46" s="350">
        <v>4.79612392283234</v>
      </c>
      <c r="HT46" s="350">
        <v>4.9796710824686583</v>
      </c>
      <c r="HU46" s="350">
        <v>4.6015023455012898</v>
      </c>
      <c r="HV46" s="350">
        <v>4.8843389550478502</v>
      </c>
      <c r="HW46" s="350">
        <v>4.4340610190359184</v>
      </c>
      <c r="HX46" s="350">
        <v>4.8457009536722904</v>
      </c>
      <c r="HY46" s="350">
        <v>4.6521150497547303</v>
      </c>
      <c r="HZ46" s="350">
        <v>4.8646537971783088</v>
      </c>
      <c r="IA46" s="448">
        <v>4.694403121845907</v>
      </c>
      <c r="IB46" s="350">
        <v>4.6265223796202974</v>
      </c>
      <c r="IC46" s="350">
        <v>4.4790815859435043</v>
      </c>
      <c r="ID46" s="448">
        <v>4.5359568154747478</v>
      </c>
      <c r="IE46" s="448">
        <v>4.58930511337108</v>
      </c>
      <c r="IF46" s="448">
        <v>4.6142847078054503</v>
      </c>
      <c r="IG46" s="448">
        <v>4.3664371337967269</v>
      </c>
      <c r="IH46" s="448">
        <v>4.6304497469278401</v>
      </c>
      <c r="II46" s="448">
        <v>4.2091688328068448</v>
      </c>
      <c r="IJ46" s="448">
        <v>4.214814482175087</v>
      </c>
      <c r="IK46" s="448">
        <v>3.91830172737364</v>
      </c>
      <c r="IL46" s="448">
        <v>4.4174399681737873</v>
      </c>
      <c r="IM46" s="448">
        <v>4.2022723046849908</v>
      </c>
      <c r="IN46" s="448">
        <v>4.3175490690870024</v>
      </c>
      <c r="IO46" s="448">
        <v>4.1484693014667897</v>
      </c>
      <c r="IP46" s="448">
        <v>4.2367333610752009</v>
      </c>
      <c r="IQ46" s="515">
        <v>4.1707000856317249</v>
      </c>
      <c r="IR46" s="515">
        <v>4.3818960977198147</v>
      </c>
      <c r="IS46" s="515">
        <v>3.9831585844843098</v>
      </c>
      <c r="IT46" s="515">
        <v>4.2839476549975872</v>
      </c>
      <c r="IU46" s="515">
        <v>4.0134991499961901</v>
      </c>
      <c r="IV46" s="515">
        <v>3.9578529388272687</v>
      </c>
      <c r="IW46" s="515">
        <v>4.0123434544186969</v>
      </c>
      <c r="IX46" s="515">
        <v>4.2319311842595555</v>
      </c>
      <c r="IY46" s="515">
        <v>3.966349559897477</v>
      </c>
      <c r="IZ46" s="515">
        <v>3.8898891777885778</v>
      </c>
      <c r="JA46" s="515">
        <v>3.6330816630703207</v>
      </c>
      <c r="JB46" s="515">
        <v>3.8238356685330412</v>
      </c>
      <c r="JC46" s="515">
        <v>3.6937540571104654</v>
      </c>
      <c r="JD46" s="515">
        <v>3.9321203939564091</v>
      </c>
      <c r="JE46" s="515">
        <v>3.6320592054968976</v>
      </c>
      <c r="JF46" s="515">
        <v>3.7957738164857817</v>
      </c>
      <c r="JG46" s="515">
        <v>3.7106235791894044</v>
      </c>
      <c r="JH46" s="515">
        <v>3.8374472321994118</v>
      </c>
      <c r="JI46" s="515">
        <v>3.6700994953030057</v>
      </c>
      <c r="JJ46" s="515">
        <v>3.7415399800539024</v>
      </c>
      <c r="JK46" s="515">
        <v>3.5112906569609654</v>
      </c>
      <c r="JL46" s="515">
        <v>3.6839140947117777</v>
      </c>
      <c r="JM46" s="515">
        <v>3.7229404070227323</v>
      </c>
      <c r="JN46" s="515">
        <v>3.6887371613132065</v>
      </c>
      <c r="JO46" s="515">
        <v>3.6949420124674859</v>
      </c>
      <c r="JP46" s="515">
        <v>3.485819902151674</v>
      </c>
      <c r="JQ46" s="515">
        <v>3.3952711112421143</v>
      </c>
      <c r="JR46" s="515">
        <v>3.6082977259904054</v>
      </c>
      <c r="JS46" s="515">
        <v>3.4293933852592424</v>
      </c>
      <c r="JT46" s="515">
        <v>3.472858621624777</v>
      </c>
      <c r="JU46" s="515">
        <v>3.4747241954714885</v>
      </c>
      <c r="JV46" s="515">
        <v>3.5781583231995309</v>
      </c>
      <c r="JW46" s="515">
        <v>3.5570998835118699</v>
      </c>
      <c r="JX46" s="515">
        <v>3.4262340052694067</v>
      </c>
      <c r="JY46" s="515">
        <v>3.6641990418470733</v>
      </c>
      <c r="JZ46" s="515">
        <v>3.674161399936648</v>
      </c>
      <c r="KA46" s="515">
        <v>3.5341065541354646</v>
      </c>
      <c r="KB46" s="515">
        <v>3.5710320961193651</v>
      </c>
      <c r="KC46" s="515">
        <v>3.6201141863691411</v>
      </c>
      <c r="KD46" s="620">
        <v>3.6002215715040338</v>
      </c>
      <c r="KE46" s="620">
        <v>3.6255531024951209</v>
      </c>
      <c r="KF46" s="620">
        <v>3.765148837432319</v>
      </c>
      <c r="KG46" s="676">
        <v>3.6276342996445812</v>
      </c>
      <c r="KH46" s="676">
        <v>3.7372334091544057</v>
      </c>
      <c r="KI46" s="676">
        <v>3.4704095986795527</v>
      </c>
      <c r="KJ46" s="676">
        <v>3.577985768531954</v>
      </c>
      <c r="KK46" s="676">
        <v>3.6125708163476697</v>
      </c>
      <c r="KL46" s="676">
        <v>3.6151679159079149</v>
      </c>
      <c r="KM46" s="676">
        <v>3.4715475142093726</v>
      </c>
      <c r="KN46" s="676">
        <v>3.3386206860163608</v>
      </c>
      <c r="KO46" s="676">
        <v>3.1835126367032327</v>
      </c>
      <c r="KP46" s="676">
        <v>3.2631528390711306</v>
      </c>
      <c r="KQ46" s="676">
        <v>3.4336431099882887</v>
      </c>
      <c r="KR46" s="676">
        <v>3.4639038803301774</v>
      </c>
    </row>
    <row r="47" spans="1:304">
      <c r="KI47" s="627"/>
    </row>
    <row r="48" spans="1:304" s="340" customFormat="1">
      <c r="KI48" s="631"/>
    </row>
    <row r="49" spans="1:304">
      <c r="KI49" s="627"/>
    </row>
    <row r="50" spans="1:304" ht="18.75">
      <c r="A50" s="580" t="s">
        <v>326</v>
      </c>
      <c r="KI50" s="627"/>
    </row>
    <row r="51" spans="1:304">
      <c r="IX51" s="537"/>
      <c r="IY51" s="537"/>
      <c r="IZ51" s="537"/>
      <c r="JA51" s="537"/>
      <c r="JB51" s="537"/>
      <c r="JC51" s="537"/>
      <c r="JD51" s="537"/>
      <c r="JE51" s="537"/>
      <c r="JF51" s="537"/>
      <c r="JG51" s="537"/>
      <c r="JH51" s="537"/>
      <c r="JI51" s="537"/>
      <c r="JJ51" s="537"/>
      <c r="JK51" s="537"/>
      <c r="JL51" s="537"/>
      <c r="JM51" s="537"/>
      <c r="JN51" s="537"/>
      <c r="JO51" s="537"/>
      <c r="JP51" s="537"/>
      <c r="JQ51" s="537"/>
      <c r="JR51" s="537"/>
      <c r="JS51" s="537"/>
      <c r="JT51" s="537"/>
      <c r="JU51" s="537"/>
      <c r="JV51" s="537"/>
      <c r="JW51" s="537"/>
      <c r="JX51" s="537"/>
      <c r="JY51" s="537"/>
      <c r="JZ51" s="537"/>
      <c r="KA51" s="537"/>
      <c r="KB51" s="537"/>
      <c r="KC51" s="537"/>
      <c r="KD51" s="537"/>
      <c r="KE51" s="537"/>
      <c r="KF51" s="537"/>
      <c r="KG51" s="537"/>
      <c r="KH51" s="537"/>
      <c r="KI51" s="629"/>
    </row>
    <row r="52" spans="1:304" ht="15.75">
      <c r="A52" s="277" t="s">
        <v>254</v>
      </c>
      <c r="IX52" s="537"/>
      <c r="IY52" s="537"/>
      <c r="IZ52" s="537"/>
      <c r="JA52" s="537"/>
      <c r="JB52" s="537"/>
      <c r="JC52" s="537"/>
      <c r="JD52" s="537"/>
      <c r="JE52" s="537"/>
      <c r="JF52" s="537"/>
      <c r="JG52" s="537"/>
      <c r="JH52" s="537"/>
      <c r="JI52" s="537"/>
      <c r="JJ52" s="537"/>
      <c r="JK52" s="537"/>
      <c r="JL52" s="537"/>
      <c r="JM52" s="537"/>
      <c r="JN52" s="537"/>
      <c r="JO52" s="537"/>
      <c r="JP52" s="537"/>
      <c r="JQ52" s="537"/>
      <c r="JR52" s="537"/>
      <c r="JS52" s="537"/>
      <c r="JT52" s="537"/>
      <c r="JU52" s="537"/>
      <c r="JV52" s="537"/>
      <c r="JW52" s="537"/>
      <c r="JX52" s="537"/>
      <c r="JY52" s="537"/>
      <c r="JZ52" s="537"/>
      <c r="KA52" s="537"/>
      <c r="KB52" s="537"/>
      <c r="KC52" s="537"/>
      <c r="KD52" s="537"/>
      <c r="KE52" s="537"/>
      <c r="KF52" s="537"/>
      <c r="KG52" s="537"/>
      <c r="KH52" s="537"/>
      <c r="KI52" s="629"/>
    </row>
    <row r="53" spans="1:304" ht="12.75">
      <c r="A53" s="306" t="s">
        <v>252</v>
      </c>
      <c r="B53" s="226">
        <v>36526</v>
      </c>
      <c r="C53" s="226">
        <v>36557</v>
      </c>
      <c r="D53" s="226">
        <v>36586</v>
      </c>
      <c r="E53" s="226">
        <v>36617</v>
      </c>
      <c r="F53" s="226">
        <v>36647</v>
      </c>
      <c r="G53" s="226">
        <v>36678</v>
      </c>
      <c r="H53" s="226">
        <v>36708</v>
      </c>
      <c r="I53" s="226">
        <v>36739</v>
      </c>
      <c r="J53" s="226">
        <v>36770</v>
      </c>
      <c r="K53" s="226">
        <v>36800</v>
      </c>
      <c r="L53" s="226">
        <v>36831</v>
      </c>
      <c r="M53" s="227">
        <v>36861</v>
      </c>
      <c r="N53" s="225">
        <v>36892</v>
      </c>
      <c r="O53" s="226">
        <v>36923</v>
      </c>
      <c r="P53" s="226">
        <v>36951</v>
      </c>
      <c r="Q53" s="226">
        <v>36982</v>
      </c>
      <c r="R53" s="226">
        <v>37012</v>
      </c>
      <c r="S53" s="226">
        <v>37043</v>
      </c>
      <c r="T53" s="226">
        <v>37073</v>
      </c>
      <c r="U53" s="226">
        <v>37104</v>
      </c>
      <c r="V53" s="226">
        <v>37135</v>
      </c>
      <c r="W53" s="226">
        <v>37165</v>
      </c>
      <c r="X53" s="226">
        <v>37196</v>
      </c>
      <c r="Y53" s="227">
        <v>37226</v>
      </c>
      <c r="Z53" s="225">
        <v>37257</v>
      </c>
      <c r="AA53" s="226">
        <v>37288</v>
      </c>
      <c r="AB53" s="226">
        <v>37316</v>
      </c>
      <c r="AC53" s="226">
        <v>37347</v>
      </c>
      <c r="AD53" s="226">
        <v>37377</v>
      </c>
      <c r="AE53" s="226">
        <v>37408</v>
      </c>
      <c r="AF53" s="226">
        <v>37438</v>
      </c>
      <c r="AG53" s="226">
        <v>37469</v>
      </c>
      <c r="AH53" s="226">
        <v>37500</v>
      </c>
      <c r="AI53" s="226">
        <v>37530</v>
      </c>
      <c r="AJ53" s="226">
        <v>37561</v>
      </c>
      <c r="AK53" s="227">
        <v>37591</v>
      </c>
      <c r="AL53" s="225">
        <v>37622</v>
      </c>
      <c r="AM53" s="226">
        <v>37653</v>
      </c>
      <c r="AN53" s="226">
        <v>37681</v>
      </c>
      <c r="AO53" s="226">
        <v>37712</v>
      </c>
      <c r="AP53" s="226">
        <v>37742</v>
      </c>
      <c r="AQ53" s="226">
        <v>37773</v>
      </c>
      <c r="AR53" s="226">
        <v>37803</v>
      </c>
      <c r="AS53" s="226">
        <v>37834</v>
      </c>
      <c r="AT53" s="226">
        <v>37865</v>
      </c>
      <c r="AU53" s="226">
        <v>37895</v>
      </c>
      <c r="AV53" s="226">
        <v>37926</v>
      </c>
      <c r="AW53" s="227">
        <v>37956</v>
      </c>
      <c r="AX53" s="225">
        <v>37987</v>
      </c>
      <c r="AY53" s="226">
        <v>38018</v>
      </c>
      <c r="AZ53" s="226">
        <v>38047</v>
      </c>
      <c r="BA53" s="226">
        <v>38078</v>
      </c>
      <c r="BB53" s="226">
        <v>38108</v>
      </c>
      <c r="BC53" s="226">
        <v>38139</v>
      </c>
      <c r="BD53" s="226">
        <v>38169</v>
      </c>
      <c r="BE53" s="226">
        <v>38200</v>
      </c>
      <c r="BF53" s="226">
        <v>38231</v>
      </c>
      <c r="BG53" s="226">
        <v>38261</v>
      </c>
      <c r="BH53" s="226">
        <v>38292</v>
      </c>
      <c r="BI53" s="227">
        <v>38322</v>
      </c>
      <c r="BJ53" s="225">
        <v>38353</v>
      </c>
      <c r="BK53" s="226">
        <v>38384</v>
      </c>
      <c r="BL53" s="226">
        <v>38412</v>
      </c>
      <c r="BM53" s="226">
        <v>38443</v>
      </c>
      <c r="BN53" s="226">
        <v>38473</v>
      </c>
      <c r="BO53" s="226">
        <v>38504</v>
      </c>
      <c r="BP53" s="226">
        <v>38534</v>
      </c>
      <c r="BQ53" s="226">
        <v>38565</v>
      </c>
      <c r="BR53" s="226">
        <v>38596</v>
      </c>
      <c r="BS53" s="226">
        <v>38626</v>
      </c>
      <c r="BT53" s="226">
        <v>38657</v>
      </c>
      <c r="BU53" s="227">
        <v>38687</v>
      </c>
      <c r="BV53" s="225">
        <v>38718</v>
      </c>
      <c r="BW53" s="226">
        <v>38749</v>
      </c>
      <c r="BX53" s="226">
        <v>38777</v>
      </c>
      <c r="BY53" s="226">
        <v>38808</v>
      </c>
      <c r="BZ53" s="226">
        <v>38838</v>
      </c>
      <c r="CA53" s="226">
        <v>38869</v>
      </c>
      <c r="CB53" s="226">
        <v>38899</v>
      </c>
      <c r="CC53" s="226">
        <v>38930</v>
      </c>
      <c r="CD53" s="226">
        <v>38961</v>
      </c>
      <c r="CE53" s="226">
        <v>38991</v>
      </c>
      <c r="CF53" s="226">
        <v>39022</v>
      </c>
      <c r="CG53" s="227">
        <v>39052</v>
      </c>
      <c r="CH53" s="225">
        <v>39083</v>
      </c>
      <c r="CI53" s="226">
        <v>39114</v>
      </c>
      <c r="CJ53" s="226">
        <v>39142</v>
      </c>
      <c r="CK53" s="226">
        <v>39173</v>
      </c>
      <c r="CL53" s="226">
        <v>39203</v>
      </c>
      <c r="CM53" s="226">
        <v>39234</v>
      </c>
      <c r="CN53" s="226">
        <v>39264</v>
      </c>
      <c r="CO53" s="226">
        <v>39295</v>
      </c>
      <c r="CP53" s="226">
        <v>39326</v>
      </c>
      <c r="CQ53" s="226">
        <v>39356</v>
      </c>
      <c r="CR53" s="226">
        <v>39387</v>
      </c>
      <c r="CS53" s="227">
        <v>39417</v>
      </c>
      <c r="CT53" s="225">
        <v>39448</v>
      </c>
      <c r="CU53" s="226">
        <v>39479</v>
      </c>
      <c r="CV53" s="226">
        <v>39508</v>
      </c>
      <c r="CW53" s="226">
        <v>39539</v>
      </c>
      <c r="CX53" s="226">
        <v>39569</v>
      </c>
      <c r="CY53" s="226">
        <v>39600</v>
      </c>
      <c r="CZ53" s="226">
        <v>39630</v>
      </c>
      <c r="DA53" s="226">
        <v>39661</v>
      </c>
      <c r="DB53" s="226">
        <v>39692</v>
      </c>
      <c r="DC53" s="226">
        <v>39722</v>
      </c>
      <c r="DD53" s="226">
        <v>39753</v>
      </c>
      <c r="DE53" s="227">
        <v>39783</v>
      </c>
      <c r="DF53" s="225">
        <v>39814</v>
      </c>
      <c r="DG53" s="226">
        <v>39845</v>
      </c>
      <c r="DH53" s="226">
        <v>39873</v>
      </c>
      <c r="DI53" s="226">
        <v>39904</v>
      </c>
      <c r="DJ53" s="226">
        <v>39934</v>
      </c>
      <c r="DK53" s="226">
        <v>39965</v>
      </c>
      <c r="DL53" s="226">
        <v>39995</v>
      </c>
      <c r="DM53" s="226">
        <v>40026</v>
      </c>
      <c r="DN53" s="226">
        <v>40057</v>
      </c>
      <c r="DO53" s="226">
        <v>40087</v>
      </c>
      <c r="DP53" s="226">
        <v>40118</v>
      </c>
      <c r="DQ53" s="226">
        <v>40148</v>
      </c>
      <c r="DR53" s="225">
        <v>40179</v>
      </c>
      <c r="DS53" s="226">
        <v>40210</v>
      </c>
      <c r="DT53" s="226">
        <v>40238</v>
      </c>
      <c r="DU53" s="226">
        <v>40269</v>
      </c>
      <c r="DV53" s="226">
        <v>40299</v>
      </c>
      <c r="DW53" s="226">
        <v>40330</v>
      </c>
      <c r="DX53" s="226">
        <v>40360</v>
      </c>
      <c r="DY53" s="226">
        <v>40391</v>
      </c>
      <c r="DZ53" s="226">
        <v>40422</v>
      </c>
      <c r="EA53" s="226">
        <v>40452</v>
      </c>
      <c r="EB53" s="226">
        <v>40483</v>
      </c>
      <c r="EC53" s="227">
        <v>40513</v>
      </c>
      <c r="ED53" s="225">
        <v>40544</v>
      </c>
      <c r="EE53" s="226">
        <v>40575</v>
      </c>
      <c r="EF53" s="226">
        <v>40603</v>
      </c>
      <c r="EG53" s="226">
        <v>40634</v>
      </c>
      <c r="EH53" s="226">
        <v>40664</v>
      </c>
      <c r="EI53" s="226">
        <v>40695</v>
      </c>
      <c r="EJ53" s="226">
        <v>40725</v>
      </c>
      <c r="EK53" s="226">
        <v>40756</v>
      </c>
      <c r="EL53" s="226">
        <v>40787</v>
      </c>
      <c r="EM53" s="226">
        <v>40817</v>
      </c>
      <c r="EN53" s="226">
        <v>40848</v>
      </c>
      <c r="EO53" s="227">
        <v>40878</v>
      </c>
      <c r="EP53" s="225">
        <v>40909</v>
      </c>
      <c r="EQ53" s="226">
        <v>40940</v>
      </c>
      <c r="ER53" s="226">
        <v>40969</v>
      </c>
      <c r="ES53" s="226">
        <v>41000</v>
      </c>
      <c r="ET53" s="226">
        <v>41030</v>
      </c>
      <c r="EU53" s="226">
        <v>41061</v>
      </c>
      <c r="EV53" s="226">
        <v>41091</v>
      </c>
      <c r="EW53" s="226">
        <v>41122</v>
      </c>
      <c r="EX53" s="226">
        <v>41153</v>
      </c>
      <c r="EY53" s="226">
        <v>41183</v>
      </c>
      <c r="EZ53" s="226">
        <v>41214</v>
      </c>
      <c r="FA53" s="227">
        <v>41244</v>
      </c>
      <c r="FB53" s="225">
        <v>41275</v>
      </c>
      <c r="FC53" s="226">
        <v>41306</v>
      </c>
      <c r="FD53" s="226">
        <v>41334</v>
      </c>
      <c r="FE53" s="226">
        <v>41365</v>
      </c>
      <c r="FF53" s="226">
        <v>41395</v>
      </c>
      <c r="FG53" s="226">
        <v>41426</v>
      </c>
      <c r="FH53" s="226">
        <v>41456</v>
      </c>
      <c r="FI53" s="226">
        <v>41487</v>
      </c>
      <c r="FJ53" s="226">
        <v>41518</v>
      </c>
      <c r="FK53" s="226">
        <v>41548</v>
      </c>
      <c r="FL53" s="226">
        <v>41579</v>
      </c>
      <c r="FM53" s="227">
        <v>41609</v>
      </c>
      <c r="FN53" s="225">
        <v>41640</v>
      </c>
      <c r="FO53" s="226">
        <v>41671</v>
      </c>
      <c r="FP53" s="226">
        <v>41699</v>
      </c>
      <c r="FQ53" s="226">
        <v>41730</v>
      </c>
      <c r="FR53" s="226">
        <v>41760</v>
      </c>
      <c r="FS53" s="226">
        <v>41791</v>
      </c>
      <c r="FT53" s="226">
        <v>41821</v>
      </c>
      <c r="FU53" s="226">
        <v>41852</v>
      </c>
      <c r="FV53" s="226">
        <v>41883</v>
      </c>
      <c r="FW53" s="226">
        <v>41913</v>
      </c>
      <c r="FX53" s="226">
        <v>41944</v>
      </c>
      <c r="FY53" s="226">
        <v>41974</v>
      </c>
      <c r="FZ53" s="225">
        <v>42005</v>
      </c>
      <c r="GA53" s="226">
        <v>42036</v>
      </c>
      <c r="GB53" s="226">
        <v>42064</v>
      </c>
      <c r="GC53" s="226">
        <v>42095</v>
      </c>
      <c r="GD53" s="226">
        <v>42125</v>
      </c>
      <c r="GE53" s="226">
        <v>42156</v>
      </c>
      <c r="GF53" s="226">
        <v>42186</v>
      </c>
      <c r="GG53" s="226">
        <v>42217</v>
      </c>
      <c r="GH53" s="226">
        <v>42248</v>
      </c>
      <c r="GI53" s="226">
        <v>42278</v>
      </c>
      <c r="GJ53" s="226">
        <v>42309</v>
      </c>
      <c r="GK53" s="226">
        <v>42339</v>
      </c>
      <c r="GL53" s="225">
        <v>42370</v>
      </c>
      <c r="GM53" s="226">
        <v>42401</v>
      </c>
      <c r="GN53" s="226">
        <v>42430</v>
      </c>
      <c r="GO53" s="226">
        <v>42461</v>
      </c>
      <c r="GP53" s="226">
        <v>42491</v>
      </c>
      <c r="GQ53" s="226">
        <v>42522</v>
      </c>
      <c r="GR53" s="226">
        <v>42552</v>
      </c>
      <c r="GS53" s="226">
        <v>42583</v>
      </c>
      <c r="GT53" s="226">
        <v>42614</v>
      </c>
      <c r="GU53" s="226">
        <v>42644</v>
      </c>
      <c r="GV53" s="226">
        <v>42675</v>
      </c>
      <c r="GW53" s="228">
        <v>42705</v>
      </c>
      <c r="GX53" s="229">
        <v>42736</v>
      </c>
      <c r="GY53" s="226">
        <v>42767</v>
      </c>
      <c r="GZ53" s="226">
        <v>42795</v>
      </c>
      <c r="HA53" s="226">
        <v>42826</v>
      </c>
      <c r="HB53" s="226">
        <v>42856</v>
      </c>
      <c r="HC53" s="226">
        <v>42887</v>
      </c>
      <c r="HD53" s="226">
        <v>42917</v>
      </c>
      <c r="HE53" s="226">
        <v>42948</v>
      </c>
      <c r="HF53" s="226">
        <v>42979</v>
      </c>
      <c r="HG53" s="226">
        <v>43009</v>
      </c>
      <c r="HH53" s="226">
        <v>43040</v>
      </c>
      <c r="HI53" s="226">
        <v>43070</v>
      </c>
      <c r="HJ53" s="226">
        <v>43101</v>
      </c>
      <c r="HK53" s="226">
        <v>43132</v>
      </c>
      <c r="HL53" s="226">
        <v>43160</v>
      </c>
      <c r="HM53" s="226">
        <v>43191</v>
      </c>
      <c r="HN53" s="226">
        <v>43221</v>
      </c>
      <c r="HO53" s="226">
        <v>43252</v>
      </c>
      <c r="HP53" s="226">
        <v>43282</v>
      </c>
      <c r="HQ53" s="226">
        <v>43313</v>
      </c>
      <c r="HR53" s="226">
        <v>43344</v>
      </c>
      <c r="HS53" s="226">
        <v>43374</v>
      </c>
      <c r="HT53" s="270">
        <v>43405</v>
      </c>
      <c r="HU53" s="270">
        <v>43435</v>
      </c>
      <c r="HV53" s="270">
        <v>43466</v>
      </c>
      <c r="HW53" s="270">
        <v>43497</v>
      </c>
      <c r="HX53" s="270">
        <v>43525</v>
      </c>
      <c r="HY53" s="270">
        <v>43556</v>
      </c>
      <c r="HZ53" s="270">
        <v>43586</v>
      </c>
      <c r="IA53" s="270">
        <v>43617</v>
      </c>
      <c r="IB53" s="270">
        <v>43647</v>
      </c>
      <c r="IC53" s="270">
        <v>43678</v>
      </c>
      <c r="ID53" s="270">
        <v>43709</v>
      </c>
      <c r="IE53" s="270">
        <v>43739</v>
      </c>
      <c r="IF53" s="270">
        <v>43770</v>
      </c>
      <c r="IG53" s="270">
        <v>43800</v>
      </c>
      <c r="IH53" s="270">
        <v>43831</v>
      </c>
      <c r="II53" s="270">
        <v>43862</v>
      </c>
      <c r="IJ53" s="270">
        <v>43891</v>
      </c>
      <c r="IK53" s="270">
        <v>43922</v>
      </c>
      <c r="IL53" s="270">
        <v>43952</v>
      </c>
      <c r="IM53" s="270">
        <v>43983</v>
      </c>
      <c r="IN53" s="270">
        <v>44013</v>
      </c>
      <c r="IO53" s="270">
        <v>44044</v>
      </c>
      <c r="IP53" s="270">
        <v>44075</v>
      </c>
      <c r="IQ53" s="270">
        <v>44105</v>
      </c>
      <c r="IR53" s="270">
        <v>44136</v>
      </c>
      <c r="IS53" s="270">
        <v>44166</v>
      </c>
      <c r="IT53" s="270">
        <v>44197</v>
      </c>
      <c r="IU53" s="270">
        <v>44228</v>
      </c>
      <c r="IV53" s="270">
        <v>44256</v>
      </c>
      <c r="IW53" s="270">
        <v>44287</v>
      </c>
      <c r="IX53" s="270">
        <v>44317</v>
      </c>
      <c r="IY53" s="270">
        <v>44348</v>
      </c>
      <c r="IZ53" s="270">
        <v>44378</v>
      </c>
      <c r="JA53" s="270">
        <v>44409</v>
      </c>
      <c r="JB53" s="270">
        <v>44440</v>
      </c>
      <c r="JC53" s="270">
        <v>44470</v>
      </c>
      <c r="JD53" s="270">
        <v>44501</v>
      </c>
      <c r="JE53" s="270">
        <v>44531</v>
      </c>
      <c r="JF53" s="270">
        <v>44562</v>
      </c>
      <c r="JG53" s="270">
        <v>44593</v>
      </c>
      <c r="JH53" s="270">
        <v>44621</v>
      </c>
      <c r="JI53" s="270">
        <v>44652</v>
      </c>
      <c r="JJ53" s="270">
        <v>44682</v>
      </c>
      <c r="JK53" s="270">
        <v>44713</v>
      </c>
      <c r="JL53" s="270">
        <v>44743</v>
      </c>
      <c r="JM53" s="270">
        <v>44774</v>
      </c>
      <c r="JN53" s="270">
        <v>44805</v>
      </c>
      <c r="JO53" s="270">
        <v>44835</v>
      </c>
      <c r="JP53" s="270">
        <v>44866</v>
      </c>
      <c r="JQ53" s="270">
        <v>44896</v>
      </c>
      <c r="JR53" s="270">
        <v>44927</v>
      </c>
      <c r="JS53" s="270">
        <v>44958</v>
      </c>
      <c r="JT53" s="270">
        <v>44986</v>
      </c>
      <c r="JU53" s="270">
        <f t="shared" ref="JU53:JZ53" si="6">JU11</f>
        <v>45017</v>
      </c>
      <c r="JV53" s="270">
        <f t="shared" si="6"/>
        <v>45047</v>
      </c>
      <c r="JW53" s="270">
        <f t="shared" si="6"/>
        <v>45078</v>
      </c>
      <c r="JX53" s="270">
        <f t="shared" si="6"/>
        <v>45108</v>
      </c>
      <c r="JY53" s="270">
        <f t="shared" si="6"/>
        <v>45139</v>
      </c>
      <c r="JZ53" s="270">
        <f t="shared" si="6"/>
        <v>45170</v>
      </c>
      <c r="KA53" s="270">
        <f t="shared" ref="KA53:KB53" si="7">KA11</f>
        <v>45200</v>
      </c>
      <c r="KB53" s="270">
        <f t="shared" si="7"/>
        <v>45231</v>
      </c>
      <c r="KC53" s="270">
        <f t="shared" ref="KC53:KD53" si="8">KC11</f>
        <v>45261</v>
      </c>
      <c r="KD53" s="270">
        <f t="shared" si="8"/>
        <v>45292</v>
      </c>
      <c r="KE53" s="270">
        <f>KE11</f>
        <v>45323</v>
      </c>
      <c r="KF53" s="270">
        <f>KF11</f>
        <v>45352</v>
      </c>
      <c r="KG53" s="270">
        <f>KG11</f>
        <v>45383</v>
      </c>
      <c r="KH53" s="270">
        <f>KH11</f>
        <v>45413</v>
      </c>
      <c r="KI53" s="270">
        <v>45444</v>
      </c>
      <c r="KJ53" s="270">
        <v>45474</v>
      </c>
      <c r="KK53" s="270">
        <v>45505</v>
      </c>
      <c r="KL53" s="270">
        <v>45536</v>
      </c>
      <c r="KM53" s="270">
        <v>45566</v>
      </c>
      <c r="KN53" s="270">
        <v>45597</v>
      </c>
      <c r="KO53" s="270">
        <v>45627</v>
      </c>
      <c r="KP53" s="270">
        <v>45658</v>
      </c>
      <c r="KQ53" s="270">
        <v>45689</v>
      </c>
      <c r="KR53" s="270">
        <v>45717</v>
      </c>
    </row>
    <row r="54" spans="1:304" ht="12.75">
      <c r="A54" s="307" t="s">
        <v>42</v>
      </c>
      <c r="B54" s="138"/>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c r="BA54" s="138"/>
      <c r="BB54" s="138"/>
      <c r="BC54" s="138"/>
      <c r="BD54" s="138"/>
      <c r="BE54" s="138"/>
      <c r="BF54" s="138"/>
      <c r="BG54" s="138"/>
      <c r="BH54" s="138"/>
      <c r="BI54" s="138"/>
      <c r="BJ54" s="138"/>
      <c r="BK54" s="138"/>
      <c r="BL54" s="138"/>
      <c r="BM54" s="138"/>
      <c r="BN54" s="138"/>
      <c r="BO54" s="138"/>
      <c r="BP54" s="138"/>
      <c r="BQ54" s="138"/>
      <c r="BR54" s="138"/>
      <c r="BS54" s="138"/>
      <c r="BT54" s="138"/>
      <c r="BU54" s="138"/>
      <c r="BV54" s="138"/>
      <c r="BW54" s="138"/>
      <c r="BX54" s="138"/>
      <c r="BY54" s="138"/>
      <c r="BZ54" s="138"/>
      <c r="CA54" s="138"/>
      <c r="CB54" s="138"/>
      <c r="CC54" s="138"/>
      <c r="CD54" s="138"/>
      <c r="CE54" s="138"/>
      <c r="CF54" s="138"/>
      <c r="CG54" s="138"/>
      <c r="CH54" s="138"/>
      <c r="CI54" s="138"/>
      <c r="CJ54" s="138"/>
      <c r="CK54" s="138"/>
      <c r="CL54" s="138"/>
      <c r="CM54" s="138"/>
      <c r="CN54" s="138"/>
      <c r="CO54" s="138"/>
      <c r="CP54" s="138"/>
      <c r="CQ54" s="138"/>
      <c r="CR54" s="138"/>
      <c r="CS54" s="138"/>
      <c r="CT54" s="138">
        <v>61</v>
      </c>
      <c r="CU54" s="138">
        <v>59</v>
      </c>
      <c r="CV54" s="138">
        <v>58</v>
      </c>
      <c r="CW54" s="138">
        <v>58</v>
      </c>
      <c r="CX54" s="138">
        <v>59</v>
      </c>
      <c r="CY54" s="138">
        <v>61</v>
      </c>
      <c r="CZ54" s="138">
        <v>60</v>
      </c>
      <c r="DA54" s="138">
        <v>59</v>
      </c>
      <c r="DB54" s="138">
        <v>58</v>
      </c>
      <c r="DC54" s="138">
        <v>59</v>
      </c>
      <c r="DD54" s="138">
        <v>54</v>
      </c>
      <c r="DE54" s="138">
        <v>55</v>
      </c>
      <c r="DF54" s="138">
        <v>52</v>
      </c>
      <c r="DG54" s="138">
        <v>52</v>
      </c>
      <c r="DH54" s="138">
        <v>49</v>
      </c>
      <c r="DI54" s="138">
        <v>50</v>
      </c>
      <c r="DJ54" s="138">
        <v>50</v>
      </c>
      <c r="DK54" s="138">
        <v>6</v>
      </c>
      <c r="DL54" s="138">
        <v>6</v>
      </c>
      <c r="DM54" s="138">
        <v>6</v>
      </c>
      <c r="DN54" s="138">
        <v>6</v>
      </c>
      <c r="DO54" s="138">
        <v>7</v>
      </c>
      <c r="DP54" s="138">
        <v>7</v>
      </c>
      <c r="DQ54" s="138">
        <v>13</v>
      </c>
      <c r="DR54" s="138">
        <v>13</v>
      </c>
      <c r="DS54" s="138">
        <v>13</v>
      </c>
      <c r="DT54" s="138">
        <v>13</v>
      </c>
      <c r="DU54" s="138">
        <v>12</v>
      </c>
      <c r="DV54" s="138">
        <v>12</v>
      </c>
      <c r="DW54" s="138">
        <v>14</v>
      </c>
      <c r="DX54" s="138">
        <v>14</v>
      </c>
      <c r="DY54" s="138">
        <v>15</v>
      </c>
      <c r="DZ54" s="138">
        <v>15</v>
      </c>
      <c r="EA54" s="138">
        <v>15</v>
      </c>
      <c r="EB54" s="138">
        <v>15</v>
      </c>
      <c r="EC54" s="138">
        <v>16</v>
      </c>
      <c r="ED54" s="138">
        <v>15</v>
      </c>
      <c r="EE54" s="138">
        <v>15</v>
      </c>
      <c r="EF54" s="138">
        <v>15</v>
      </c>
      <c r="EG54" s="138">
        <v>15</v>
      </c>
      <c r="EH54" s="138">
        <v>15</v>
      </c>
      <c r="EI54" s="138">
        <v>16</v>
      </c>
      <c r="EJ54" s="138">
        <v>15</v>
      </c>
      <c r="EK54" s="138">
        <v>15</v>
      </c>
      <c r="EL54" s="138">
        <v>15</v>
      </c>
      <c r="EM54" s="138">
        <v>15</v>
      </c>
      <c r="EN54" s="138">
        <v>15</v>
      </c>
      <c r="EO54" s="138">
        <v>15</v>
      </c>
      <c r="EP54" s="138">
        <v>15</v>
      </c>
      <c r="EQ54" s="138">
        <v>15</v>
      </c>
      <c r="ER54" s="138">
        <v>15</v>
      </c>
      <c r="ES54" s="138">
        <v>15</v>
      </c>
      <c r="ET54" s="138">
        <v>15</v>
      </c>
      <c r="EU54" s="138">
        <v>15</v>
      </c>
      <c r="EV54" s="138">
        <v>15</v>
      </c>
      <c r="EW54" s="138">
        <v>15</v>
      </c>
      <c r="EX54" s="138">
        <v>15</v>
      </c>
      <c r="EY54" s="138">
        <v>13</v>
      </c>
      <c r="EZ54" s="138">
        <v>13</v>
      </c>
      <c r="FA54" s="138">
        <v>13</v>
      </c>
      <c r="FB54" s="138">
        <v>13</v>
      </c>
      <c r="FC54" s="138">
        <v>14</v>
      </c>
      <c r="FD54" s="138">
        <v>13</v>
      </c>
      <c r="FE54" s="138">
        <v>13</v>
      </c>
      <c r="FF54" s="138">
        <v>13</v>
      </c>
      <c r="FG54" s="138">
        <v>13</v>
      </c>
      <c r="FH54" s="138">
        <v>13</v>
      </c>
      <c r="FI54" s="138">
        <v>13</v>
      </c>
      <c r="FJ54" s="138">
        <v>13</v>
      </c>
      <c r="FK54" s="138">
        <v>13</v>
      </c>
      <c r="FL54" s="138">
        <v>14</v>
      </c>
      <c r="FM54" s="138">
        <v>13</v>
      </c>
      <c r="FN54" s="138">
        <v>13</v>
      </c>
      <c r="FO54" s="138">
        <v>13</v>
      </c>
      <c r="FP54" s="138">
        <v>13</v>
      </c>
      <c r="FQ54" s="138">
        <v>14</v>
      </c>
      <c r="FR54" s="138">
        <v>14</v>
      </c>
      <c r="FS54" s="138">
        <v>14</v>
      </c>
      <c r="FT54" s="138">
        <v>14</v>
      </c>
      <c r="FU54" s="138">
        <v>14</v>
      </c>
      <c r="FV54" s="138">
        <v>15</v>
      </c>
      <c r="FW54" s="138">
        <v>14</v>
      </c>
      <c r="FX54" s="138">
        <v>14</v>
      </c>
      <c r="FY54" s="138">
        <v>14</v>
      </c>
      <c r="FZ54" s="138">
        <v>14</v>
      </c>
      <c r="GA54" s="138">
        <v>14</v>
      </c>
      <c r="GB54" s="138">
        <v>14</v>
      </c>
      <c r="GC54" s="138">
        <v>14</v>
      </c>
      <c r="GD54" s="138">
        <v>14</v>
      </c>
      <c r="GE54" s="138">
        <v>15</v>
      </c>
      <c r="GF54" s="138">
        <v>15</v>
      </c>
      <c r="GG54" s="138">
        <v>15</v>
      </c>
      <c r="GH54" s="138">
        <v>15</v>
      </c>
      <c r="GI54" s="138">
        <v>16</v>
      </c>
      <c r="GJ54" s="138">
        <v>18</v>
      </c>
      <c r="GK54" s="138">
        <v>18</v>
      </c>
      <c r="GL54" s="138">
        <v>20</v>
      </c>
      <c r="GM54" s="138">
        <v>18</v>
      </c>
      <c r="GN54" s="138">
        <v>19</v>
      </c>
      <c r="GO54" s="138">
        <v>20</v>
      </c>
      <c r="GP54" s="138">
        <v>18</v>
      </c>
      <c r="GQ54" s="138">
        <v>18</v>
      </c>
      <c r="GR54" s="138">
        <v>15</v>
      </c>
      <c r="GS54" s="138">
        <v>15</v>
      </c>
      <c r="GT54" s="138">
        <v>15</v>
      </c>
      <c r="GU54" s="138">
        <v>15</v>
      </c>
      <c r="GV54" s="138">
        <v>15</v>
      </c>
      <c r="GW54" s="138">
        <v>15</v>
      </c>
      <c r="GX54" s="138">
        <v>15</v>
      </c>
      <c r="GY54" s="138">
        <v>15</v>
      </c>
      <c r="GZ54" s="138">
        <v>14</v>
      </c>
      <c r="HA54" s="138">
        <v>17</v>
      </c>
      <c r="HB54" s="138">
        <v>19</v>
      </c>
      <c r="HC54" s="138">
        <v>18</v>
      </c>
      <c r="HD54" s="138">
        <v>18</v>
      </c>
      <c r="HE54" s="138">
        <v>18</v>
      </c>
      <c r="HF54" s="138">
        <v>18</v>
      </c>
      <c r="HG54" s="138">
        <v>17</v>
      </c>
      <c r="HH54" s="138">
        <v>15</v>
      </c>
      <c r="HI54" s="138">
        <v>15</v>
      </c>
      <c r="HJ54" s="138">
        <v>15</v>
      </c>
      <c r="HK54" s="138">
        <v>18</v>
      </c>
      <c r="HL54" s="138">
        <v>17</v>
      </c>
      <c r="HM54" s="138">
        <v>17</v>
      </c>
      <c r="HN54" s="138">
        <v>17</v>
      </c>
      <c r="HO54" s="138">
        <v>18</v>
      </c>
      <c r="HP54" s="138">
        <v>17</v>
      </c>
      <c r="HQ54" s="138">
        <v>17</v>
      </c>
      <c r="HR54" s="138">
        <v>17</v>
      </c>
      <c r="HS54" s="138">
        <v>17</v>
      </c>
      <c r="HT54" s="138">
        <v>17</v>
      </c>
      <c r="HU54" s="138">
        <v>17</v>
      </c>
      <c r="HV54" s="138">
        <v>17</v>
      </c>
      <c r="HW54" s="138">
        <v>17</v>
      </c>
      <c r="HX54" s="138">
        <v>17</v>
      </c>
      <c r="HY54" s="138">
        <v>17</v>
      </c>
      <c r="HZ54" s="138">
        <v>18</v>
      </c>
      <c r="IA54" s="138">
        <v>18</v>
      </c>
      <c r="IB54" s="138">
        <v>17</v>
      </c>
      <c r="IC54" s="138">
        <v>17</v>
      </c>
      <c r="ID54" s="138">
        <v>16</v>
      </c>
      <c r="IE54" s="138">
        <v>16</v>
      </c>
      <c r="IF54" s="138">
        <v>16</v>
      </c>
      <c r="IG54" s="138">
        <v>16</v>
      </c>
      <c r="IH54" s="138">
        <v>16</v>
      </c>
      <c r="II54" s="138">
        <v>16</v>
      </c>
      <c r="IJ54" s="138">
        <v>16</v>
      </c>
      <c r="IK54" s="138">
        <v>16</v>
      </c>
      <c r="IL54" s="138">
        <v>17</v>
      </c>
      <c r="IM54" s="138">
        <v>15</v>
      </c>
      <c r="IN54" s="138">
        <v>15</v>
      </c>
      <c r="IO54" s="138">
        <v>15</v>
      </c>
      <c r="IP54" s="138">
        <v>15</v>
      </c>
      <c r="IQ54" s="138">
        <v>16</v>
      </c>
      <c r="IR54" s="138">
        <v>15</v>
      </c>
      <c r="IS54" s="138">
        <v>15</v>
      </c>
      <c r="IT54" s="138">
        <v>15</v>
      </c>
      <c r="IU54" s="138">
        <v>15</v>
      </c>
      <c r="IV54" s="138">
        <v>15</v>
      </c>
      <c r="IW54" s="138">
        <v>15</v>
      </c>
      <c r="IX54" s="138">
        <v>15</v>
      </c>
      <c r="IY54" s="138">
        <v>14</v>
      </c>
      <c r="IZ54" s="138">
        <v>15</v>
      </c>
      <c r="JA54" s="138">
        <v>14</v>
      </c>
      <c r="JB54" s="138">
        <v>14</v>
      </c>
      <c r="JC54" s="138">
        <v>14</v>
      </c>
      <c r="JD54" s="138">
        <v>14</v>
      </c>
      <c r="JE54" s="138">
        <v>14</v>
      </c>
      <c r="JF54" s="138">
        <v>14</v>
      </c>
      <c r="JG54" s="138">
        <v>14</v>
      </c>
      <c r="JH54" s="138">
        <v>14</v>
      </c>
      <c r="JI54" s="138">
        <v>14</v>
      </c>
      <c r="JJ54" s="138">
        <v>14</v>
      </c>
      <c r="JK54" s="138">
        <v>14</v>
      </c>
      <c r="JL54" s="138">
        <v>14</v>
      </c>
      <c r="JM54" s="138">
        <v>14</v>
      </c>
      <c r="JN54" s="138">
        <v>14</v>
      </c>
      <c r="JO54" s="138">
        <v>14</v>
      </c>
      <c r="JP54" s="138">
        <v>14</v>
      </c>
      <c r="JQ54" s="138">
        <v>14</v>
      </c>
      <c r="JR54" s="138">
        <v>14</v>
      </c>
      <c r="JS54" s="138">
        <v>14</v>
      </c>
      <c r="JT54" s="138">
        <v>14</v>
      </c>
      <c r="JU54" s="138">
        <v>14</v>
      </c>
      <c r="JV54" s="138">
        <v>14</v>
      </c>
      <c r="JW54" s="138">
        <v>14</v>
      </c>
      <c r="JX54" s="138">
        <v>14</v>
      </c>
      <c r="JY54" s="138">
        <v>15</v>
      </c>
      <c r="JZ54" s="138">
        <v>14</v>
      </c>
      <c r="KA54" s="138">
        <v>14</v>
      </c>
      <c r="KB54" s="138">
        <v>15</v>
      </c>
      <c r="KC54" s="138">
        <v>15</v>
      </c>
      <c r="KD54" s="138">
        <v>16</v>
      </c>
      <c r="KE54" s="138">
        <v>15</v>
      </c>
      <c r="KF54" s="138">
        <v>15</v>
      </c>
      <c r="KG54" s="138">
        <v>15</v>
      </c>
      <c r="KH54" s="138">
        <v>15</v>
      </c>
      <c r="KI54" s="632">
        <v>15</v>
      </c>
      <c r="KJ54" s="632">
        <v>15</v>
      </c>
      <c r="KK54" s="632">
        <v>16</v>
      </c>
      <c r="KL54" s="632">
        <v>15</v>
      </c>
      <c r="KM54" s="632">
        <v>15</v>
      </c>
      <c r="KN54" s="632">
        <v>15</v>
      </c>
      <c r="KO54" s="632">
        <v>15</v>
      </c>
      <c r="KP54" s="632">
        <v>14</v>
      </c>
      <c r="KQ54" s="632">
        <v>15</v>
      </c>
      <c r="KR54" s="632">
        <v>14</v>
      </c>
    </row>
    <row r="55" spans="1:304" ht="12.75">
      <c r="A55" s="307" t="s">
        <v>265</v>
      </c>
      <c r="B55" s="138">
        <v>2020</v>
      </c>
      <c r="C55" s="138">
        <v>22</v>
      </c>
      <c r="D55" s="138">
        <v>18</v>
      </c>
      <c r="E55" s="138">
        <v>22</v>
      </c>
      <c r="F55" s="138">
        <v>20</v>
      </c>
      <c r="G55" s="138">
        <v>20</v>
      </c>
      <c r="H55" s="138">
        <v>21</v>
      </c>
      <c r="I55" s="138">
        <v>22</v>
      </c>
      <c r="J55" s="138">
        <v>21</v>
      </c>
      <c r="K55" s="138">
        <v>21</v>
      </c>
      <c r="L55" s="138">
        <v>21</v>
      </c>
      <c r="M55" s="138">
        <v>19</v>
      </c>
      <c r="N55" s="138">
        <v>20</v>
      </c>
      <c r="O55" s="138">
        <v>247</v>
      </c>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c r="BG55" s="138"/>
      <c r="BH55" s="138"/>
      <c r="BI55" s="138"/>
      <c r="BJ55" s="138"/>
      <c r="BK55" s="138"/>
      <c r="BL55" s="138"/>
      <c r="BM55" s="138"/>
      <c r="BN55" s="138"/>
      <c r="BO55" s="138"/>
      <c r="BP55" s="138"/>
      <c r="BQ55" s="138"/>
      <c r="BR55" s="138"/>
      <c r="BS55" s="138"/>
      <c r="BT55" s="138"/>
      <c r="BU55" s="138"/>
      <c r="BV55" s="138"/>
      <c r="BW55" s="138"/>
      <c r="BX55" s="138"/>
      <c r="BY55" s="138"/>
      <c r="BZ55" s="138"/>
      <c r="CA55" s="138"/>
      <c r="CB55" s="138"/>
      <c r="CC55" s="138"/>
      <c r="CD55" s="138"/>
      <c r="CE55" s="138"/>
      <c r="CF55" s="138"/>
      <c r="CG55" s="138"/>
      <c r="CH55" s="138"/>
      <c r="CI55" s="138"/>
      <c r="CJ55" s="138"/>
      <c r="CK55" s="138"/>
      <c r="CL55" s="138"/>
      <c r="CM55" s="138"/>
      <c r="CN55" s="138"/>
      <c r="CO55" s="138"/>
      <c r="CP55" s="138"/>
      <c r="CQ55" s="138"/>
      <c r="CR55" s="138"/>
      <c r="CS55" s="138"/>
      <c r="CT55" s="138">
        <v>3092</v>
      </c>
      <c r="CU55" s="138">
        <v>3017</v>
      </c>
      <c r="CV55" s="138">
        <v>3061</v>
      </c>
      <c r="CW55" s="138">
        <v>3275</v>
      </c>
      <c r="CX55" s="138">
        <v>3136</v>
      </c>
      <c r="CY55" s="138">
        <v>3182</v>
      </c>
      <c r="CZ55" s="138">
        <v>3195</v>
      </c>
      <c r="DA55" s="138">
        <v>3153</v>
      </c>
      <c r="DB55" s="138">
        <v>3146</v>
      </c>
      <c r="DC55" s="138">
        <v>3141</v>
      </c>
      <c r="DD55" s="138">
        <v>2985</v>
      </c>
      <c r="DE55" s="138">
        <v>2903</v>
      </c>
      <c r="DF55" s="138">
        <v>2979</v>
      </c>
      <c r="DG55" s="138">
        <v>3029</v>
      </c>
      <c r="DH55" s="138">
        <v>3143</v>
      </c>
      <c r="DI55" s="138">
        <v>3118</v>
      </c>
      <c r="DJ55" s="138">
        <v>3153</v>
      </c>
      <c r="DK55" s="138">
        <v>3201</v>
      </c>
      <c r="DL55" s="138">
        <v>3238</v>
      </c>
      <c r="DM55" s="138">
        <v>3279</v>
      </c>
      <c r="DN55" s="138">
        <v>3280</v>
      </c>
      <c r="DO55" s="138">
        <v>3379</v>
      </c>
      <c r="DP55" s="138">
        <v>3438</v>
      </c>
      <c r="DQ55" s="138">
        <v>3411</v>
      </c>
      <c r="DR55" s="138">
        <v>3500</v>
      </c>
      <c r="DS55" s="138">
        <v>3547</v>
      </c>
      <c r="DT55" s="138">
        <v>3548</v>
      </c>
      <c r="DU55" s="138">
        <v>3587</v>
      </c>
      <c r="DV55" s="138">
        <v>3702</v>
      </c>
      <c r="DW55" s="138">
        <v>3657</v>
      </c>
      <c r="DX55" s="138">
        <v>3730</v>
      </c>
      <c r="DY55" s="138">
        <v>3803</v>
      </c>
      <c r="DZ55" s="138">
        <v>4025</v>
      </c>
      <c r="EA55" s="138">
        <v>3960</v>
      </c>
      <c r="EB55" s="138">
        <v>3951</v>
      </c>
      <c r="EC55" s="138">
        <v>3974</v>
      </c>
      <c r="ED55" s="138">
        <v>3777</v>
      </c>
      <c r="EE55" s="138">
        <v>3893</v>
      </c>
      <c r="EF55" s="138">
        <v>3831</v>
      </c>
      <c r="EG55" s="138">
        <v>3849</v>
      </c>
      <c r="EH55" s="138">
        <v>3881</v>
      </c>
      <c r="EI55" s="138">
        <v>3894</v>
      </c>
      <c r="EJ55" s="138">
        <v>3866</v>
      </c>
      <c r="EK55" s="138">
        <v>3904</v>
      </c>
      <c r="EL55" s="138">
        <v>3967</v>
      </c>
      <c r="EM55" s="138">
        <v>3835</v>
      </c>
      <c r="EN55" s="138">
        <v>3782</v>
      </c>
      <c r="EO55" s="138">
        <v>3723</v>
      </c>
      <c r="EP55" s="138">
        <v>3732</v>
      </c>
      <c r="EQ55" s="138">
        <v>3766</v>
      </c>
      <c r="ER55" s="138">
        <v>3743</v>
      </c>
      <c r="ES55" s="138">
        <v>3816</v>
      </c>
      <c r="ET55" s="138">
        <v>3766</v>
      </c>
      <c r="EU55" s="138">
        <v>3794</v>
      </c>
      <c r="EV55" s="138">
        <v>3800</v>
      </c>
      <c r="EW55" s="138">
        <v>3819</v>
      </c>
      <c r="EX55" s="138">
        <v>3884</v>
      </c>
      <c r="EY55" s="138">
        <v>3906</v>
      </c>
      <c r="EZ55" s="138">
        <v>3967</v>
      </c>
      <c r="FA55" s="138">
        <v>4003</v>
      </c>
      <c r="FB55" s="138">
        <v>4061</v>
      </c>
      <c r="FC55" s="138">
        <v>4039</v>
      </c>
      <c r="FD55" s="138">
        <v>4187</v>
      </c>
      <c r="FE55" s="138">
        <v>4171</v>
      </c>
      <c r="FF55" s="138">
        <v>4174</v>
      </c>
      <c r="FG55" s="138">
        <v>4206</v>
      </c>
      <c r="FH55" s="138">
        <v>4221</v>
      </c>
      <c r="FI55" s="138">
        <v>4164</v>
      </c>
      <c r="FJ55" s="138">
        <v>4136</v>
      </c>
      <c r="FK55" s="138">
        <v>4124</v>
      </c>
      <c r="FL55" s="138">
        <v>4154</v>
      </c>
      <c r="FM55" s="138">
        <v>4134</v>
      </c>
      <c r="FN55" s="138">
        <v>4150</v>
      </c>
      <c r="FO55" s="138">
        <v>4043</v>
      </c>
      <c r="FP55" s="138">
        <v>4110</v>
      </c>
      <c r="FQ55" s="138">
        <v>4090</v>
      </c>
      <c r="FR55" s="138">
        <v>4011</v>
      </c>
      <c r="FS55" s="138">
        <v>4011</v>
      </c>
      <c r="FT55" s="138">
        <v>3883</v>
      </c>
      <c r="FU55" s="138">
        <v>3792</v>
      </c>
      <c r="FV55" s="138">
        <v>3817</v>
      </c>
      <c r="FW55" s="138">
        <v>3890</v>
      </c>
      <c r="FX55" s="138">
        <v>3898</v>
      </c>
      <c r="FY55" s="138">
        <v>3830</v>
      </c>
      <c r="FZ55" s="138">
        <v>3810</v>
      </c>
      <c r="GA55" s="138">
        <v>3817</v>
      </c>
      <c r="GB55" s="138">
        <v>3846</v>
      </c>
      <c r="GC55" s="138">
        <v>3817</v>
      </c>
      <c r="GD55" s="138">
        <v>3725</v>
      </c>
      <c r="GE55" s="138">
        <v>3680</v>
      </c>
      <c r="GF55" s="138">
        <v>3656</v>
      </c>
      <c r="GG55" s="138">
        <v>3668</v>
      </c>
      <c r="GH55" s="138">
        <v>3734</v>
      </c>
      <c r="GI55" s="138">
        <v>3724</v>
      </c>
      <c r="GJ55" s="138">
        <v>3686</v>
      </c>
      <c r="GK55" s="138">
        <v>3671</v>
      </c>
      <c r="GL55" s="138">
        <v>3697</v>
      </c>
      <c r="GM55" s="138">
        <v>3773</v>
      </c>
      <c r="GN55" s="138">
        <v>3741</v>
      </c>
      <c r="GO55" s="138">
        <v>3626</v>
      </c>
      <c r="GP55" s="138">
        <v>3594</v>
      </c>
      <c r="GQ55" s="138">
        <v>3514</v>
      </c>
      <c r="GR55" s="138">
        <v>3576</v>
      </c>
      <c r="GS55" s="138">
        <v>3564</v>
      </c>
      <c r="GT55" s="138">
        <v>3552</v>
      </c>
      <c r="GU55" s="138">
        <v>3570</v>
      </c>
      <c r="GV55" s="138">
        <v>3650</v>
      </c>
      <c r="GW55" s="138">
        <v>3669</v>
      </c>
      <c r="GX55" s="138">
        <v>3701</v>
      </c>
      <c r="GY55" s="138">
        <v>3737</v>
      </c>
      <c r="GZ55" s="138">
        <v>3714</v>
      </c>
      <c r="HA55" s="138">
        <v>3756</v>
      </c>
      <c r="HB55" s="138">
        <v>3735</v>
      </c>
      <c r="HC55" s="138">
        <v>3699</v>
      </c>
      <c r="HD55" s="138">
        <v>3683</v>
      </c>
      <c r="HE55" s="138">
        <v>2784</v>
      </c>
      <c r="HF55" s="138">
        <v>2774</v>
      </c>
      <c r="HG55" s="138">
        <v>2861</v>
      </c>
      <c r="HH55" s="138">
        <v>2844</v>
      </c>
      <c r="HI55" s="138">
        <v>2880</v>
      </c>
      <c r="HJ55" s="138">
        <v>2868</v>
      </c>
      <c r="HK55" s="138">
        <v>2845</v>
      </c>
      <c r="HL55" s="138">
        <v>2878</v>
      </c>
      <c r="HM55" s="138">
        <v>2901</v>
      </c>
      <c r="HN55" s="138">
        <v>2921</v>
      </c>
      <c r="HO55" s="138">
        <v>2920</v>
      </c>
      <c r="HP55" s="138">
        <v>2982</v>
      </c>
      <c r="HQ55" s="138">
        <v>2985</v>
      </c>
      <c r="HR55" s="138">
        <v>3048</v>
      </c>
      <c r="HS55" s="138">
        <v>3225</v>
      </c>
      <c r="HT55" s="138">
        <v>3269</v>
      </c>
      <c r="HU55" s="138">
        <v>3300</v>
      </c>
      <c r="HV55" s="138">
        <v>3249</v>
      </c>
      <c r="HW55" s="138">
        <v>3249</v>
      </c>
      <c r="HX55" s="138">
        <v>3248</v>
      </c>
      <c r="HY55" s="138">
        <v>3251</v>
      </c>
      <c r="HZ55" s="138">
        <v>3346</v>
      </c>
      <c r="IA55" s="138">
        <v>3346</v>
      </c>
      <c r="IB55" s="138">
        <v>3537</v>
      </c>
      <c r="IC55" s="138">
        <v>3634</v>
      </c>
      <c r="ID55" s="138">
        <v>3693</v>
      </c>
      <c r="IE55" s="138">
        <v>3706</v>
      </c>
      <c r="IF55" s="138">
        <v>3832</v>
      </c>
      <c r="IG55" s="138">
        <v>3907</v>
      </c>
      <c r="IH55" s="138">
        <v>4018</v>
      </c>
      <c r="II55" s="138">
        <v>4155</v>
      </c>
      <c r="IJ55" s="138">
        <v>4325</v>
      </c>
      <c r="IK55" s="138">
        <v>4259</v>
      </c>
      <c r="IL55" s="138">
        <v>4299</v>
      </c>
      <c r="IM55" s="138">
        <v>4374</v>
      </c>
      <c r="IN55" s="138">
        <v>4420</v>
      </c>
      <c r="IO55" s="138">
        <v>4490</v>
      </c>
      <c r="IP55" s="138">
        <v>4430</v>
      </c>
      <c r="IQ55" s="138">
        <v>4714</v>
      </c>
      <c r="IR55" s="138">
        <v>4720</v>
      </c>
      <c r="IS55" s="138">
        <v>4810</v>
      </c>
      <c r="IT55" s="138">
        <v>4910</v>
      </c>
      <c r="IU55" s="138">
        <v>5092</v>
      </c>
      <c r="IV55" s="138">
        <v>5093</v>
      </c>
      <c r="IW55" s="138">
        <v>5207</v>
      </c>
      <c r="IX55" s="138">
        <v>5352</v>
      </c>
      <c r="IY55" s="138">
        <v>5446</v>
      </c>
      <c r="IZ55" s="138">
        <v>5552</v>
      </c>
      <c r="JA55" s="138">
        <v>5621</v>
      </c>
      <c r="JB55" s="138">
        <v>5673</v>
      </c>
      <c r="JC55" s="138">
        <v>5771</v>
      </c>
      <c r="JD55" s="138">
        <v>5900</v>
      </c>
      <c r="JE55" s="138">
        <v>5950</v>
      </c>
      <c r="JF55" s="138">
        <v>10663</v>
      </c>
      <c r="JG55" s="138">
        <v>10812</v>
      </c>
      <c r="JH55" s="138">
        <v>10551</v>
      </c>
      <c r="JI55" s="138">
        <v>10687</v>
      </c>
      <c r="JJ55" s="138">
        <v>10738</v>
      </c>
      <c r="JK55" s="138">
        <v>10818</v>
      </c>
      <c r="JL55" s="138">
        <v>10938</v>
      </c>
      <c r="JM55" s="138">
        <v>10642</v>
      </c>
      <c r="JN55" s="138">
        <v>10827</v>
      </c>
      <c r="JO55" s="138">
        <v>10722</v>
      </c>
      <c r="JP55" s="138">
        <v>10739</v>
      </c>
      <c r="JQ55" s="138">
        <v>10566</v>
      </c>
      <c r="JR55" s="138">
        <v>10300</v>
      </c>
      <c r="JS55" s="138">
        <v>10377</v>
      </c>
      <c r="JT55" s="138">
        <v>10304</v>
      </c>
      <c r="JU55" s="138">
        <v>10253</v>
      </c>
      <c r="JV55" s="138">
        <v>10286</v>
      </c>
      <c r="JW55" s="138">
        <v>10464</v>
      </c>
      <c r="JX55" s="138">
        <v>10564</v>
      </c>
      <c r="JY55" s="138">
        <v>10401</v>
      </c>
      <c r="JZ55" s="138">
        <v>10872</v>
      </c>
      <c r="KA55" s="138">
        <v>11051</v>
      </c>
      <c r="KB55" s="138">
        <v>10459</v>
      </c>
      <c r="KC55" s="138">
        <v>10445</v>
      </c>
      <c r="KD55" s="138">
        <v>10403</v>
      </c>
      <c r="KE55" s="138">
        <v>9820</v>
      </c>
      <c r="KF55" s="138">
        <v>9996</v>
      </c>
      <c r="KG55" s="138">
        <v>9773</v>
      </c>
      <c r="KH55" s="138">
        <v>7492</v>
      </c>
      <c r="KI55" s="632">
        <v>7378</v>
      </c>
      <c r="KJ55" s="632">
        <v>7497</v>
      </c>
      <c r="KK55" s="632">
        <v>7504</v>
      </c>
      <c r="KL55" s="632">
        <v>7485</v>
      </c>
      <c r="KM55" s="632">
        <v>7514</v>
      </c>
      <c r="KN55" s="632">
        <v>7470</v>
      </c>
      <c r="KO55" s="632">
        <v>7509</v>
      </c>
      <c r="KP55" s="632">
        <v>7510</v>
      </c>
      <c r="KQ55" s="632">
        <v>7504</v>
      </c>
      <c r="KR55" s="632">
        <v>7676</v>
      </c>
    </row>
    <row r="56" spans="1:304" ht="12.75">
      <c r="A56" s="307" t="s">
        <v>266</v>
      </c>
      <c r="B56" s="138">
        <v>2021</v>
      </c>
      <c r="C56" s="138">
        <v>19</v>
      </c>
      <c r="D56" s="138">
        <v>18</v>
      </c>
      <c r="E56" s="138">
        <v>23</v>
      </c>
      <c r="F56" s="138">
        <v>20</v>
      </c>
      <c r="G56" s="138">
        <v>21</v>
      </c>
      <c r="H56" s="138">
        <v>21</v>
      </c>
      <c r="I56" s="138">
        <v>21</v>
      </c>
      <c r="J56" s="138">
        <v>22</v>
      </c>
      <c r="K56" s="138">
        <v>21</v>
      </c>
      <c r="L56" s="138">
        <v>20</v>
      </c>
      <c r="M56" s="138">
        <v>20</v>
      </c>
      <c r="N56" s="138">
        <v>21</v>
      </c>
      <c r="O56" s="138">
        <v>247</v>
      </c>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c r="BG56" s="138"/>
      <c r="BH56" s="138"/>
      <c r="BI56" s="138"/>
      <c r="BJ56" s="138"/>
      <c r="BK56" s="138"/>
      <c r="BL56" s="138"/>
      <c r="BM56" s="138"/>
      <c r="BN56" s="138"/>
      <c r="BO56" s="138"/>
      <c r="BP56" s="138"/>
      <c r="BQ56" s="138"/>
      <c r="BR56" s="138"/>
      <c r="BS56" s="138"/>
      <c r="BT56" s="138"/>
      <c r="BU56" s="138"/>
      <c r="BV56" s="138"/>
      <c r="BW56" s="138"/>
      <c r="BX56" s="138"/>
      <c r="BY56" s="138"/>
      <c r="BZ56" s="138"/>
      <c r="CA56" s="138"/>
      <c r="CB56" s="138"/>
      <c r="CC56" s="138"/>
      <c r="CD56" s="138"/>
      <c r="CE56" s="138"/>
      <c r="CF56" s="138"/>
      <c r="CG56" s="138"/>
      <c r="CH56" s="138"/>
      <c r="CI56" s="138"/>
      <c r="CJ56" s="138"/>
      <c r="CK56" s="138"/>
      <c r="CL56" s="138"/>
      <c r="CM56" s="138"/>
      <c r="CN56" s="138"/>
      <c r="CO56" s="138"/>
      <c r="CP56" s="138"/>
      <c r="CQ56" s="138"/>
      <c r="CR56" s="138"/>
      <c r="CS56" s="138"/>
      <c r="CT56" s="138">
        <v>4045</v>
      </c>
      <c r="CU56" s="138">
        <v>4100</v>
      </c>
      <c r="CV56" s="138">
        <v>4111</v>
      </c>
      <c r="CW56" s="138">
        <v>4243</v>
      </c>
      <c r="CX56" s="138">
        <v>4451</v>
      </c>
      <c r="CY56" s="138">
        <v>4536</v>
      </c>
      <c r="CZ56" s="138">
        <v>4531</v>
      </c>
      <c r="DA56" s="138">
        <v>4505</v>
      </c>
      <c r="DB56" s="138">
        <v>4446</v>
      </c>
      <c r="DC56" s="138">
        <v>4340</v>
      </c>
      <c r="DD56" s="138">
        <v>4223</v>
      </c>
      <c r="DE56" s="138">
        <v>4172</v>
      </c>
      <c r="DF56" s="138">
        <v>4161</v>
      </c>
      <c r="DG56" s="138">
        <v>4251</v>
      </c>
      <c r="DH56" s="138">
        <v>4318</v>
      </c>
      <c r="DI56" s="138">
        <v>4330</v>
      </c>
      <c r="DJ56" s="138">
        <v>4358</v>
      </c>
      <c r="DK56" s="138">
        <v>4494</v>
      </c>
      <c r="DL56" s="138">
        <v>4772</v>
      </c>
      <c r="DM56" s="138">
        <v>4761</v>
      </c>
      <c r="DN56" s="138">
        <v>4842</v>
      </c>
      <c r="DO56" s="138">
        <v>4963</v>
      </c>
      <c r="DP56" s="138">
        <v>5005</v>
      </c>
      <c r="DQ56" s="138">
        <v>4984</v>
      </c>
      <c r="DR56" s="138">
        <v>4973</v>
      </c>
      <c r="DS56" s="138">
        <v>4982</v>
      </c>
      <c r="DT56" s="138">
        <v>5056</v>
      </c>
      <c r="DU56" s="138">
        <v>5073</v>
      </c>
      <c r="DV56" s="138">
        <v>5035</v>
      </c>
      <c r="DW56" s="138">
        <v>5031</v>
      </c>
      <c r="DX56" s="138">
        <v>5051</v>
      </c>
      <c r="DY56" s="138">
        <v>5154</v>
      </c>
      <c r="DZ56" s="138">
        <v>5263</v>
      </c>
      <c r="EA56" s="138">
        <v>5354</v>
      </c>
      <c r="EB56" s="138">
        <v>5401</v>
      </c>
      <c r="EC56" s="138">
        <v>5489</v>
      </c>
      <c r="ED56" s="138">
        <v>5494</v>
      </c>
      <c r="EE56" s="138">
        <v>5696</v>
      </c>
      <c r="EF56" s="138">
        <v>5662</v>
      </c>
      <c r="EG56" s="138">
        <v>5726</v>
      </c>
      <c r="EH56" s="138">
        <v>5818</v>
      </c>
      <c r="EI56" s="138">
        <v>5755</v>
      </c>
      <c r="EJ56" s="138">
        <v>5761</v>
      </c>
      <c r="EK56" s="138">
        <v>5741</v>
      </c>
      <c r="EL56" s="138">
        <v>5848</v>
      </c>
      <c r="EM56" s="138">
        <v>5816</v>
      </c>
      <c r="EN56" s="138">
        <v>5717</v>
      </c>
      <c r="EO56" s="138">
        <v>5759</v>
      </c>
      <c r="EP56" s="138">
        <v>5907</v>
      </c>
      <c r="EQ56" s="138">
        <v>5907</v>
      </c>
      <c r="ER56" s="138">
        <v>5928</v>
      </c>
      <c r="ES56" s="138">
        <v>5996</v>
      </c>
      <c r="ET56" s="138">
        <v>5880</v>
      </c>
      <c r="EU56" s="138">
        <v>5857</v>
      </c>
      <c r="EV56" s="138">
        <v>5818</v>
      </c>
      <c r="EW56" s="138">
        <v>5828</v>
      </c>
      <c r="EX56" s="138">
        <v>5803</v>
      </c>
      <c r="EY56" s="138">
        <v>5785</v>
      </c>
      <c r="EZ56" s="138">
        <v>5731</v>
      </c>
      <c r="FA56" s="138">
        <v>5671</v>
      </c>
      <c r="FB56" s="138">
        <v>5759</v>
      </c>
      <c r="FC56" s="138">
        <v>5758</v>
      </c>
      <c r="FD56" s="138">
        <v>5765</v>
      </c>
      <c r="FE56" s="138">
        <v>5785</v>
      </c>
      <c r="FF56" s="138">
        <v>5715</v>
      </c>
      <c r="FG56" s="138">
        <v>5628</v>
      </c>
      <c r="FH56" s="138">
        <v>5550</v>
      </c>
      <c r="FI56" s="138">
        <v>5615</v>
      </c>
      <c r="FJ56" s="138">
        <v>5640</v>
      </c>
      <c r="FK56" s="138">
        <v>5608</v>
      </c>
      <c r="FL56" s="138">
        <v>5596</v>
      </c>
      <c r="FM56" s="138">
        <v>5619</v>
      </c>
      <c r="FN56" s="138">
        <v>5585</v>
      </c>
      <c r="FO56" s="138">
        <v>5552</v>
      </c>
      <c r="FP56" s="138">
        <v>5629</v>
      </c>
      <c r="FQ56" s="138">
        <v>5605</v>
      </c>
      <c r="FR56" s="138">
        <v>5605</v>
      </c>
      <c r="FS56" s="138">
        <v>5636</v>
      </c>
      <c r="FT56" s="138">
        <v>5641</v>
      </c>
      <c r="FU56" s="138">
        <v>5678</v>
      </c>
      <c r="FV56" s="138">
        <v>5689</v>
      </c>
      <c r="FW56" s="138">
        <v>5670</v>
      </c>
      <c r="FX56" s="138">
        <v>5726</v>
      </c>
      <c r="FY56" s="138">
        <v>5661</v>
      </c>
      <c r="FZ56" s="138">
        <v>5642</v>
      </c>
      <c r="GA56" s="138">
        <v>5586</v>
      </c>
      <c r="GB56" s="138">
        <v>5563</v>
      </c>
      <c r="GC56" s="138">
        <v>5585</v>
      </c>
      <c r="GD56" s="138">
        <v>5617</v>
      </c>
      <c r="GE56" s="138">
        <v>5641</v>
      </c>
      <c r="GF56" s="138">
        <v>5624</v>
      </c>
      <c r="GG56" s="138">
        <v>5567</v>
      </c>
      <c r="GH56" s="138">
        <v>5598</v>
      </c>
      <c r="GI56" s="138">
        <v>5488</v>
      </c>
      <c r="GJ56" s="138">
        <v>5448</v>
      </c>
      <c r="GK56" s="138">
        <v>5404</v>
      </c>
      <c r="GL56" s="138">
        <v>5364</v>
      </c>
      <c r="GM56" s="138">
        <v>5348</v>
      </c>
      <c r="GN56" s="138">
        <v>5285</v>
      </c>
      <c r="GO56" s="138">
        <v>5242</v>
      </c>
      <c r="GP56" s="138">
        <v>5308</v>
      </c>
      <c r="GQ56" s="138">
        <v>5234</v>
      </c>
      <c r="GR56" s="138">
        <v>5289</v>
      </c>
      <c r="GS56" s="138">
        <v>5329</v>
      </c>
      <c r="GT56" s="138">
        <v>5364</v>
      </c>
      <c r="GU56" s="138">
        <v>5359</v>
      </c>
      <c r="GV56" s="138">
        <v>5300</v>
      </c>
      <c r="GW56" s="138">
        <v>5317</v>
      </c>
      <c r="GX56" s="138">
        <v>5299</v>
      </c>
      <c r="GY56" s="138">
        <v>5395</v>
      </c>
      <c r="GZ56" s="138">
        <v>5377</v>
      </c>
      <c r="HA56" s="138">
        <v>5419</v>
      </c>
      <c r="HB56" s="138">
        <v>5425</v>
      </c>
      <c r="HC56" s="138">
        <v>5424</v>
      </c>
      <c r="HD56" s="138">
        <v>5451</v>
      </c>
      <c r="HE56" s="138">
        <v>5214</v>
      </c>
      <c r="HF56" s="138">
        <v>5139</v>
      </c>
      <c r="HG56" s="138">
        <v>5208</v>
      </c>
      <c r="HH56" s="138">
        <v>5215</v>
      </c>
      <c r="HI56" s="138">
        <v>5229</v>
      </c>
      <c r="HJ56" s="138">
        <v>5279</v>
      </c>
      <c r="HK56" s="138">
        <v>5319</v>
      </c>
      <c r="HL56" s="138">
        <v>5306</v>
      </c>
      <c r="HM56" s="138">
        <v>5309</v>
      </c>
      <c r="HN56" s="138">
        <v>5246</v>
      </c>
      <c r="HO56" s="138">
        <v>5162</v>
      </c>
      <c r="HP56" s="138">
        <v>5171</v>
      </c>
      <c r="HQ56" s="138">
        <v>5172</v>
      </c>
      <c r="HR56" s="138">
        <v>5200</v>
      </c>
      <c r="HS56" s="138">
        <v>5195</v>
      </c>
      <c r="HT56" s="138">
        <v>5196</v>
      </c>
      <c r="HU56" s="138">
        <v>5189</v>
      </c>
      <c r="HV56" s="138">
        <v>5119</v>
      </c>
      <c r="HW56" s="138">
        <v>5131</v>
      </c>
      <c r="HX56" s="138">
        <v>5090</v>
      </c>
      <c r="HY56" s="138">
        <v>5086</v>
      </c>
      <c r="HZ56" s="138">
        <v>5039</v>
      </c>
      <c r="IA56" s="138">
        <v>4993</v>
      </c>
      <c r="IB56" s="138">
        <v>5001</v>
      </c>
      <c r="IC56" s="138">
        <v>4972</v>
      </c>
      <c r="ID56" s="138">
        <v>4961</v>
      </c>
      <c r="IE56" s="138">
        <v>4998</v>
      </c>
      <c r="IF56" s="138">
        <v>4956</v>
      </c>
      <c r="IG56" s="138">
        <v>4919</v>
      </c>
      <c r="IH56" s="138">
        <v>4869</v>
      </c>
      <c r="II56" s="138">
        <v>4863</v>
      </c>
      <c r="IJ56" s="138">
        <v>4699</v>
      </c>
      <c r="IK56" s="138">
        <v>4616</v>
      </c>
      <c r="IL56" s="138">
        <v>4571</v>
      </c>
      <c r="IM56" s="138">
        <v>4512</v>
      </c>
      <c r="IN56" s="138">
        <v>4473</v>
      </c>
      <c r="IO56" s="138">
        <v>4445</v>
      </c>
      <c r="IP56" s="138">
        <v>4582</v>
      </c>
      <c r="IQ56" s="138">
        <v>4463</v>
      </c>
      <c r="IR56" s="138">
        <v>4495</v>
      </c>
      <c r="IS56" s="138">
        <v>4557</v>
      </c>
      <c r="IT56" s="138">
        <v>4562</v>
      </c>
      <c r="IU56" s="138">
        <v>4605</v>
      </c>
      <c r="IV56" s="138">
        <v>4581</v>
      </c>
      <c r="IW56" s="138">
        <v>4613</v>
      </c>
      <c r="IX56" s="138">
        <v>4627</v>
      </c>
      <c r="IY56" s="138">
        <v>4676</v>
      </c>
      <c r="IZ56" s="138">
        <v>4693</v>
      </c>
      <c r="JA56" s="138">
        <v>4741</v>
      </c>
      <c r="JB56" s="138">
        <v>4758</v>
      </c>
      <c r="JC56" s="138">
        <v>4763</v>
      </c>
      <c r="JD56" s="138">
        <v>4720</v>
      </c>
      <c r="JE56" s="138">
        <v>4667</v>
      </c>
      <c r="JF56" s="138">
        <v>4904</v>
      </c>
      <c r="JG56" s="138">
        <v>4940</v>
      </c>
      <c r="JH56" s="138">
        <v>4992</v>
      </c>
      <c r="JI56" s="138">
        <v>5065</v>
      </c>
      <c r="JJ56" s="138">
        <v>5067</v>
      </c>
      <c r="JK56" s="147">
        <v>5029</v>
      </c>
      <c r="JL56" s="147">
        <v>5050</v>
      </c>
      <c r="JM56" s="147">
        <v>5041</v>
      </c>
      <c r="JN56" s="147">
        <v>5065</v>
      </c>
      <c r="JO56" s="147">
        <v>5083</v>
      </c>
      <c r="JP56" s="147">
        <v>5122</v>
      </c>
      <c r="JQ56" s="147">
        <v>5100</v>
      </c>
      <c r="JR56" s="147">
        <v>5075</v>
      </c>
      <c r="JS56" s="147">
        <v>5084</v>
      </c>
      <c r="JT56" s="147">
        <v>5060</v>
      </c>
      <c r="JU56" s="147">
        <v>5045</v>
      </c>
      <c r="JV56" s="147">
        <v>5062</v>
      </c>
      <c r="JW56" s="147">
        <v>5071</v>
      </c>
      <c r="JX56" s="147">
        <v>5091</v>
      </c>
      <c r="JY56" s="147">
        <v>5087</v>
      </c>
      <c r="JZ56" s="147">
        <v>5115</v>
      </c>
      <c r="KA56" s="147">
        <v>5116</v>
      </c>
      <c r="KB56" s="147">
        <v>5107</v>
      </c>
      <c r="KC56" s="147">
        <v>5089</v>
      </c>
      <c r="KD56" s="147">
        <v>5060</v>
      </c>
      <c r="KE56" s="147">
        <v>5047</v>
      </c>
      <c r="KF56" s="147">
        <v>5031</v>
      </c>
      <c r="KG56" s="147">
        <v>5019</v>
      </c>
      <c r="KH56" s="147">
        <v>4999</v>
      </c>
      <c r="KI56" s="632">
        <v>4978</v>
      </c>
      <c r="KJ56" s="632">
        <v>4994</v>
      </c>
      <c r="KK56" s="632">
        <v>4992</v>
      </c>
      <c r="KL56" s="632">
        <v>4994</v>
      </c>
      <c r="KM56" s="632">
        <v>4954</v>
      </c>
      <c r="KN56" s="632">
        <v>4966</v>
      </c>
      <c r="KO56" s="632">
        <v>4929</v>
      </c>
      <c r="KP56" s="632">
        <v>4949</v>
      </c>
      <c r="KQ56" s="632">
        <v>4984</v>
      </c>
      <c r="KR56" s="632">
        <v>5004</v>
      </c>
    </row>
    <row r="57" spans="1:304" ht="12.75">
      <c r="A57" s="307" t="s">
        <v>74</v>
      </c>
      <c r="B57" s="147"/>
      <c r="C57" s="147"/>
      <c r="D57" s="147"/>
      <c r="E57" s="147"/>
      <c r="F57" s="147"/>
      <c r="G57" s="147"/>
      <c r="H57" s="147"/>
      <c r="I57" s="147"/>
      <c r="J57" s="147"/>
      <c r="K57" s="147"/>
      <c r="L57" s="147"/>
      <c r="M57" s="147"/>
      <c r="N57" s="147"/>
      <c r="O57" s="147"/>
      <c r="P57" s="147"/>
      <c r="Q57" s="147"/>
      <c r="R57" s="147"/>
      <c r="S57" s="147"/>
      <c r="T57" s="147"/>
      <c r="U57" s="147"/>
      <c r="V57" s="147"/>
      <c r="W57" s="14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c r="BI57" s="147"/>
      <c r="BJ57" s="147"/>
      <c r="BK57" s="147"/>
      <c r="BL57" s="147"/>
      <c r="BM57" s="147"/>
      <c r="BN57" s="147"/>
      <c r="BO57" s="147"/>
      <c r="BP57" s="147"/>
      <c r="BQ57" s="147"/>
      <c r="BR57" s="147"/>
      <c r="BS57" s="147"/>
      <c r="BT57" s="147"/>
      <c r="BU57" s="147"/>
      <c r="BV57" s="147"/>
      <c r="BW57" s="147"/>
      <c r="BX57" s="147"/>
      <c r="BY57" s="147"/>
      <c r="BZ57" s="147"/>
      <c r="CA57" s="147"/>
      <c r="CB57" s="147"/>
      <c r="CC57" s="147"/>
      <c r="CD57" s="147"/>
      <c r="CE57" s="147"/>
      <c r="CF57" s="147"/>
      <c r="CG57" s="147"/>
      <c r="CH57" s="147"/>
      <c r="CI57" s="147"/>
      <c r="CJ57" s="147"/>
      <c r="CK57" s="147"/>
      <c r="CL57" s="147"/>
      <c r="CM57" s="147"/>
      <c r="CN57" s="147"/>
      <c r="CO57" s="147"/>
      <c r="CP57" s="147"/>
      <c r="CQ57" s="147"/>
      <c r="CR57" s="147"/>
      <c r="CS57" s="147"/>
      <c r="CT57" s="147">
        <v>466830</v>
      </c>
      <c r="CU57" s="147">
        <v>469791</v>
      </c>
      <c r="CV57" s="147">
        <v>485981</v>
      </c>
      <c r="CW57" s="147">
        <v>479724</v>
      </c>
      <c r="CX57" s="147">
        <v>486706</v>
      </c>
      <c r="CY57" s="147">
        <v>516757</v>
      </c>
      <c r="CZ57" s="147">
        <v>528769</v>
      </c>
      <c r="DA57" s="147">
        <v>529089</v>
      </c>
      <c r="DB57" s="147">
        <v>527692</v>
      </c>
      <c r="DC57" s="147">
        <v>542142</v>
      </c>
      <c r="DD57" s="147">
        <v>548706</v>
      </c>
      <c r="DE57" s="147">
        <v>536483</v>
      </c>
      <c r="DF57" s="147">
        <v>537863</v>
      </c>
      <c r="DG57" s="147">
        <v>534288</v>
      </c>
      <c r="DH57" s="147">
        <v>525603</v>
      </c>
      <c r="DI57" s="147">
        <v>519057</v>
      </c>
      <c r="DJ57" s="147">
        <v>516874</v>
      </c>
      <c r="DK57" s="147">
        <v>521196</v>
      </c>
      <c r="DL57" s="147">
        <v>521555</v>
      </c>
      <c r="DM57" s="147">
        <v>521529</v>
      </c>
      <c r="DN57" s="147">
        <v>515506</v>
      </c>
      <c r="DO57" s="147">
        <v>555768</v>
      </c>
      <c r="DP57" s="147">
        <v>552750</v>
      </c>
      <c r="DQ57" s="147">
        <v>552364</v>
      </c>
      <c r="DR57" s="147">
        <v>556830</v>
      </c>
      <c r="DS57" s="147">
        <v>558853</v>
      </c>
      <c r="DT57" s="147">
        <v>557936</v>
      </c>
      <c r="DU57" s="147">
        <v>557538</v>
      </c>
      <c r="DV57" s="147">
        <v>556133</v>
      </c>
      <c r="DW57" s="147">
        <v>556044</v>
      </c>
      <c r="DX57" s="147">
        <v>598352</v>
      </c>
      <c r="DY57" s="147">
        <v>597560</v>
      </c>
      <c r="DZ57" s="147">
        <v>630895</v>
      </c>
      <c r="EA57" s="147">
        <v>615694</v>
      </c>
      <c r="EB57" s="147">
        <v>614638</v>
      </c>
      <c r="EC57" s="147">
        <v>610915</v>
      </c>
      <c r="ED57" s="147">
        <v>603512</v>
      </c>
      <c r="EE57" s="147">
        <v>600341</v>
      </c>
      <c r="EF57" s="147">
        <v>597014</v>
      </c>
      <c r="EG57" s="147">
        <v>596571</v>
      </c>
      <c r="EH57" s="147">
        <v>607179</v>
      </c>
      <c r="EI57" s="147">
        <v>603259</v>
      </c>
      <c r="EJ57" s="147">
        <v>598233</v>
      </c>
      <c r="EK57" s="147">
        <v>595850</v>
      </c>
      <c r="EL57" s="147">
        <v>593311</v>
      </c>
      <c r="EM57" s="147">
        <v>588568</v>
      </c>
      <c r="EN57" s="147">
        <v>585190</v>
      </c>
      <c r="EO57" s="147">
        <v>583202</v>
      </c>
      <c r="EP57" s="147">
        <v>572534</v>
      </c>
      <c r="EQ57" s="147">
        <v>569826</v>
      </c>
      <c r="ER57" s="147">
        <v>568959</v>
      </c>
      <c r="ES57" s="147">
        <v>575197</v>
      </c>
      <c r="ET57" s="147">
        <v>576042</v>
      </c>
      <c r="EU57" s="147">
        <v>580953</v>
      </c>
      <c r="EV57" s="147">
        <v>579313</v>
      </c>
      <c r="EW57" s="147">
        <v>573641</v>
      </c>
      <c r="EX57" s="147">
        <v>568900</v>
      </c>
      <c r="EY57" s="147">
        <v>571890</v>
      </c>
      <c r="EZ57" s="147">
        <v>594117</v>
      </c>
      <c r="FA57" s="147">
        <v>587165</v>
      </c>
      <c r="FB57" s="147">
        <v>583527</v>
      </c>
      <c r="FC57" s="147">
        <v>586211</v>
      </c>
      <c r="FD57" s="147">
        <v>587797</v>
      </c>
      <c r="FE57" s="147">
        <v>587178</v>
      </c>
      <c r="FF57" s="147">
        <v>637198</v>
      </c>
      <c r="FG57" s="147">
        <v>633690</v>
      </c>
      <c r="FH57" s="147">
        <v>628868</v>
      </c>
      <c r="FI57" s="147">
        <v>616788</v>
      </c>
      <c r="FJ57" s="147">
        <v>600914</v>
      </c>
      <c r="FK57" s="147">
        <v>594950</v>
      </c>
      <c r="FL57" s="147">
        <v>592438</v>
      </c>
      <c r="FM57" s="147">
        <v>589276</v>
      </c>
      <c r="FN57" s="147">
        <v>586120</v>
      </c>
      <c r="FO57" s="147">
        <v>582763</v>
      </c>
      <c r="FP57" s="147">
        <v>579035</v>
      </c>
      <c r="FQ57" s="147">
        <v>571963</v>
      </c>
      <c r="FR57" s="147">
        <v>568217</v>
      </c>
      <c r="FS57" s="147">
        <v>564293</v>
      </c>
      <c r="FT57" s="147">
        <v>556523</v>
      </c>
      <c r="FU57" s="147">
        <v>551119</v>
      </c>
      <c r="FV57" s="147">
        <v>548620</v>
      </c>
      <c r="FW57" s="147">
        <v>557417</v>
      </c>
      <c r="FX57" s="147">
        <v>558825</v>
      </c>
      <c r="FY57" s="147">
        <v>564116</v>
      </c>
      <c r="FZ57" s="147">
        <v>567902</v>
      </c>
      <c r="GA57" s="147">
        <v>566615</v>
      </c>
      <c r="GB57" s="147">
        <v>565476</v>
      </c>
      <c r="GC57" s="147">
        <v>559703</v>
      </c>
      <c r="GD57" s="147">
        <v>560201</v>
      </c>
      <c r="GE57" s="147">
        <v>558164</v>
      </c>
      <c r="GF57" s="147">
        <v>555873</v>
      </c>
      <c r="GG57" s="147">
        <v>555204</v>
      </c>
      <c r="GH57" s="147">
        <v>558759</v>
      </c>
      <c r="GI57" s="147">
        <v>557806</v>
      </c>
      <c r="GJ57" s="147">
        <v>556539</v>
      </c>
      <c r="GK57" s="147">
        <v>557109</v>
      </c>
      <c r="GL57" s="147">
        <v>560095</v>
      </c>
      <c r="GM57" s="147">
        <v>559374</v>
      </c>
      <c r="GN57" s="147">
        <v>553278</v>
      </c>
      <c r="GO57" s="147">
        <v>556170</v>
      </c>
      <c r="GP57" s="147">
        <v>562269</v>
      </c>
      <c r="GQ57" s="147">
        <v>559518</v>
      </c>
      <c r="GR57" s="147">
        <v>553518</v>
      </c>
      <c r="GS57" s="147">
        <v>554937</v>
      </c>
      <c r="GT57" s="147">
        <v>556980</v>
      </c>
      <c r="GU57" s="147">
        <v>554614</v>
      </c>
      <c r="GV57" s="147">
        <v>561286</v>
      </c>
      <c r="GW57" s="147">
        <v>564025</v>
      </c>
      <c r="GX57" s="147">
        <v>565264</v>
      </c>
      <c r="GY57" s="147">
        <v>569895</v>
      </c>
      <c r="GZ57" s="147">
        <v>575783</v>
      </c>
      <c r="HA57" s="147">
        <v>579140</v>
      </c>
      <c r="HB57" s="147">
        <v>587950</v>
      </c>
      <c r="HC57" s="147">
        <v>592386</v>
      </c>
      <c r="HD57" s="147">
        <v>593953</v>
      </c>
      <c r="HE57" s="147">
        <v>593896</v>
      </c>
      <c r="HF57" s="147">
        <v>599750</v>
      </c>
      <c r="HG57" s="147">
        <v>610364</v>
      </c>
      <c r="HH57" s="147">
        <v>613297</v>
      </c>
      <c r="HI57" s="147">
        <v>619625</v>
      </c>
      <c r="HJ57" s="147">
        <v>621214</v>
      </c>
      <c r="HK57" s="147">
        <v>633219</v>
      </c>
      <c r="HL57" s="147">
        <v>652969</v>
      </c>
      <c r="HM57" s="147">
        <v>663270</v>
      </c>
      <c r="HN57" s="147">
        <v>680576</v>
      </c>
      <c r="HO57" s="147">
        <v>710883</v>
      </c>
      <c r="HP57" s="147">
        <v>715420</v>
      </c>
      <c r="HQ57" s="147">
        <v>730582</v>
      </c>
      <c r="HR57" s="147">
        <v>740555</v>
      </c>
      <c r="HS57" s="147">
        <v>766196</v>
      </c>
      <c r="HT57" s="147">
        <v>789693</v>
      </c>
      <c r="HU57" s="147">
        <v>813291</v>
      </c>
      <c r="HV57" s="147">
        <v>858475</v>
      </c>
      <c r="HW57" s="147">
        <v>919403</v>
      </c>
      <c r="HX57" s="147">
        <v>982721</v>
      </c>
      <c r="HY57" s="147">
        <v>1046244</v>
      </c>
      <c r="HZ57" s="147">
        <v>1098214</v>
      </c>
      <c r="IA57" s="147">
        <v>1137025</v>
      </c>
      <c r="IB57" s="147">
        <v>1221590</v>
      </c>
      <c r="IC57" s="147">
        <v>1334353</v>
      </c>
      <c r="ID57" s="147">
        <v>1416934</v>
      </c>
      <c r="IE57" s="147">
        <v>1510937</v>
      </c>
      <c r="IF57" s="147">
        <v>1590652</v>
      </c>
      <c r="IG57" s="147">
        <v>1665358</v>
      </c>
      <c r="IH57" s="147">
        <v>1826543</v>
      </c>
      <c r="II57" s="147">
        <v>1945607</v>
      </c>
      <c r="IJ57" s="147">
        <v>2243362</v>
      </c>
      <c r="IK57" s="147">
        <v>2385290</v>
      </c>
      <c r="IL57" s="147">
        <v>2483286</v>
      </c>
      <c r="IM57" s="147">
        <v>2648975</v>
      </c>
      <c r="IN57" s="147">
        <v>2824239</v>
      </c>
      <c r="IO57" s="147">
        <v>2958442</v>
      </c>
      <c r="IP57" s="147">
        <v>3065775</v>
      </c>
      <c r="IQ57" s="147">
        <v>3147040</v>
      </c>
      <c r="IR57" s="147">
        <v>3173411</v>
      </c>
      <c r="IS57" s="147">
        <v>3229318</v>
      </c>
      <c r="IT57" s="147">
        <v>3343642</v>
      </c>
      <c r="IU57" s="147">
        <v>3463145</v>
      </c>
      <c r="IV57" s="147">
        <v>3560180</v>
      </c>
      <c r="IW57" s="147">
        <v>3685963</v>
      </c>
      <c r="IX57" s="147">
        <v>3737167</v>
      </c>
      <c r="IY57" s="147">
        <v>3790239</v>
      </c>
      <c r="IZ57" s="147">
        <v>3862057</v>
      </c>
      <c r="JA57" s="147">
        <v>3918051</v>
      </c>
      <c r="JB57" s="147">
        <v>3969393</v>
      </c>
      <c r="JC57" s="147">
        <v>4014699</v>
      </c>
      <c r="JD57" s="147">
        <v>4086791</v>
      </c>
      <c r="JE57" s="147">
        <v>4975194</v>
      </c>
      <c r="JF57" s="147">
        <v>5013795</v>
      </c>
      <c r="JG57" s="147">
        <v>5027497</v>
      </c>
      <c r="JH57" s="147">
        <v>5036358</v>
      </c>
      <c r="JI57" s="147">
        <v>5080753</v>
      </c>
      <c r="JJ57" s="147">
        <v>5130396</v>
      </c>
      <c r="JK57" s="147">
        <v>5187265</v>
      </c>
      <c r="JL57" s="147">
        <v>5244330</v>
      </c>
      <c r="JM57" s="147">
        <v>5294483</v>
      </c>
      <c r="JN57" s="147">
        <v>5356476</v>
      </c>
      <c r="JO57" s="147">
        <v>5383236</v>
      </c>
      <c r="JP57" s="147">
        <v>5403971</v>
      </c>
      <c r="JQ57" s="147">
        <v>5848055</v>
      </c>
      <c r="JR57" s="147">
        <v>6078447</v>
      </c>
      <c r="JS57" s="147">
        <v>6104224</v>
      </c>
      <c r="JT57" s="147">
        <v>6131859</v>
      </c>
      <c r="JU57" s="147">
        <v>6147337</v>
      </c>
      <c r="JV57" s="147">
        <v>6150735</v>
      </c>
      <c r="JW57" s="147">
        <v>6176313</v>
      </c>
      <c r="JX57" s="147">
        <v>6220577</v>
      </c>
      <c r="JY57" s="147">
        <v>5608805</v>
      </c>
      <c r="JZ57" s="147">
        <v>5654570</v>
      </c>
      <c r="KA57" s="147">
        <v>5683764</v>
      </c>
      <c r="KB57" s="147">
        <v>5695489</v>
      </c>
      <c r="KC57" s="147">
        <v>5736172</v>
      </c>
      <c r="KD57" s="147">
        <v>5824119</v>
      </c>
      <c r="KE57" s="147">
        <v>5864975</v>
      </c>
      <c r="KF57" s="147">
        <v>5899951</v>
      </c>
      <c r="KG57" s="147">
        <v>5930231</v>
      </c>
      <c r="KH57" s="147">
        <v>5924226</v>
      </c>
      <c r="KI57" s="632">
        <v>5914951</v>
      </c>
      <c r="KJ57" s="632">
        <v>5959867</v>
      </c>
      <c r="KK57" s="632">
        <v>5967271</v>
      </c>
      <c r="KL57" s="632">
        <v>5999994</v>
      </c>
      <c r="KM57" s="632">
        <v>6006322</v>
      </c>
      <c r="KN57" s="632">
        <v>6015105</v>
      </c>
      <c r="KO57" s="632">
        <v>6031985</v>
      </c>
      <c r="KP57" s="632">
        <v>6037253</v>
      </c>
      <c r="KQ57" s="632">
        <v>6026184</v>
      </c>
      <c r="KR57" s="632">
        <v>6037128</v>
      </c>
    </row>
    <row r="58" spans="1:304" ht="12.75">
      <c r="A58" s="307" t="s">
        <v>78</v>
      </c>
      <c r="B58" s="147"/>
      <c r="C58" s="147"/>
      <c r="D58" s="147"/>
      <c r="E58" s="147"/>
      <c r="F58" s="147"/>
      <c r="G58" s="147"/>
      <c r="H58" s="147"/>
      <c r="I58" s="147"/>
      <c r="J58" s="147"/>
      <c r="K58" s="147"/>
      <c r="L58" s="147"/>
      <c r="M58" s="147"/>
      <c r="N58" s="147"/>
      <c r="O58" s="147"/>
      <c r="P58" s="147"/>
      <c r="Q58" s="147"/>
      <c r="R58" s="147"/>
      <c r="S58" s="147"/>
      <c r="T58" s="147"/>
      <c r="U58" s="147"/>
      <c r="V58" s="147"/>
      <c r="W58" s="14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c r="BI58" s="147"/>
      <c r="BJ58" s="147"/>
      <c r="BK58" s="147"/>
      <c r="BL58" s="147"/>
      <c r="BM58" s="147"/>
      <c r="BN58" s="147"/>
      <c r="BO58" s="147"/>
      <c r="BP58" s="147"/>
      <c r="BQ58" s="147"/>
      <c r="BR58" s="147"/>
      <c r="BS58" s="147"/>
      <c r="BT58" s="147"/>
      <c r="BU58" s="147"/>
      <c r="BV58" s="147"/>
      <c r="BW58" s="147"/>
      <c r="BX58" s="147"/>
      <c r="BY58" s="147"/>
      <c r="BZ58" s="147"/>
      <c r="CA58" s="147"/>
      <c r="CB58" s="147"/>
      <c r="CC58" s="147"/>
      <c r="CD58" s="147"/>
      <c r="CE58" s="147"/>
      <c r="CF58" s="147"/>
      <c r="CG58" s="147"/>
      <c r="CH58" s="147"/>
      <c r="CI58" s="147"/>
      <c r="CJ58" s="147"/>
      <c r="CK58" s="147"/>
      <c r="CL58" s="147"/>
      <c r="CM58" s="147"/>
      <c r="CN58" s="147"/>
      <c r="CO58" s="147"/>
      <c r="CP58" s="147"/>
      <c r="CQ58" s="147"/>
      <c r="CR58" s="147"/>
      <c r="CS58" s="147"/>
      <c r="CT58" s="147">
        <v>660</v>
      </c>
      <c r="CU58" s="147">
        <v>645</v>
      </c>
      <c r="CV58" s="147">
        <v>649</v>
      </c>
      <c r="CW58" s="147">
        <v>656</v>
      </c>
      <c r="CX58" s="147">
        <v>654</v>
      </c>
      <c r="CY58" s="147">
        <v>679</v>
      </c>
      <c r="CZ58" s="147">
        <v>666</v>
      </c>
      <c r="DA58" s="147">
        <v>662</v>
      </c>
      <c r="DB58" s="147">
        <v>659</v>
      </c>
      <c r="DC58" s="147">
        <v>677</v>
      </c>
      <c r="DD58" s="147">
        <v>665</v>
      </c>
      <c r="DE58" s="147">
        <v>663</v>
      </c>
      <c r="DF58" s="147">
        <v>660</v>
      </c>
      <c r="DG58" s="147">
        <v>659</v>
      </c>
      <c r="DH58" s="147">
        <v>648</v>
      </c>
      <c r="DI58" s="147">
        <v>622</v>
      </c>
      <c r="DJ58" s="147">
        <v>604</v>
      </c>
      <c r="DK58" s="147">
        <v>603</v>
      </c>
      <c r="DL58" s="147">
        <v>597</v>
      </c>
      <c r="DM58" s="147">
        <v>590</v>
      </c>
      <c r="DN58" s="147">
        <v>587</v>
      </c>
      <c r="DO58" s="147">
        <v>709</v>
      </c>
      <c r="DP58" s="147">
        <v>692</v>
      </c>
      <c r="DQ58" s="147">
        <v>591</v>
      </c>
      <c r="DR58" s="147">
        <v>587</v>
      </c>
      <c r="DS58" s="147">
        <v>586</v>
      </c>
      <c r="DT58" s="147">
        <v>581</v>
      </c>
      <c r="DU58" s="147">
        <v>598</v>
      </c>
      <c r="DV58" s="147">
        <v>587</v>
      </c>
      <c r="DW58" s="147">
        <v>577</v>
      </c>
      <c r="DX58" s="147">
        <v>581</v>
      </c>
      <c r="DY58" s="147">
        <v>596</v>
      </c>
      <c r="DZ58" s="147">
        <v>594</v>
      </c>
      <c r="EA58" s="147">
        <v>580</v>
      </c>
      <c r="EB58" s="147">
        <v>584</v>
      </c>
      <c r="EC58" s="147">
        <v>593</v>
      </c>
      <c r="ED58" s="147">
        <v>593</v>
      </c>
      <c r="EE58" s="147">
        <v>583</v>
      </c>
      <c r="EF58" s="147">
        <v>576</v>
      </c>
      <c r="EG58" s="147">
        <v>576</v>
      </c>
      <c r="EH58" s="147">
        <v>565</v>
      </c>
      <c r="EI58" s="147">
        <v>567</v>
      </c>
      <c r="EJ58" s="147">
        <v>571</v>
      </c>
      <c r="EK58" s="147">
        <v>590</v>
      </c>
      <c r="EL58" s="147">
        <v>590</v>
      </c>
      <c r="EM58" s="147">
        <v>578</v>
      </c>
      <c r="EN58" s="147">
        <v>567</v>
      </c>
      <c r="EO58" s="147">
        <v>547</v>
      </c>
      <c r="EP58" s="147">
        <v>543</v>
      </c>
      <c r="EQ58" s="147">
        <v>541</v>
      </c>
      <c r="ER58" s="147">
        <v>538</v>
      </c>
      <c r="ES58" s="147">
        <v>542</v>
      </c>
      <c r="ET58" s="147">
        <v>544</v>
      </c>
      <c r="EU58" s="147">
        <v>535</v>
      </c>
      <c r="EV58" s="147">
        <v>525</v>
      </c>
      <c r="EW58" s="147">
        <v>518</v>
      </c>
      <c r="EX58" s="147">
        <v>524</v>
      </c>
      <c r="EY58" s="147">
        <v>516</v>
      </c>
      <c r="EZ58" s="147">
        <v>511</v>
      </c>
      <c r="FA58" s="147">
        <v>506</v>
      </c>
      <c r="FB58" s="147">
        <v>507</v>
      </c>
      <c r="FC58" s="147">
        <v>514</v>
      </c>
      <c r="FD58" s="147">
        <v>508</v>
      </c>
      <c r="FE58" s="147">
        <v>500</v>
      </c>
      <c r="FF58" s="147">
        <v>502</v>
      </c>
      <c r="FG58" s="147">
        <v>492</v>
      </c>
      <c r="FH58" s="147">
        <v>483</v>
      </c>
      <c r="FI58" s="147">
        <v>488</v>
      </c>
      <c r="FJ58" s="147">
        <v>476</v>
      </c>
      <c r="FK58" s="147">
        <v>473</v>
      </c>
      <c r="FL58" s="147">
        <v>469</v>
      </c>
      <c r="FM58" s="147">
        <v>471</v>
      </c>
      <c r="FN58" s="147">
        <v>470</v>
      </c>
      <c r="FO58" s="147">
        <v>474</v>
      </c>
      <c r="FP58" s="147">
        <v>476</v>
      </c>
      <c r="FQ58" s="147">
        <v>464</v>
      </c>
      <c r="FR58" s="147">
        <v>472</v>
      </c>
      <c r="FS58" s="147">
        <v>471</v>
      </c>
      <c r="FT58" s="147">
        <v>476</v>
      </c>
      <c r="FU58" s="147">
        <v>465</v>
      </c>
      <c r="FV58" s="147">
        <v>472</v>
      </c>
      <c r="FW58" s="147">
        <v>482</v>
      </c>
      <c r="FX58" s="147">
        <v>485</v>
      </c>
      <c r="FY58" s="147">
        <v>475</v>
      </c>
      <c r="FZ58" s="147">
        <v>470</v>
      </c>
      <c r="GA58" s="147">
        <v>449</v>
      </c>
      <c r="GB58" s="147">
        <v>447</v>
      </c>
      <c r="GC58" s="147">
        <v>444</v>
      </c>
      <c r="GD58" s="147">
        <v>432</v>
      </c>
      <c r="GE58" s="147">
        <v>448</v>
      </c>
      <c r="GF58" s="147">
        <v>439</v>
      </c>
      <c r="GG58" s="147">
        <v>444</v>
      </c>
      <c r="GH58" s="147">
        <v>436</v>
      </c>
      <c r="GI58" s="147">
        <v>446</v>
      </c>
      <c r="GJ58" s="147">
        <v>446</v>
      </c>
      <c r="GK58" s="147">
        <v>447</v>
      </c>
      <c r="GL58" s="147">
        <v>451</v>
      </c>
      <c r="GM58" s="147">
        <v>438</v>
      </c>
      <c r="GN58" s="147">
        <v>437</v>
      </c>
      <c r="GO58" s="147">
        <v>431</v>
      </c>
      <c r="GP58" s="147">
        <v>453</v>
      </c>
      <c r="GQ58" s="147">
        <v>430</v>
      </c>
      <c r="GR58" s="147">
        <v>428</v>
      </c>
      <c r="GS58" s="147">
        <v>426</v>
      </c>
      <c r="GT58" s="147">
        <v>428</v>
      </c>
      <c r="GU58" s="147">
        <v>418</v>
      </c>
      <c r="GV58" s="147">
        <v>410</v>
      </c>
      <c r="GW58" s="147">
        <v>409</v>
      </c>
      <c r="GX58" s="147">
        <v>411</v>
      </c>
      <c r="GY58" s="147">
        <v>415</v>
      </c>
      <c r="GZ58" s="147">
        <v>416</v>
      </c>
      <c r="HA58" s="147">
        <v>409</v>
      </c>
      <c r="HB58" s="147">
        <v>407</v>
      </c>
      <c r="HC58" s="147">
        <v>407</v>
      </c>
      <c r="HD58" s="147">
        <v>413</v>
      </c>
      <c r="HE58" s="147">
        <v>406</v>
      </c>
      <c r="HF58" s="147">
        <v>392</v>
      </c>
      <c r="HG58" s="147">
        <v>400</v>
      </c>
      <c r="HH58" s="147">
        <v>399</v>
      </c>
      <c r="HI58" s="147">
        <v>395</v>
      </c>
      <c r="HJ58" s="147">
        <v>384</v>
      </c>
      <c r="HK58" s="147">
        <v>386</v>
      </c>
      <c r="HL58" s="147">
        <v>386</v>
      </c>
      <c r="HM58" s="147">
        <v>386</v>
      </c>
      <c r="HN58" s="147">
        <v>392</v>
      </c>
      <c r="HO58" s="147">
        <v>384</v>
      </c>
      <c r="HP58" s="147">
        <v>385</v>
      </c>
      <c r="HQ58" s="147">
        <v>382</v>
      </c>
      <c r="HR58" s="147">
        <v>382</v>
      </c>
      <c r="HS58" s="147">
        <v>379</v>
      </c>
      <c r="HT58" s="147">
        <v>385</v>
      </c>
      <c r="HU58" s="147">
        <v>390</v>
      </c>
      <c r="HV58" s="147">
        <v>387</v>
      </c>
      <c r="HW58" s="147">
        <v>388</v>
      </c>
      <c r="HX58" s="147">
        <v>399</v>
      </c>
      <c r="HY58" s="147">
        <v>391</v>
      </c>
      <c r="HZ58" s="147">
        <v>390</v>
      </c>
      <c r="IA58" s="147">
        <v>390</v>
      </c>
      <c r="IB58" s="147">
        <v>380</v>
      </c>
      <c r="IC58" s="147">
        <v>382</v>
      </c>
      <c r="ID58" s="147">
        <v>382</v>
      </c>
      <c r="IE58" s="147">
        <v>383</v>
      </c>
      <c r="IF58" s="147">
        <v>389</v>
      </c>
      <c r="IG58" s="147">
        <v>378</v>
      </c>
      <c r="IH58" s="147">
        <v>374</v>
      </c>
      <c r="II58" s="147">
        <v>384</v>
      </c>
      <c r="IJ58" s="147">
        <v>391</v>
      </c>
      <c r="IK58" s="147">
        <v>385</v>
      </c>
      <c r="IL58" s="147">
        <v>385</v>
      </c>
      <c r="IM58" s="147">
        <v>383</v>
      </c>
      <c r="IN58" s="147">
        <v>379</v>
      </c>
      <c r="IO58" s="147">
        <v>380</v>
      </c>
      <c r="IP58" s="147">
        <v>387</v>
      </c>
      <c r="IQ58" s="147">
        <v>385</v>
      </c>
      <c r="IR58" s="147">
        <v>394</v>
      </c>
      <c r="IS58" s="147">
        <v>387</v>
      </c>
      <c r="IT58" s="147">
        <v>386</v>
      </c>
      <c r="IU58" s="147">
        <v>390</v>
      </c>
      <c r="IV58" s="147">
        <v>391</v>
      </c>
      <c r="IW58" s="147">
        <v>418</v>
      </c>
      <c r="IX58" s="147">
        <v>418</v>
      </c>
      <c r="IY58" s="147">
        <v>409</v>
      </c>
      <c r="IZ58" s="147">
        <v>413</v>
      </c>
      <c r="JA58" s="147">
        <v>394</v>
      </c>
      <c r="JB58" s="147">
        <v>400</v>
      </c>
      <c r="JC58" s="147">
        <v>404</v>
      </c>
      <c r="JD58" s="147">
        <v>387</v>
      </c>
      <c r="JE58" s="147">
        <v>377</v>
      </c>
      <c r="JF58" s="147">
        <v>336</v>
      </c>
      <c r="JG58" s="147">
        <v>346</v>
      </c>
      <c r="JH58" s="147">
        <v>348</v>
      </c>
      <c r="JI58" s="147">
        <v>345</v>
      </c>
      <c r="JJ58" s="147">
        <v>343</v>
      </c>
      <c r="JK58" s="138">
        <v>348</v>
      </c>
      <c r="JL58" s="138">
        <v>349</v>
      </c>
      <c r="JM58" s="138">
        <v>347</v>
      </c>
      <c r="JN58" s="138">
        <v>356</v>
      </c>
      <c r="JO58" s="138">
        <v>359</v>
      </c>
      <c r="JP58" s="138">
        <v>355</v>
      </c>
      <c r="JQ58" s="138">
        <v>358</v>
      </c>
      <c r="JR58" s="138">
        <v>346</v>
      </c>
      <c r="JS58" s="138">
        <v>347</v>
      </c>
      <c r="JT58" s="138">
        <v>353</v>
      </c>
      <c r="JU58" s="138">
        <v>347</v>
      </c>
      <c r="JV58" s="138">
        <v>339</v>
      </c>
      <c r="JW58" s="138">
        <v>342</v>
      </c>
      <c r="JX58" s="138">
        <v>342</v>
      </c>
      <c r="JY58" s="138">
        <v>341</v>
      </c>
      <c r="JZ58" s="138">
        <v>346</v>
      </c>
      <c r="KA58" s="138">
        <v>344</v>
      </c>
      <c r="KB58" s="138">
        <v>347</v>
      </c>
      <c r="KC58" s="138">
        <v>336</v>
      </c>
      <c r="KD58" s="138">
        <v>336</v>
      </c>
      <c r="KE58" s="138">
        <v>340</v>
      </c>
      <c r="KF58" s="138">
        <v>344</v>
      </c>
      <c r="KG58" s="138">
        <v>327</v>
      </c>
      <c r="KH58" s="138">
        <v>328</v>
      </c>
      <c r="KI58" s="632">
        <v>329</v>
      </c>
      <c r="KJ58" s="632">
        <v>334</v>
      </c>
      <c r="KK58" s="632">
        <v>327</v>
      </c>
      <c r="KL58" s="632">
        <v>330</v>
      </c>
      <c r="KM58" s="632">
        <v>330</v>
      </c>
      <c r="KN58" s="632">
        <v>337</v>
      </c>
      <c r="KO58" s="632">
        <v>334</v>
      </c>
      <c r="KP58" s="632">
        <v>326</v>
      </c>
      <c r="KQ58" s="632">
        <v>329</v>
      </c>
      <c r="KR58" s="632">
        <v>329</v>
      </c>
    </row>
    <row r="59" spans="1:304" ht="12.75">
      <c r="A59" s="532" t="s">
        <v>469</v>
      </c>
      <c r="B59" s="526"/>
      <c r="C59" s="526"/>
      <c r="D59" s="526"/>
      <c r="E59" s="526"/>
      <c r="F59" s="526"/>
      <c r="G59" s="526"/>
      <c r="H59" s="526"/>
      <c r="I59" s="526"/>
      <c r="J59" s="526"/>
      <c r="K59" s="526"/>
      <c r="L59" s="526"/>
      <c r="M59" s="527"/>
      <c r="N59" s="528"/>
      <c r="O59" s="526"/>
      <c r="P59" s="526"/>
      <c r="Q59" s="526"/>
      <c r="R59" s="526"/>
      <c r="S59" s="526"/>
      <c r="T59" s="526"/>
      <c r="U59" s="526"/>
      <c r="V59" s="526"/>
      <c r="W59" s="526"/>
      <c r="X59" s="526"/>
      <c r="Y59" s="527"/>
      <c r="Z59" s="528"/>
      <c r="AA59" s="526"/>
      <c r="AB59" s="526"/>
      <c r="AC59" s="526"/>
      <c r="AD59" s="526"/>
      <c r="AE59" s="526"/>
      <c r="AF59" s="526"/>
      <c r="AG59" s="526"/>
      <c r="AH59" s="526"/>
      <c r="AI59" s="526"/>
      <c r="AJ59" s="526"/>
      <c r="AK59" s="527"/>
      <c r="AL59" s="528"/>
      <c r="AM59" s="526"/>
      <c r="AN59" s="526"/>
      <c r="AO59" s="526"/>
      <c r="AP59" s="526"/>
      <c r="AQ59" s="526"/>
      <c r="AR59" s="526"/>
      <c r="AS59" s="526"/>
      <c r="AT59" s="526"/>
      <c r="AU59" s="526"/>
      <c r="AV59" s="526"/>
      <c r="AW59" s="527"/>
      <c r="AX59" s="528"/>
      <c r="AY59" s="526"/>
      <c r="AZ59" s="526"/>
      <c r="BA59" s="526"/>
      <c r="BB59" s="526"/>
      <c r="BC59" s="526"/>
      <c r="BD59" s="526"/>
      <c r="BE59" s="526"/>
      <c r="BF59" s="526"/>
      <c r="BG59" s="526"/>
      <c r="BH59" s="526"/>
      <c r="BI59" s="527"/>
      <c r="BJ59" s="528"/>
      <c r="BK59" s="526"/>
      <c r="BL59" s="526"/>
      <c r="BM59" s="526"/>
      <c r="BN59" s="526"/>
      <c r="BO59" s="526"/>
      <c r="BP59" s="526"/>
      <c r="BQ59" s="526"/>
      <c r="BR59" s="526"/>
      <c r="BS59" s="526"/>
      <c r="BT59" s="526"/>
      <c r="BU59" s="527"/>
      <c r="BV59" s="528"/>
      <c r="BW59" s="526"/>
      <c r="BX59" s="526"/>
      <c r="BY59" s="526"/>
      <c r="BZ59" s="526"/>
      <c r="CA59" s="526"/>
      <c r="CB59" s="526"/>
      <c r="CC59" s="526"/>
      <c r="CD59" s="526"/>
      <c r="CE59" s="526"/>
      <c r="CF59" s="526"/>
      <c r="CG59" s="526"/>
      <c r="CH59" s="526"/>
      <c r="CI59" s="526"/>
      <c r="CJ59" s="526"/>
      <c r="CK59" s="526"/>
      <c r="CL59" s="526"/>
      <c r="CM59" s="526"/>
      <c r="CN59" s="526"/>
      <c r="CO59" s="526"/>
      <c r="CP59" s="526"/>
      <c r="CQ59" s="526"/>
      <c r="CR59" s="526"/>
      <c r="CS59" s="526"/>
      <c r="CT59" s="526">
        <v>13662</v>
      </c>
      <c r="CU59" s="526">
        <v>13588</v>
      </c>
      <c r="CV59" s="526">
        <v>13886</v>
      </c>
      <c r="CW59" s="526">
        <v>13804</v>
      </c>
      <c r="CX59" s="526">
        <v>13895</v>
      </c>
      <c r="CY59" s="526">
        <v>14541</v>
      </c>
      <c r="CZ59" s="526">
        <v>14643</v>
      </c>
      <c r="DA59" s="526">
        <v>14548</v>
      </c>
      <c r="DB59" s="526">
        <v>14561</v>
      </c>
      <c r="DC59" s="526">
        <v>14694</v>
      </c>
      <c r="DD59" s="526">
        <v>14667</v>
      </c>
      <c r="DE59" s="526">
        <v>14285</v>
      </c>
      <c r="DF59" s="526">
        <v>14306</v>
      </c>
      <c r="DG59" s="526">
        <v>14170</v>
      </c>
      <c r="DH59" s="526">
        <v>13994</v>
      </c>
      <c r="DI59" s="526">
        <v>13867</v>
      </c>
      <c r="DJ59" s="526">
        <v>13735</v>
      </c>
      <c r="DK59" s="526">
        <v>13809</v>
      </c>
      <c r="DL59" s="526">
        <v>13956</v>
      </c>
      <c r="DM59" s="526">
        <v>13941</v>
      </c>
      <c r="DN59" s="526">
        <v>13808</v>
      </c>
      <c r="DO59" s="526">
        <v>14231</v>
      </c>
      <c r="DP59" s="526">
        <v>14119</v>
      </c>
      <c r="DQ59" s="526">
        <v>14301</v>
      </c>
      <c r="DR59" s="526">
        <v>14374</v>
      </c>
      <c r="DS59" s="526">
        <v>14357</v>
      </c>
      <c r="DT59" s="526">
        <v>14237</v>
      </c>
      <c r="DU59" s="526">
        <v>14197</v>
      </c>
      <c r="DV59" s="526">
        <v>14279</v>
      </c>
      <c r="DW59" s="526">
        <v>14247</v>
      </c>
      <c r="DX59" s="526">
        <v>20271</v>
      </c>
      <c r="DY59" s="526">
        <v>19773</v>
      </c>
      <c r="DZ59" s="526">
        <v>20142</v>
      </c>
      <c r="EA59" s="526">
        <v>19730</v>
      </c>
      <c r="EB59" s="526">
        <v>19466</v>
      </c>
      <c r="EC59" s="526">
        <v>19247</v>
      </c>
      <c r="ED59" s="526">
        <v>18865</v>
      </c>
      <c r="EE59" s="526">
        <v>18635</v>
      </c>
      <c r="EF59" s="526">
        <v>18417</v>
      </c>
      <c r="EG59" s="526">
        <v>18343</v>
      </c>
      <c r="EH59" s="526">
        <v>19204</v>
      </c>
      <c r="EI59" s="526">
        <v>18915</v>
      </c>
      <c r="EJ59" s="526">
        <v>18682</v>
      </c>
      <c r="EK59" s="526">
        <v>18544</v>
      </c>
      <c r="EL59" s="526">
        <v>18389</v>
      </c>
      <c r="EM59" s="526">
        <v>18236</v>
      </c>
      <c r="EN59" s="526">
        <v>18156</v>
      </c>
      <c r="EO59" s="526">
        <v>17927</v>
      </c>
      <c r="EP59" s="526">
        <v>17619</v>
      </c>
      <c r="EQ59" s="526">
        <v>17522</v>
      </c>
      <c r="ER59" s="526">
        <v>17351</v>
      </c>
      <c r="ES59" s="526">
        <v>17404</v>
      </c>
      <c r="ET59" s="526">
        <v>17322</v>
      </c>
      <c r="EU59" s="526">
        <v>17296</v>
      </c>
      <c r="EV59" s="526">
        <v>17132</v>
      </c>
      <c r="EW59" s="526">
        <v>16888</v>
      </c>
      <c r="EX59" s="526">
        <v>16664</v>
      </c>
      <c r="EY59" s="526">
        <v>16592</v>
      </c>
      <c r="EZ59" s="526">
        <v>17021</v>
      </c>
      <c r="FA59" s="526">
        <v>16590</v>
      </c>
      <c r="FB59" s="526">
        <v>16393</v>
      </c>
      <c r="FC59" s="526">
        <v>16362</v>
      </c>
      <c r="FD59" s="526">
        <v>16179</v>
      </c>
      <c r="FE59" s="526">
        <v>15939</v>
      </c>
      <c r="FF59" s="526">
        <v>21334</v>
      </c>
      <c r="FG59" s="526">
        <v>20756</v>
      </c>
      <c r="FH59" s="526">
        <v>20135</v>
      </c>
      <c r="FI59" s="526">
        <v>19467</v>
      </c>
      <c r="FJ59" s="526">
        <v>18913</v>
      </c>
      <c r="FK59" s="526">
        <v>18563</v>
      </c>
      <c r="FL59" s="526">
        <v>18304</v>
      </c>
      <c r="FM59" s="526">
        <v>18071</v>
      </c>
      <c r="FN59" s="526">
        <v>17836</v>
      </c>
      <c r="FO59" s="526">
        <v>17652</v>
      </c>
      <c r="FP59" s="526">
        <v>17491</v>
      </c>
      <c r="FQ59" s="526">
        <v>17265</v>
      </c>
      <c r="FR59" s="526">
        <v>17129</v>
      </c>
      <c r="FS59" s="526">
        <v>16969</v>
      </c>
      <c r="FT59" s="526">
        <v>16726</v>
      </c>
      <c r="FU59" s="526">
        <v>16557</v>
      </c>
      <c r="FV59" s="526">
        <v>16373</v>
      </c>
      <c r="FW59" s="526">
        <v>16347</v>
      </c>
      <c r="FX59" s="526">
        <v>16242</v>
      </c>
      <c r="FY59" s="526">
        <v>16185</v>
      </c>
      <c r="FZ59" s="526">
        <v>16081</v>
      </c>
      <c r="GA59" s="526">
        <v>15626</v>
      </c>
      <c r="GB59" s="526">
        <v>15464</v>
      </c>
      <c r="GC59" s="526">
        <v>15301</v>
      </c>
      <c r="GD59" s="526">
        <v>15220</v>
      </c>
      <c r="GE59" s="526">
        <v>15000</v>
      </c>
      <c r="GF59" s="526">
        <v>14894</v>
      </c>
      <c r="GG59" s="526">
        <v>14805</v>
      </c>
      <c r="GH59" s="526">
        <v>14755</v>
      </c>
      <c r="GI59" s="526">
        <v>14672</v>
      </c>
      <c r="GJ59" s="526">
        <v>14609</v>
      </c>
      <c r="GK59" s="526">
        <v>14564</v>
      </c>
      <c r="GL59" s="526">
        <v>14519</v>
      </c>
      <c r="GM59" s="526">
        <v>14418</v>
      </c>
      <c r="GN59" s="526">
        <v>14251</v>
      </c>
      <c r="GO59" s="526">
        <v>14125</v>
      </c>
      <c r="GP59" s="526">
        <v>14139</v>
      </c>
      <c r="GQ59" s="526">
        <v>12741</v>
      </c>
      <c r="GR59" s="526">
        <v>12637</v>
      </c>
      <c r="GS59" s="526">
        <v>12601</v>
      </c>
      <c r="GT59" s="526">
        <v>12558</v>
      </c>
      <c r="GU59" s="526">
        <v>12402</v>
      </c>
      <c r="GV59" s="526">
        <v>13605</v>
      </c>
      <c r="GW59" s="526">
        <v>13502</v>
      </c>
      <c r="GX59" s="526">
        <v>13410</v>
      </c>
      <c r="GY59" s="526">
        <v>13362</v>
      </c>
      <c r="GZ59" s="526">
        <v>13258</v>
      </c>
      <c r="HA59" s="526">
        <v>13204</v>
      </c>
      <c r="HB59" s="526">
        <v>13144</v>
      </c>
      <c r="HC59" s="526">
        <v>13104</v>
      </c>
      <c r="HD59" s="526">
        <v>13044</v>
      </c>
      <c r="HE59" s="526">
        <v>12932</v>
      </c>
      <c r="HF59" s="526">
        <v>12866</v>
      </c>
      <c r="HG59" s="526">
        <v>12853</v>
      </c>
      <c r="HH59" s="526">
        <v>12775</v>
      </c>
      <c r="HI59" s="526">
        <v>12726</v>
      </c>
      <c r="HJ59" s="526">
        <v>12580</v>
      </c>
      <c r="HK59" s="526">
        <v>12562</v>
      </c>
      <c r="HL59" s="526">
        <v>12633</v>
      </c>
      <c r="HM59" s="526">
        <v>12623</v>
      </c>
      <c r="HN59" s="526">
        <v>12703</v>
      </c>
      <c r="HO59" s="526">
        <v>12841</v>
      </c>
      <c r="HP59" s="526">
        <v>12806</v>
      </c>
      <c r="HQ59" s="526">
        <v>12826</v>
      </c>
      <c r="HR59" s="526">
        <v>12873</v>
      </c>
      <c r="HS59" s="526">
        <v>12940</v>
      </c>
      <c r="HT59" s="526">
        <v>12987.3</v>
      </c>
      <c r="HU59" s="526">
        <v>13030</v>
      </c>
      <c r="HV59" s="526">
        <v>13114</v>
      </c>
      <c r="HW59" s="526">
        <v>13929</v>
      </c>
      <c r="HX59" s="526">
        <v>15938</v>
      </c>
      <c r="HY59" s="526">
        <v>15825</v>
      </c>
      <c r="HZ59" s="526">
        <v>15469</v>
      </c>
      <c r="IA59" s="526">
        <v>15742</v>
      </c>
      <c r="IB59" s="526">
        <v>14428</v>
      </c>
      <c r="IC59" s="526">
        <v>16277</v>
      </c>
      <c r="ID59" s="526">
        <v>15888</v>
      </c>
      <c r="IE59" s="526">
        <v>16176</v>
      </c>
      <c r="IF59" s="526">
        <v>16432</v>
      </c>
      <c r="IG59" s="526">
        <v>15919</v>
      </c>
      <c r="IH59" s="526">
        <v>17124</v>
      </c>
      <c r="II59" s="526">
        <v>18277</v>
      </c>
      <c r="IJ59" s="526">
        <v>19380</v>
      </c>
      <c r="IK59" s="526">
        <v>19358</v>
      </c>
      <c r="IL59" s="526">
        <v>19389</v>
      </c>
      <c r="IM59" s="526">
        <v>20094</v>
      </c>
      <c r="IN59" s="526">
        <v>20717</v>
      </c>
      <c r="IO59" s="526">
        <v>21417</v>
      </c>
      <c r="IP59" s="526">
        <v>21800</v>
      </c>
      <c r="IQ59" s="526">
        <v>22162</v>
      </c>
      <c r="IR59" s="526">
        <v>22836</v>
      </c>
      <c r="IS59" s="526">
        <v>22789</v>
      </c>
      <c r="IT59" s="526">
        <v>23293</v>
      </c>
      <c r="IU59" s="526">
        <v>24103</v>
      </c>
      <c r="IV59" s="526">
        <v>24466</v>
      </c>
      <c r="IW59" s="526">
        <v>25435</v>
      </c>
      <c r="IX59" s="526">
        <v>25812</v>
      </c>
      <c r="IY59" s="526">
        <v>26165</v>
      </c>
      <c r="IZ59" s="526">
        <v>26498</v>
      </c>
      <c r="JA59" s="526">
        <v>26780</v>
      </c>
      <c r="JB59" s="526">
        <v>27445</v>
      </c>
      <c r="JC59" s="526">
        <v>27579</v>
      </c>
      <c r="JD59" s="526">
        <v>27207</v>
      </c>
      <c r="JE59" s="526">
        <v>27009</v>
      </c>
      <c r="JF59" s="147">
        <v>20807</v>
      </c>
      <c r="JG59" s="147">
        <v>20754</v>
      </c>
      <c r="JH59" s="147">
        <v>20673</v>
      </c>
      <c r="JI59" s="147">
        <v>20794</v>
      </c>
      <c r="JJ59" s="147">
        <v>20822</v>
      </c>
      <c r="JK59" s="147">
        <v>21124</v>
      </c>
      <c r="JL59" s="147">
        <v>21176</v>
      </c>
      <c r="JM59" s="147">
        <v>21120</v>
      </c>
      <c r="JN59" s="147">
        <v>21423</v>
      </c>
      <c r="JO59" s="147">
        <v>21360</v>
      </c>
      <c r="JP59" s="147">
        <v>21218</v>
      </c>
      <c r="JQ59" s="147">
        <v>21145</v>
      </c>
      <c r="JR59" s="147">
        <v>21093</v>
      </c>
      <c r="JS59" s="147">
        <v>21117</v>
      </c>
      <c r="JT59" s="147">
        <v>21134</v>
      </c>
      <c r="JU59" s="147">
        <v>21095</v>
      </c>
      <c r="JV59" s="147">
        <v>21102</v>
      </c>
      <c r="JW59" s="147">
        <v>21390</v>
      </c>
      <c r="JX59" s="147">
        <v>21519</v>
      </c>
      <c r="JY59" s="147">
        <v>21677</v>
      </c>
      <c r="JZ59" s="147">
        <v>21885</v>
      </c>
      <c r="KA59" s="147">
        <v>21906</v>
      </c>
      <c r="KB59" s="147">
        <v>21829</v>
      </c>
      <c r="KC59" s="147">
        <v>21954</v>
      </c>
      <c r="KD59" s="147">
        <v>22040</v>
      </c>
      <c r="KE59" s="147">
        <v>22841</v>
      </c>
      <c r="KF59" s="147">
        <v>23080</v>
      </c>
      <c r="KG59" s="147">
        <v>23141</v>
      </c>
      <c r="KH59" s="147">
        <v>25774</v>
      </c>
      <c r="KI59" s="632">
        <v>25939</v>
      </c>
      <c r="KJ59" s="632">
        <v>26068</v>
      </c>
      <c r="KK59" s="632">
        <v>26256</v>
      </c>
      <c r="KL59" s="632">
        <v>26275</v>
      </c>
      <c r="KM59" s="632">
        <v>26313</v>
      </c>
      <c r="KN59" s="632">
        <v>26280</v>
      </c>
      <c r="KO59" s="632">
        <v>26225</v>
      </c>
      <c r="KP59" s="632">
        <v>26224</v>
      </c>
      <c r="KQ59" s="632">
        <v>26023</v>
      </c>
      <c r="KR59" s="632">
        <v>26011</v>
      </c>
    </row>
    <row r="60" spans="1:304" s="111" customFormat="1" ht="12.75">
      <c r="A60" s="439" t="s">
        <v>0</v>
      </c>
      <c r="B60" s="314"/>
      <c r="C60" s="314"/>
      <c r="D60" s="314"/>
      <c r="E60" s="314"/>
      <c r="F60" s="314"/>
      <c r="G60" s="314"/>
      <c r="H60" s="314"/>
      <c r="I60" s="314"/>
      <c r="J60" s="314"/>
      <c r="K60" s="314"/>
      <c r="L60" s="314"/>
      <c r="M60" s="315"/>
      <c r="N60" s="316"/>
      <c r="O60" s="314"/>
      <c r="P60" s="314"/>
      <c r="Q60" s="314"/>
      <c r="R60" s="314"/>
      <c r="S60" s="314"/>
      <c r="T60" s="314"/>
      <c r="U60" s="314"/>
      <c r="V60" s="314"/>
      <c r="W60" s="314"/>
      <c r="X60" s="314"/>
      <c r="Y60" s="315"/>
      <c r="Z60" s="316"/>
      <c r="AA60" s="314"/>
      <c r="AB60" s="314"/>
      <c r="AC60" s="314"/>
      <c r="AD60" s="314"/>
      <c r="AE60" s="314"/>
      <c r="AF60" s="314"/>
      <c r="AG60" s="314"/>
      <c r="AH60" s="314"/>
      <c r="AI60" s="314"/>
      <c r="AJ60" s="314"/>
      <c r="AK60" s="315"/>
      <c r="AL60" s="316"/>
      <c r="AM60" s="314"/>
      <c r="AN60" s="314"/>
      <c r="AO60" s="314"/>
      <c r="AP60" s="314"/>
      <c r="AQ60" s="314"/>
      <c r="AR60" s="314"/>
      <c r="AS60" s="314"/>
      <c r="AT60" s="314"/>
      <c r="AU60" s="314"/>
      <c r="AV60" s="314"/>
      <c r="AW60" s="315"/>
      <c r="AX60" s="316"/>
      <c r="AY60" s="314"/>
      <c r="AZ60" s="314"/>
      <c r="BA60" s="314"/>
      <c r="BB60" s="314"/>
      <c r="BC60" s="314"/>
      <c r="BD60" s="314"/>
      <c r="BE60" s="314"/>
      <c r="BF60" s="314"/>
      <c r="BG60" s="314"/>
      <c r="BH60" s="314"/>
      <c r="BI60" s="315"/>
      <c r="BJ60" s="316"/>
      <c r="BK60" s="314"/>
      <c r="BL60" s="314"/>
      <c r="BM60" s="314"/>
      <c r="BN60" s="314"/>
      <c r="BO60" s="314"/>
      <c r="BP60" s="314"/>
      <c r="BQ60" s="314"/>
      <c r="BR60" s="314"/>
      <c r="BS60" s="314"/>
      <c r="BT60" s="314"/>
      <c r="BU60" s="315"/>
      <c r="BV60" s="316"/>
      <c r="BW60" s="314"/>
      <c r="BX60" s="314"/>
      <c r="BY60" s="314"/>
      <c r="BZ60" s="314"/>
      <c r="CA60" s="314"/>
      <c r="CB60" s="314"/>
      <c r="CC60" s="314"/>
      <c r="CD60" s="314"/>
      <c r="CE60" s="314"/>
      <c r="CF60" s="314"/>
      <c r="CG60" s="315"/>
      <c r="CH60" s="316"/>
      <c r="CI60" s="314"/>
      <c r="CJ60" s="314"/>
      <c r="CK60" s="314"/>
      <c r="CL60" s="314"/>
      <c r="CM60" s="314"/>
      <c r="CN60" s="314"/>
      <c r="CO60" s="314"/>
      <c r="CP60" s="314"/>
      <c r="CQ60" s="314"/>
      <c r="CR60" s="314"/>
      <c r="CS60" s="315"/>
      <c r="CT60" s="316">
        <v>488350</v>
      </c>
      <c r="CU60" s="314">
        <v>491200</v>
      </c>
      <c r="CV60" s="314">
        <v>507746</v>
      </c>
      <c r="CW60" s="314">
        <v>501760</v>
      </c>
      <c r="CX60" s="314">
        <v>508901</v>
      </c>
      <c r="CY60" s="314">
        <v>539756</v>
      </c>
      <c r="CZ60" s="314">
        <v>551864</v>
      </c>
      <c r="DA60" s="314">
        <v>552016</v>
      </c>
      <c r="DB60" s="314">
        <v>550562</v>
      </c>
      <c r="DC60" s="314">
        <v>565053</v>
      </c>
      <c r="DD60" s="314">
        <v>571300</v>
      </c>
      <c r="DE60" s="315">
        <v>558561</v>
      </c>
      <c r="DF60" s="316">
        <v>560021</v>
      </c>
      <c r="DG60" s="314">
        <v>556449</v>
      </c>
      <c r="DH60" s="314">
        <v>547755</v>
      </c>
      <c r="DI60" s="314">
        <v>541044</v>
      </c>
      <c r="DJ60" s="314">
        <v>538774</v>
      </c>
      <c r="DK60" s="314">
        <v>543309</v>
      </c>
      <c r="DL60" s="314">
        <v>544124</v>
      </c>
      <c r="DM60" s="314">
        <v>544106</v>
      </c>
      <c r="DN60" s="314">
        <v>538029</v>
      </c>
      <c r="DO60" s="314">
        <v>579057</v>
      </c>
      <c r="DP60" s="314">
        <v>576011</v>
      </c>
      <c r="DQ60" s="314">
        <v>575664</v>
      </c>
      <c r="DR60" s="316">
        <v>580277</v>
      </c>
      <c r="DS60" s="314">
        <v>582338</v>
      </c>
      <c r="DT60" s="314">
        <v>581371</v>
      </c>
      <c r="DU60" s="314">
        <v>581005</v>
      </c>
      <c r="DV60" s="314">
        <f t="shared" ref="DV60:ER60" si="9">SUM(DV54:DV58)</f>
        <v>565469</v>
      </c>
      <c r="DW60" s="314">
        <f t="shared" si="9"/>
        <v>565323</v>
      </c>
      <c r="DX60" s="314">
        <f t="shared" si="9"/>
        <v>607728</v>
      </c>
      <c r="DY60" s="314">
        <f t="shared" si="9"/>
        <v>607128</v>
      </c>
      <c r="DZ60" s="314">
        <f t="shared" si="9"/>
        <v>640792</v>
      </c>
      <c r="EA60" s="314">
        <f t="shared" si="9"/>
        <v>625603</v>
      </c>
      <c r="EB60" s="314">
        <f t="shared" si="9"/>
        <v>624589</v>
      </c>
      <c r="EC60" s="315">
        <f t="shared" si="9"/>
        <v>620987</v>
      </c>
      <c r="ED60" s="316">
        <f t="shared" si="9"/>
        <v>613391</v>
      </c>
      <c r="EE60" s="314">
        <f t="shared" si="9"/>
        <v>610528</v>
      </c>
      <c r="EF60" s="314">
        <f t="shared" si="9"/>
        <v>607098</v>
      </c>
      <c r="EG60" s="314">
        <f t="shared" si="9"/>
        <v>606737</v>
      </c>
      <c r="EH60" s="314">
        <f t="shared" si="9"/>
        <v>617458</v>
      </c>
      <c r="EI60" s="314">
        <f t="shared" si="9"/>
        <v>613491</v>
      </c>
      <c r="EJ60" s="314">
        <f t="shared" si="9"/>
        <v>608446</v>
      </c>
      <c r="EK60" s="314">
        <f t="shared" si="9"/>
        <v>606100</v>
      </c>
      <c r="EL60" s="314">
        <f t="shared" si="9"/>
        <v>603731</v>
      </c>
      <c r="EM60" s="314">
        <f t="shared" si="9"/>
        <v>598812</v>
      </c>
      <c r="EN60" s="314">
        <f t="shared" si="9"/>
        <v>595271</v>
      </c>
      <c r="EO60" s="315">
        <f t="shared" si="9"/>
        <v>593246</v>
      </c>
      <c r="EP60" s="316">
        <f t="shared" si="9"/>
        <v>582731</v>
      </c>
      <c r="EQ60" s="314">
        <f t="shared" si="9"/>
        <v>580055</v>
      </c>
      <c r="ER60" s="314">
        <f t="shared" si="9"/>
        <v>579183</v>
      </c>
      <c r="ES60" s="314">
        <v>602970</v>
      </c>
      <c r="ET60" s="314">
        <v>603569</v>
      </c>
      <c r="EU60" s="314">
        <v>608450</v>
      </c>
      <c r="EV60" s="314">
        <f t="shared" ref="EV60:FA60" si="10">SUM(EV54:EV58)</f>
        <v>589471</v>
      </c>
      <c r="EW60" s="314">
        <f t="shared" si="10"/>
        <v>583821</v>
      </c>
      <c r="EX60" s="314">
        <f t="shared" si="10"/>
        <v>579126</v>
      </c>
      <c r="EY60" s="314">
        <f t="shared" si="10"/>
        <v>582110</v>
      </c>
      <c r="EZ60" s="314">
        <f t="shared" si="10"/>
        <v>604339</v>
      </c>
      <c r="FA60" s="315">
        <f t="shared" si="10"/>
        <v>597358</v>
      </c>
      <c r="FB60" s="316">
        <v>610260</v>
      </c>
      <c r="FC60" s="314">
        <v>612898</v>
      </c>
      <c r="FD60" s="314">
        <v>614449</v>
      </c>
      <c r="FE60" s="314">
        <v>613586</v>
      </c>
      <c r="FF60" s="314">
        <v>668936</v>
      </c>
      <c r="FG60" s="314">
        <v>664785</v>
      </c>
      <c r="FH60" s="314">
        <v>659270</v>
      </c>
      <c r="FI60" s="314">
        <v>646535</v>
      </c>
      <c r="FJ60" s="314">
        <v>630092</v>
      </c>
      <c r="FK60" s="314">
        <v>623731</v>
      </c>
      <c r="FL60" s="314">
        <v>620975</v>
      </c>
      <c r="FM60" s="315">
        <v>617584</v>
      </c>
      <c r="FN60" s="316">
        <v>614174</v>
      </c>
      <c r="FO60" s="314">
        <v>610497</v>
      </c>
      <c r="FP60" s="314">
        <v>606754</v>
      </c>
      <c r="FQ60" s="314">
        <v>599401</v>
      </c>
      <c r="FR60" s="314">
        <v>599401</v>
      </c>
      <c r="FS60" s="314">
        <v>591394</v>
      </c>
      <c r="FT60" s="314">
        <v>583263</v>
      </c>
      <c r="FU60" s="314">
        <v>577625</v>
      </c>
      <c r="FV60" s="314">
        <v>574986</v>
      </c>
      <c r="FW60" s="314">
        <v>583820</v>
      </c>
      <c r="FX60" s="314">
        <v>585190</v>
      </c>
      <c r="FY60" s="314">
        <v>590281</v>
      </c>
      <c r="FZ60" s="316">
        <v>593919</v>
      </c>
      <c r="GA60" s="314">
        <v>592107</v>
      </c>
      <c r="GB60" s="314">
        <v>590810</v>
      </c>
      <c r="GC60" s="314">
        <v>584864</v>
      </c>
      <c r="GD60" s="314">
        <v>585209</v>
      </c>
      <c r="GE60" s="314">
        <v>582948</v>
      </c>
      <c r="GF60" s="314">
        <v>580501</v>
      </c>
      <c r="GG60" s="314">
        <v>579703</v>
      </c>
      <c r="GH60" s="314">
        <v>583297</v>
      </c>
      <c r="GI60" s="314">
        <v>582152</v>
      </c>
      <c r="GJ60" s="314">
        <v>580746</v>
      </c>
      <c r="GK60" s="314">
        <v>581213</v>
      </c>
      <c r="GL60" s="316">
        <v>584146</v>
      </c>
      <c r="GM60" s="314">
        <v>583369</v>
      </c>
      <c r="GN60" s="314">
        <v>577011</v>
      </c>
      <c r="GO60" s="314">
        <v>579614</v>
      </c>
      <c r="GP60" s="314">
        <v>585781</v>
      </c>
      <c r="GQ60" s="314">
        <v>582724</v>
      </c>
      <c r="GR60" s="314">
        <v>576706</v>
      </c>
      <c r="GS60" s="314">
        <v>578084</v>
      </c>
      <c r="GT60" s="314">
        <v>580094</v>
      </c>
      <c r="GU60" s="314">
        <v>577569</v>
      </c>
      <c r="GV60" s="314">
        <v>584266</v>
      </c>
      <c r="GW60" s="317">
        <v>586937</v>
      </c>
      <c r="GX60" s="318">
        <v>588100</v>
      </c>
      <c r="GY60" s="314">
        <v>592819</v>
      </c>
      <c r="GZ60" s="314">
        <v>598562</v>
      </c>
      <c r="HA60" s="314">
        <v>601945</v>
      </c>
      <c r="HB60" s="314">
        <v>610680</v>
      </c>
      <c r="HC60" s="314">
        <v>615038</v>
      </c>
      <c r="HD60" s="314">
        <v>616562</v>
      </c>
      <c r="HE60" s="314">
        <v>615250</v>
      </c>
      <c r="HF60" s="314">
        <v>620939</v>
      </c>
      <c r="HG60" s="314">
        <v>631703</v>
      </c>
      <c r="HH60" s="314">
        <v>634545</v>
      </c>
      <c r="HI60" s="314">
        <v>640870</v>
      </c>
      <c r="HJ60" s="314">
        <v>642340</v>
      </c>
      <c r="HK60" s="314">
        <v>654349</v>
      </c>
      <c r="HL60" s="314">
        <v>674189</v>
      </c>
      <c r="HM60" s="314">
        <v>684506</v>
      </c>
      <c r="HN60" s="314">
        <v>701855</v>
      </c>
      <c r="HO60" s="314">
        <v>732208</v>
      </c>
      <c r="HP60" s="314">
        <v>736781</v>
      </c>
      <c r="HQ60" s="314">
        <v>751964</v>
      </c>
      <c r="HR60" s="314">
        <v>762075</v>
      </c>
      <c r="HS60" s="314">
        <v>787952</v>
      </c>
      <c r="HT60" s="314">
        <v>811547</v>
      </c>
      <c r="HU60" s="314">
        <v>835217</v>
      </c>
      <c r="HV60" s="314">
        <v>880361</v>
      </c>
      <c r="HW60" s="314">
        <v>942117</v>
      </c>
      <c r="HX60" s="314">
        <v>1007413</v>
      </c>
      <c r="HY60" s="314">
        <v>1070814</v>
      </c>
      <c r="HZ60" s="314">
        <v>1122476</v>
      </c>
      <c r="IA60" s="314">
        <v>1161514</v>
      </c>
      <c r="IB60" s="314">
        <v>1244953</v>
      </c>
      <c r="IC60" s="314">
        <v>1359635</v>
      </c>
      <c r="ID60" s="314">
        <v>1441874</v>
      </c>
      <c r="IE60" s="314">
        <v>1536216</v>
      </c>
      <c r="IF60" s="314">
        <v>1616277</v>
      </c>
      <c r="IG60" s="314">
        <v>1690497</v>
      </c>
      <c r="IH60" s="314">
        <v>1852944</v>
      </c>
      <c r="II60" s="314">
        <v>1973302</v>
      </c>
      <c r="IJ60" s="314">
        <v>2272173</v>
      </c>
      <c r="IK60" s="314">
        <v>2413924</v>
      </c>
      <c r="IL60" s="314">
        <v>2511947</v>
      </c>
      <c r="IM60" s="314">
        <v>2678353</v>
      </c>
      <c r="IN60" s="314">
        <v>2854243</v>
      </c>
      <c r="IO60" s="314">
        <f>SUM(IO54:IO58)</f>
        <v>2967772</v>
      </c>
      <c r="IP60" s="314">
        <v>3096989</v>
      </c>
      <c r="IQ60" s="314">
        <v>3178780</v>
      </c>
      <c r="IR60" s="314">
        <v>3205871</v>
      </c>
      <c r="IS60" s="314">
        <v>3261876</v>
      </c>
      <c r="IT60" s="314">
        <v>3376808</v>
      </c>
      <c r="IU60" s="314">
        <v>3497350</v>
      </c>
      <c r="IV60" s="314">
        <v>3594726</v>
      </c>
      <c r="IW60" s="314">
        <v>3721651</v>
      </c>
      <c r="IX60" s="314">
        <v>3773391</v>
      </c>
      <c r="IY60" s="314">
        <v>3826949</v>
      </c>
      <c r="IZ60" s="314">
        <v>3899228</v>
      </c>
      <c r="JA60" s="314">
        <v>3955601</v>
      </c>
      <c r="JB60" s="314">
        <v>4007683</v>
      </c>
      <c r="JC60" s="314">
        <v>4053230</v>
      </c>
      <c r="JD60" s="314">
        <v>4125019</v>
      </c>
      <c r="JE60" s="314">
        <v>5013211</v>
      </c>
      <c r="JF60" s="314">
        <v>5050519</v>
      </c>
      <c r="JG60" s="314">
        <v>5064363</v>
      </c>
      <c r="JH60" s="314">
        <v>5072933</v>
      </c>
      <c r="JI60" s="314">
        <v>5117658</v>
      </c>
      <c r="JJ60" s="314">
        <v>5167380</v>
      </c>
      <c r="JK60" s="314">
        <v>5224598</v>
      </c>
      <c r="JL60" s="314">
        <v>5281857</v>
      </c>
      <c r="JM60" s="314">
        <v>5331647</v>
      </c>
      <c r="JN60" s="314">
        <v>5394161</v>
      </c>
      <c r="JO60" s="314">
        <v>5420774</v>
      </c>
      <c r="JP60" s="314">
        <v>5441418</v>
      </c>
      <c r="JQ60" s="314">
        <v>5885238</v>
      </c>
      <c r="JR60" s="314">
        <v>6115274</v>
      </c>
      <c r="JS60" s="314">
        <v>6141163</v>
      </c>
      <c r="JT60" s="314">
        <v>6168724</v>
      </c>
      <c r="JU60" s="314">
        <v>6184091</v>
      </c>
      <c r="JV60" s="314">
        <v>6187538</v>
      </c>
      <c r="JW60" s="314">
        <v>6213594</v>
      </c>
      <c r="JX60" s="314">
        <v>6258107</v>
      </c>
      <c r="JY60" s="314">
        <v>5646326</v>
      </c>
      <c r="JZ60" s="314">
        <v>5692802</v>
      </c>
      <c r="KA60" s="314">
        <v>5722195</v>
      </c>
      <c r="KB60" s="314">
        <v>5733246</v>
      </c>
      <c r="KC60" s="314">
        <v>5774011</v>
      </c>
      <c r="KD60" s="314">
        <v>5861974</v>
      </c>
      <c r="KE60" s="314">
        <v>5903038</v>
      </c>
      <c r="KF60" s="314">
        <v>5938417</v>
      </c>
      <c r="KG60" s="314">
        <v>5968506</v>
      </c>
      <c r="KH60" s="314">
        <v>5962834</v>
      </c>
      <c r="KI60" s="633">
        <v>5953590</v>
      </c>
      <c r="KJ60" s="633">
        <v>5998775</v>
      </c>
      <c r="KK60" s="633">
        <v>6006366</v>
      </c>
      <c r="KL60" s="633">
        <v>6039093</v>
      </c>
      <c r="KM60" s="633">
        <v>6045448</v>
      </c>
      <c r="KN60" s="633">
        <v>6054173</v>
      </c>
      <c r="KO60" s="633">
        <v>6070997</v>
      </c>
      <c r="KP60" s="633">
        <v>6076276</v>
      </c>
      <c r="KQ60" s="633">
        <v>6065039</v>
      </c>
      <c r="KR60" s="633">
        <v>6076162</v>
      </c>
    </row>
    <row r="61" spans="1:304" ht="12.75">
      <c r="A61" s="307" t="s">
        <v>463</v>
      </c>
      <c r="B61" s="526"/>
      <c r="C61" s="526"/>
      <c r="D61" s="526"/>
      <c r="E61" s="526"/>
      <c r="F61" s="526"/>
      <c r="G61" s="526"/>
      <c r="H61" s="526"/>
      <c r="I61" s="526"/>
      <c r="J61" s="526"/>
      <c r="K61" s="526"/>
      <c r="L61" s="526"/>
      <c r="M61" s="527"/>
      <c r="N61" s="528"/>
      <c r="O61" s="526"/>
      <c r="P61" s="526"/>
      <c r="Q61" s="526"/>
      <c r="R61" s="526"/>
      <c r="S61" s="526"/>
      <c r="T61" s="526"/>
      <c r="U61" s="526"/>
      <c r="V61" s="526"/>
      <c r="W61" s="526"/>
      <c r="X61" s="526"/>
      <c r="Y61" s="527"/>
      <c r="Z61" s="528"/>
      <c r="AA61" s="526"/>
      <c r="AB61" s="526"/>
      <c r="AC61" s="526"/>
      <c r="AD61" s="526"/>
      <c r="AE61" s="526"/>
      <c r="AF61" s="526"/>
      <c r="AG61" s="526"/>
      <c r="AH61" s="526"/>
      <c r="AI61" s="526"/>
      <c r="AJ61" s="526"/>
      <c r="AK61" s="527"/>
      <c r="AL61" s="528"/>
      <c r="AM61" s="526"/>
      <c r="AN61" s="526"/>
      <c r="AO61" s="526"/>
      <c r="AP61" s="526"/>
      <c r="AQ61" s="526"/>
      <c r="AR61" s="526"/>
      <c r="AS61" s="526"/>
      <c r="AT61" s="526"/>
      <c r="AU61" s="526"/>
      <c r="AV61" s="526"/>
      <c r="AW61" s="527"/>
      <c r="AX61" s="528"/>
      <c r="AY61" s="526"/>
      <c r="AZ61" s="526"/>
      <c r="BA61" s="526"/>
      <c r="BB61" s="526"/>
      <c r="BC61" s="526"/>
      <c r="BD61" s="526"/>
      <c r="BE61" s="526"/>
      <c r="BF61" s="526"/>
      <c r="BG61" s="526"/>
      <c r="BH61" s="526"/>
      <c r="BI61" s="527"/>
      <c r="BJ61" s="528"/>
      <c r="BK61" s="526"/>
      <c r="BL61" s="526"/>
      <c r="BM61" s="526"/>
      <c r="BN61" s="526"/>
      <c r="BO61" s="526"/>
      <c r="BP61" s="526"/>
      <c r="BQ61" s="526"/>
      <c r="BR61" s="526"/>
      <c r="BS61" s="526"/>
      <c r="BT61" s="526"/>
      <c r="BU61" s="527"/>
      <c r="BV61" s="528"/>
      <c r="BW61" s="526"/>
      <c r="BX61" s="526"/>
      <c r="BY61" s="526"/>
      <c r="BZ61" s="526"/>
      <c r="CA61" s="526"/>
      <c r="CB61" s="526"/>
      <c r="CC61" s="526"/>
      <c r="CD61" s="526"/>
      <c r="CE61" s="526"/>
      <c r="CF61" s="526"/>
      <c r="CG61" s="527"/>
      <c r="CH61" s="528"/>
      <c r="CI61" s="526"/>
      <c r="CJ61" s="526"/>
      <c r="CK61" s="526"/>
      <c r="CL61" s="526"/>
      <c r="CM61" s="526"/>
      <c r="CN61" s="526"/>
      <c r="CO61" s="526"/>
      <c r="CP61" s="526"/>
      <c r="CQ61" s="526"/>
      <c r="CR61" s="526"/>
      <c r="CS61" s="527"/>
      <c r="CT61" s="528"/>
      <c r="CU61" s="526"/>
      <c r="CV61" s="526"/>
      <c r="CW61" s="526"/>
      <c r="CX61" s="526"/>
      <c r="CY61" s="526"/>
      <c r="CZ61" s="526"/>
      <c r="DA61" s="526"/>
      <c r="DB61" s="526"/>
      <c r="DC61" s="526"/>
      <c r="DD61" s="526"/>
      <c r="DE61" s="527"/>
      <c r="DF61" s="528"/>
      <c r="DG61" s="526"/>
      <c r="DH61" s="526"/>
      <c r="DI61" s="526"/>
      <c r="DJ61" s="526"/>
      <c r="DK61" s="526"/>
      <c r="DL61" s="526"/>
      <c r="DM61" s="526"/>
      <c r="DN61" s="526"/>
      <c r="DO61" s="526"/>
      <c r="DP61" s="526"/>
      <c r="DQ61" s="526"/>
      <c r="DR61" s="528"/>
      <c r="DS61" s="526"/>
      <c r="DT61" s="526"/>
      <c r="DU61" s="526"/>
      <c r="DV61" s="526"/>
      <c r="DW61" s="526"/>
      <c r="DX61" s="526"/>
      <c r="DY61" s="526"/>
      <c r="DZ61" s="526"/>
      <c r="EA61" s="526"/>
      <c r="EB61" s="526"/>
      <c r="EC61" s="527"/>
      <c r="ED61" s="528"/>
      <c r="EE61" s="526"/>
      <c r="EF61" s="526"/>
      <c r="EG61" s="526"/>
      <c r="EH61" s="526"/>
      <c r="EI61" s="526"/>
      <c r="EJ61" s="526"/>
      <c r="EK61" s="526"/>
      <c r="EL61" s="526"/>
      <c r="EM61" s="526"/>
      <c r="EN61" s="526"/>
      <c r="EO61" s="527"/>
      <c r="EP61" s="528"/>
      <c r="EQ61" s="526"/>
      <c r="ER61" s="526"/>
      <c r="ES61" s="526"/>
      <c r="ET61" s="526"/>
      <c r="EU61" s="526"/>
      <c r="EV61" s="526"/>
      <c r="EW61" s="526"/>
      <c r="EX61" s="526"/>
      <c r="EY61" s="526"/>
      <c r="EZ61" s="526"/>
      <c r="FA61" s="527"/>
      <c r="FB61" s="147">
        <v>551980</v>
      </c>
      <c r="FC61" s="147">
        <v>553737</v>
      </c>
      <c r="FD61" s="147">
        <v>554821</v>
      </c>
      <c r="FE61" s="147">
        <v>553613</v>
      </c>
      <c r="FF61" s="147">
        <v>606340</v>
      </c>
      <c r="FG61" s="147">
        <v>602328</v>
      </c>
      <c r="FH61" s="147">
        <v>597624</v>
      </c>
      <c r="FI61" s="147">
        <v>586703</v>
      </c>
      <c r="FJ61" s="147">
        <v>571469</v>
      </c>
      <c r="FK61" s="147">
        <v>565529</v>
      </c>
      <c r="FL61" s="147">
        <v>563132</v>
      </c>
      <c r="FM61" s="147">
        <v>560161</v>
      </c>
      <c r="FN61" s="147">
        <v>557288</v>
      </c>
      <c r="FO61" s="147">
        <v>554124</v>
      </c>
      <c r="FP61" s="147">
        <v>551046</v>
      </c>
      <c r="FQ61" s="147">
        <v>544737</v>
      </c>
      <c r="FR61" s="147">
        <v>541246</v>
      </c>
      <c r="FS61" s="147">
        <v>537679</v>
      </c>
      <c r="FT61" s="147">
        <v>530848</v>
      </c>
      <c r="FU61" s="147">
        <v>526411</v>
      </c>
      <c r="FV61" s="147">
        <v>523716</v>
      </c>
      <c r="FW61" s="147">
        <v>531596</v>
      </c>
      <c r="FX61" s="147">
        <v>533471</v>
      </c>
      <c r="FY61" s="147">
        <v>538647</v>
      </c>
      <c r="FZ61" s="147">
        <v>542456</v>
      </c>
      <c r="GA61" s="147">
        <v>541487</v>
      </c>
      <c r="GB61" s="147">
        <v>540528</v>
      </c>
      <c r="GC61" s="147">
        <v>535567</v>
      </c>
      <c r="GD61" s="147">
        <v>535876</v>
      </c>
      <c r="GE61" s="147">
        <v>533834</v>
      </c>
      <c r="GF61" s="147">
        <v>531720</v>
      </c>
      <c r="GG61" s="147">
        <v>531335</v>
      </c>
      <c r="GH61" s="147">
        <v>534633</v>
      </c>
      <c r="GI61" s="147">
        <v>533679</v>
      </c>
      <c r="GJ61" s="147">
        <v>532002</v>
      </c>
      <c r="GK61" s="147">
        <v>532522</v>
      </c>
      <c r="GL61" s="147">
        <v>535438</v>
      </c>
      <c r="GM61" s="147">
        <v>535063</v>
      </c>
      <c r="GN61" s="147">
        <v>530139</v>
      </c>
      <c r="GO61" s="147">
        <v>532763</v>
      </c>
      <c r="GP61" s="147">
        <v>537932</v>
      </c>
      <c r="GQ61" s="147">
        <v>535312</v>
      </c>
      <c r="GR61" s="147">
        <v>529896</v>
      </c>
      <c r="GS61" s="147">
        <v>530814</v>
      </c>
      <c r="GT61" s="147">
        <v>532370</v>
      </c>
      <c r="GU61" s="147">
        <v>529988</v>
      </c>
      <c r="GV61" s="147">
        <v>535651</v>
      </c>
      <c r="GW61" s="147">
        <v>537913</v>
      </c>
      <c r="GX61" s="147">
        <v>539047</v>
      </c>
      <c r="GY61" s="147">
        <v>542900</v>
      </c>
      <c r="GZ61" s="147">
        <v>547416</v>
      </c>
      <c r="HA61" s="147">
        <v>550033</v>
      </c>
      <c r="HB61" s="147">
        <v>557104</v>
      </c>
      <c r="HC61" s="147">
        <v>560789</v>
      </c>
      <c r="HD61" s="147">
        <v>561671</v>
      </c>
      <c r="HE61" s="147">
        <v>561318</v>
      </c>
      <c r="HF61" s="147">
        <v>565563</v>
      </c>
      <c r="HG61" s="147">
        <v>573917</v>
      </c>
      <c r="HH61" s="147">
        <v>575836</v>
      </c>
      <c r="HI61" s="147">
        <v>580920</v>
      </c>
      <c r="HJ61" s="147">
        <v>581400</v>
      </c>
      <c r="HK61" s="147">
        <v>590276</v>
      </c>
      <c r="HL61" s="147">
        <v>606080</v>
      </c>
      <c r="HM61" s="147">
        <v>614148</v>
      </c>
      <c r="HN61" s="147">
        <v>628037</v>
      </c>
      <c r="HO61" s="147">
        <v>654167</v>
      </c>
      <c r="HP61" s="147">
        <v>657712</v>
      </c>
      <c r="HQ61" s="147">
        <v>669870</v>
      </c>
      <c r="HR61" s="147">
        <v>678286</v>
      </c>
      <c r="HS61" s="147">
        <v>699136</v>
      </c>
      <c r="HT61" s="147">
        <v>718041</v>
      </c>
      <c r="HU61" s="147">
        <v>737803</v>
      </c>
      <c r="HV61" s="147">
        <v>775154</v>
      </c>
      <c r="HW61" s="147">
        <v>826580</v>
      </c>
      <c r="HX61" s="147">
        <v>878818</v>
      </c>
      <c r="HY61" s="147">
        <v>929683</v>
      </c>
      <c r="HZ61" s="147">
        <v>969127</v>
      </c>
      <c r="IA61" s="147">
        <v>999454</v>
      </c>
      <c r="IB61" s="147">
        <v>1065437</v>
      </c>
      <c r="IC61" s="147">
        <v>1158260</v>
      </c>
      <c r="ID61" s="147">
        <v>1226397</v>
      </c>
      <c r="IE61" s="147">
        <v>1303828</v>
      </c>
      <c r="IF61" s="147">
        <v>1368478</v>
      </c>
      <c r="IG61" s="147">
        <v>1427912</v>
      </c>
      <c r="IH61" s="147">
        <v>1560936</v>
      </c>
      <c r="II61" s="147">
        <v>1658683</v>
      </c>
      <c r="IJ61" s="147">
        <v>1912891</v>
      </c>
      <c r="IK61" s="147">
        <v>2028272</v>
      </c>
      <c r="IL61" s="147">
        <v>2107349</v>
      </c>
      <c r="IM61" s="147">
        <v>2242425</v>
      </c>
      <c r="IN61" s="147">
        <v>2385919</v>
      </c>
      <c r="IO61" s="147">
        <v>2492754</v>
      </c>
      <c r="IP61" s="147">
        <v>2577522</v>
      </c>
      <c r="IQ61" s="147">
        <v>2643753</v>
      </c>
      <c r="IR61" s="147">
        <v>2668367</v>
      </c>
      <c r="IS61" s="147">
        <v>2715359</v>
      </c>
      <c r="IT61" s="147">
        <v>2812551</v>
      </c>
      <c r="IU61" s="147">
        <v>2911372</v>
      </c>
      <c r="IV61" s="147">
        <v>2994640</v>
      </c>
      <c r="IW61" s="147">
        <v>3095350</v>
      </c>
      <c r="IX61" s="147">
        <v>3139799</v>
      </c>
      <c r="IY61" s="147">
        <v>3187887</v>
      </c>
      <c r="IZ61" s="147">
        <v>3246771</v>
      </c>
      <c r="JA61" s="147">
        <v>3294212</v>
      </c>
      <c r="JB61" s="147">
        <v>3340800</v>
      </c>
      <c r="JC61" s="147">
        <v>3386310</v>
      </c>
      <c r="JD61" s="147">
        <v>3449800</v>
      </c>
      <c r="JE61" s="147">
        <v>4209735</v>
      </c>
      <c r="JF61" s="147">
        <v>4235300</v>
      </c>
      <c r="JG61" s="147">
        <v>4252818</v>
      </c>
      <c r="JH61" s="147">
        <v>4269891</v>
      </c>
      <c r="JI61" s="147">
        <v>4311107</v>
      </c>
      <c r="JJ61" s="147">
        <v>4355774</v>
      </c>
      <c r="JK61" s="147">
        <v>4408788</v>
      </c>
      <c r="JL61" s="147">
        <v>4460419</v>
      </c>
      <c r="JM61" s="147">
        <v>4505701</v>
      </c>
      <c r="JN61" s="147">
        <v>4560795</v>
      </c>
      <c r="JO61" s="147">
        <v>4586029</v>
      </c>
      <c r="JP61" s="147">
        <v>4603809</v>
      </c>
      <c r="JQ61" s="147">
        <v>5007761</v>
      </c>
      <c r="JR61" s="147">
        <v>5223394</v>
      </c>
      <c r="JS61" s="147">
        <v>5246269</v>
      </c>
      <c r="JT61" s="147">
        <v>5270616</v>
      </c>
      <c r="JU61" s="147">
        <v>5287100</v>
      </c>
      <c r="JV61" s="147">
        <v>5293390</v>
      </c>
      <c r="JW61" s="147">
        <v>5316323</v>
      </c>
      <c r="JX61" s="147">
        <v>5355709</v>
      </c>
      <c r="JY61" s="147">
        <v>4806932</v>
      </c>
      <c r="JZ61" s="147">
        <v>4854056</v>
      </c>
      <c r="KA61" s="147">
        <v>4893655</v>
      </c>
      <c r="KB61" s="147">
        <v>4912706</v>
      </c>
      <c r="KC61" s="147">
        <v>4952888</v>
      </c>
      <c r="KD61" s="147">
        <v>5031431</v>
      </c>
      <c r="KE61" s="147">
        <v>5066251</v>
      </c>
      <c r="KF61" s="147">
        <v>5094891</v>
      </c>
      <c r="KG61" s="147">
        <v>5120216</v>
      </c>
      <c r="KH61" s="147">
        <v>5116809</v>
      </c>
      <c r="KI61" s="632">
        <v>5109112</v>
      </c>
      <c r="KJ61" s="632">
        <v>5149169</v>
      </c>
      <c r="KK61" s="632">
        <v>5173186</v>
      </c>
      <c r="KL61" s="632">
        <v>5214249</v>
      </c>
      <c r="KM61" s="632">
        <v>5230853</v>
      </c>
      <c r="KN61" s="632">
        <v>5246178</v>
      </c>
      <c r="KO61" s="632">
        <v>5260267</v>
      </c>
      <c r="KP61" s="632">
        <v>5278768</v>
      </c>
      <c r="KQ61" s="632">
        <v>5275689</v>
      </c>
      <c r="KR61" s="632">
        <v>5288140</v>
      </c>
    </row>
    <row r="62" spans="1:304" ht="12.75">
      <c r="A62" s="294"/>
      <c r="B62" s="295"/>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c r="AD62" s="295"/>
      <c r="AE62" s="295"/>
      <c r="AF62" s="295"/>
      <c r="AG62" s="295"/>
      <c r="AH62" s="295"/>
      <c r="AI62" s="295"/>
      <c r="AJ62" s="295"/>
      <c r="AK62" s="295"/>
      <c r="AL62" s="295"/>
      <c r="AM62" s="295"/>
      <c r="AN62" s="295"/>
      <c r="AO62" s="295"/>
      <c r="AP62" s="295"/>
      <c r="AQ62" s="295"/>
      <c r="AR62" s="295"/>
      <c r="AS62" s="295"/>
      <c r="AT62" s="295"/>
      <c r="AU62" s="295"/>
      <c r="AV62" s="295"/>
      <c r="AW62" s="295"/>
      <c r="AX62" s="295"/>
      <c r="AY62" s="295"/>
      <c r="AZ62" s="295"/>
      <c r="BA62" s="295"/>
      <c r="BB62" s="295"/>
      <c r="BC62" s="295"/>
      <c r="BD62" s="295"/>
      <c r="BE62" s="295"/>
      <c r="BF62" s="295"/>
      <c r="BG62" s="295"/>
      <c r="BH62" s="295"/>
      <c r="BI62" s="295"/>
      <c r="BJ62" s="295"/>
      <c r="BK62" s="295"/>
      <c r="BL62" s="295"/>
      <c r="BM62" s="295"/>
      <c r="BN62" s="295"/>
      <c r="BO62" s="295"/>
      <c r="BP62" s="295"/>
      <c r="BQ62" s="295"/>
      <c r="BR62" s="295"/>
      <c r="BS62" s="295"/>
      <c r="BT62" s="295"/>
      <c r="BU62" s="295"/>
      <c r="BV62" s="295"/>
      <c r="BW62" s="295"/>
      <c r="BX62" s="295"/>
      <c r="BY62" s="295"/>
      <c r="BZ62" s="295"/>
      <c r="CA62" s="295"/>
      <c r="CB62" s="295"/>
      <c r="CC62" s="295"/>
      <c r="CD62" s="295"/>
      <c r="CE62" s="295"/>
      <c r="CF62" s="295"/>
      <c r="CG62" s="295"/>
      <c r="CH62" s="295"/>
      <c r="CI62" s="295"/>
      <c r="CJ62" s="295"/>
      <c r="CK62" s="295"/>
      <c r="CL62" s="295"/>
      <c r="CM62" s="295"/>
      <c r="CN62" s="295"/>
      <c r="CO62" s="295"/>
      <c r="CP62" s="295"/>
      <c r="CQ62" s="295"/>
      <c r="CR62" s="295"/>
      <c r="CS62" s="295"/>
      <c r="CT62" s="295"/>
      <c r="CU62" s="295"/>
      <c r="CV62" s="295"/>
      <c r="CW62" s="295"/>
      <c r="CX62" s="295"/>
      <c r="CY62" s="295"/>
      <c r="CZ62" s="295"/>
      <c r="DA62" s="295"/>
      <c r="DB62" s="295"/>
      <c r="DC62" s="295"/>
      <c r="DD62" s="295"/>
      <c r="DE62" s="295"/>
      <c r="DF62" s="295"/>
      <c r="DG62" s="295"/>
      <c r="DH62" s="295"/>
      <c r="DI62" s="295"/>
      <c r="DJ62" s="295"/>
      <c r="DK62" s="295"/>
      <c r="DL62" s="295"/>
      <c r="DM62" s="295"/>
      <c r="DN62" s="295"/>
      <c r="DO62" s="295"/>
      <c r="DP62" s="295"/>
      <c r="DQ62" s="295"/>
      <c r="DR62" s="295"/>
      <c r="DS62" s="295"/>
      <c r="DT62" s="295"/>
      <c r="DU62" s="295"/>
      <c r="DV62" s="295"/>
      <c r="DW62" s="295"/>
      <c r="DX62" s="295"/>
      <c r="DY62" s="295"/>
      <c r="DZ62" s="295"/>
      <c r="EA62" s="295"/>
      <c r="EB62" s="295"/>
      <c r="EC62" s="295"/>
      <c r="ED62" s="295"/>
      <c r="EE62" s="295"/>
      <c r="EF62" s="295"/>
      <c r="EG62" s="295"/>
      <c r="EH62" s="295"/>
      <c r="EI62" s="295"/>
      <c r="EJ62" s="295"/>
      <c r="EK62" s="295"/>
      <c r="EL62" s="295"/>
      <c r="EM62" s="295"/>
      <c r="EN62" s="295"/>
      <c r="EO62" s="295"/>
      <c r="EP62" s="295"/>
      <c r="EQ62" s="295"/>
      <c r="ER62" s="295"/>
      <c r="ES62" s="295"/>
      <c r="ET62" s="295"/>
      <c r="EU62" s="295"/>
      <c r="EV62" s="295"/>
      <c r="EW62" s="295"/>
      <c r="EX62" s="295"/>
      <c r="EY62" s="295"/>
      <c r="EZ62" s="295"/>
      <c r="FA62" s="295"/>
      <c r="FB62" s="295"/>
      <c r="FC62" s="295"/>
      <c r="FD62" s="295"/>
      <c r="FE62" s="295"/>
      <c r="FF62" s="295"/>
      <c r="FG62" s="295"/>
      <c r="FH62" s="295"/>
      <c r="FI62" s="295"/>
      <c r="FJ62" s="295"/>
      <c r="FK62" s="295"/>
      <c r="FL62" s="295"/>
      <c r="FM62" s="295"/>
      <c r="FN62" s="295"/>
      <c r="FO62" s="295"/>
      <c r="FP62" s="295"/>
      <c r="FQ62" s="295"/>
      <c r="FR62" s="295"/>
      <c r="FS62" s="295"/>
      <c r="FT62" s="295"/>
      <c r="FU62" s="295"/>
      <c r="FV62" s="295"/>
      <c r="FW62" s="295"/>
      <c r="FX62" s="295"/>
      <c r="FY62" s="295"/>
      <c r="FZ62" s="295"/>
      <c r="GA62" s="295"/>
      <c r="GB62" s="295"/>
      <c r="GC62" s="295"/>
      <c r="GD62" s="295"/>
      <c r="GE62" s="295"/>
      <c r="GF62" s="295"/>
      <c r="GG62" s="295"/>
      <c r="GH62" s="295"/>
      <c r="GI62" s="295"/>
      <c r="GJ62" s="295"/>
      <c r="GK62" s="295"/>
      <c r="GL62" s="295"/>
      <c r="GM62" s="295"/>
      <c r="GN62" s="295"/>
      <c r="GO62" s="295"/>
      <c r="GP62" s="295"/>
      <c r="GQ62" s="295"/>
      <c r="GR62" s="295"/>
      <c r="GS62" s="295"/>
      <c r="GT62" s="295"/>
      <c r="GU62" s="295"/>
      <c r="GV62" s="295"/>
      <c r="GW62" s="295"/>
      <c r="GX62" s="295"/>
      <c r="GY62" s="295"/>
      <c r="GZ62" s="295"/>
      <c r="HA62" s="295"/>
      <c r="HB62" s="295"/>
      <c r="HC62" s="295"/>
      <c r="HD62" s="295"/>
      <c r="HE62" s="295"/>
      <c r="HF62" s="295"/>
      <c r="HG62" s="295"/>
      <c r="HH62" s="295"/>
      <c r="HI62" s="295"/>
      <c r="HJ62" s="295"/>
      <c r="HK62" s="295"/>
      <c r="HL62" s="295"/>
      <c r="HM62" s="295"/>
      <c r="HN62" s="295"/>
      <c r="HO62" s="295"/>
      <c r="HP62" s="296"/>
      <c r="HQ62" s="296"/>
      <c r="HR62" s="296"/>
      <c r="HS62" s="296"/>
      <c r="HT62" s="296"/>
      <c r="HU62" s="296"/>
      <c r="HV62" s="296"/>
      <c r="HW62" s="296"/>
      <c r="HX62" s="296"/>
      <c r="HY62" s="296"/>
      <c r="HZ62" s="296"/>
      <c r="KI62" s="627"/>
      <c r="KJ62" s="627"/>
      <c r="KK62" s="627"/>
    </row>
    <row r="63" spans="1:304" ht="12.75">
      <c r="A63" s="306" t="s">
        <v>253</v>
      </c>
      <c r="B63" s="226">
        <v>36526</v>
      </c>
      <c r="C63" s="226">
        <v>36557</v>
      </c>
      <c r="D63" s="226">
        <v>36586</v>
      </c>
      <c r="E63" s="226">
        <v>36617</v>
      </c>
      <c r="F63" s="226">
        <v>36647</v>
      </c>
      <c r="G63" s="226">
        <v>36678</v>
      </c>
      <c r="H63" s="226">
        <v>36708</v>
      </c>
      <c r="I63" s="226">
        <v>36739</v>
      </c>
      <c r="J63" s="226">
        <v>36770</v>
      </c>
      <c r="K63" s="226">
        <v>36800</v>
      </c>
      <c r="L63" s="226">
        <v>36831</v>
      </c>
      <c r="M63" s="227">
        <v>36861</v>
      </c>
      <c r="N63" s="225">
        <v>36892</v>
      </c>
      <c r="O63" s="226">
        <v>36923</v>
      </c>
      <c r="P63" s="226">
        <v>36951</v>
      </c>
      <c r="Q63" s="226">
        <v>36982</v>
      </c>
      <c r="R63" s="226">
        <v>37012</v>
      </c>
      <c r="S63" s="226">
        <v>37043</v>
      </c>
      <c r="T63" s="226">
        <v>37073</v>
      </c>
      <c r="U63" s="226">
        <v>37104</v>
      </c>
      <c r="V63" s="226">
        <v>37135</v>
      </c>
      <c r="W63" s="226">
        <v>37165</v>
      </c>
      <c r="X63" s="226">
        <v>37196</v>
      </c>
      <c r="Y63" s="227">
        <v>37226</v>
      </c>
      <c r="Z63" s="225">
        <v>37257</v>
      </c>
      <c r="AA63" s="226">
        <v>37288</v>
      </c>
      <c r="AB63" s="226">
        <v>37316</v>
      </c>
      <c r="AC63" s="226">
        <v>37347</v>
      </c>
      <c r="AD63" s="226">
        <v>37377</v>
      </c>
      <c r="AE63" s="226">
        <v>37408</v>
      </c>
      <c r="AF63" s="226">
        <v>37438</v>
      </c>
      <c r="AG63" s="226">
        <v>37469</v>
      </c>
      <c r="AH63" s="226">
        <v>37500</v>
      </c>
      <c r="AI63" s="226">
        <v>37530</v>
      </c>
      <c r="AJ63" s="226">
        <v>37561</v>
      </c>
      <c r="AK63" s="227">
        <v>37591</v>
      </c>
      <c r="AL63" s="225">
        <v>37622</v>
      </c>
      <c r="AM63" s="226">
        <v>37653</v>
      </c>
      <c r="AN63" s="226">
        <v>37681</v>
      </c>
      <c r="AO63" s="226">
        <v>37712</v>
      </c>
      <c r="AP63" s="226">
        <v>37742</v>
      </c>
      <c r="AQ63" s="226">
        <v>37773</v>
      </c>
      <c r="AR63" s="226">
        <v>37803</v>
      </c>
      <c r="AS63" s="226">
        <v>37834</v>
      </c>
      <c r="AT63" s="226">
        <v>37865</v>
      </c>
      <c r="AU63" s="226">
        <v>37895</v>
      </c>
      <c r="AV63" s="226">
        <v>37926</v>
      </c>
      <c r="AW63" s="227">
        <v>37956</v>
      </c>
      <c r="AX63" s="225">
        <v>37987</v>
      </c>
      <c r="AY63" s="226">
        <v>38018</v>
      </c>
      <c r="AZ63" s="226">
        <v>38047</v>
      </c>
      <c r="BA63" s="226">
        <v>38078</v>
      </c>
      <c r="BB63" s="226">
        <v>38108</v>
      </c>
      <c r="BC63" s="226">
        <v>38139</v>
      </c>
      <c r="BD63" s="226">
        <v>38169</v>
      </c>
      <c r="BE63" s="226">
        <v>38200</v>
      </c>
      <c r="BF63" s="226">
        <v>38231</v>
      </c>
      <c r="BG63" s="226">
        <v>38261</v>
      </c>
      <c r="BH63" s="226">
        <v>38292</v>
      </c>
      <c r="BI63" s="227">
        <v>38322</v>
      </c>
      <c r="BJ63" s="225">
        <v>38353</v>
      </c>
      <c r="BK63" s="226">
        <v>38384</v>
      </c>
      <c r="BL63" s="226">
        <v>38412</v>
      </c>
      <c r="BM63" s="226">
        <v>38443</v>
      </c>
      <c r="BN63" s="226">
        <v>38473</v>
      </c>
      <c r="BO63" s="226">
        <v>38504</v>
      </c>
      <c r="BP63" s="226">
        <v>38534</v>
      </c>
      <c r="BQ63" s="226">
        <v>38565</v>
      </c>
      <c r="BR63" s="226">
        <v>38596</v>
      </c>
      <c r="BS63" s="226">
        <v>38626</v>
      </c>
      <c r="BT63" s="226">
        <v>38657</v>
      </c>
      <c r="BU63" s="227">
        <v>38687</v>
      </c>
      <c r="BV63" s="225">
        <v>38718</v>
      </c>
      <c r="BW63" s="226">
        <v>38749</v>
      </c>
      <c r="BX63" s="226">
        <v>38777</v>
      </c>
      <c r="BY63" s="226">
        <v>38808</v>
      </c>
      <c r="BZ63" s="226">
        <v>38838</v>
      </c>
      <c r="CA63" s="226">
        <v>38869</v>
      </c>
      <c r="CB63" s="226">
        <v>38899</v>
      </c>
      <c r="CC63" s="226">
        <v>38930</v>
      </c>
      <c r="CD63" s="226">
        <v>38961</v>
      </c>
      <c r="CE63" s="226">
        <v>38991</v>
      </c>
      <c r="CF63" s="226">
        <v>39022</v>
      </c>
      <c r="CG63" s="227">
        <v>39052</v>
      </c>
      <c r="CH63" s="225">
        <v>39083</v>
      </c>
      <c r="CI63" s="226">
        <v>39114</v>
      </c>
      <c r="CJ63" s="226">
        <v>39142</v>
      </c>
      <c r="CK63" s="226">
        <v>39173</v>
      </c>
      <c r="CL63" s="226">
        <v>39203</v>
      </c>
      <c r="CM63" s="226">
        <v>39234</v>
      </c>
      <c r="CN63" s="226">
        <v>39264</v>
      </c>
      <c r="CO63" s="226">
        <v>39295</v>
      </c>
      <c r="CP63" s="226">
        <v>39326</v>
      </c>
      <c r="CQ63" s="226">
        <v>39356</v>
      </c>
      <c r="CR63" s="226">
        <v>39387</v>
      </c>
      <c r="CS63" s="227">
        <v>39417</v>
      </c>
      <c r="CT63" s="225">
        <v>39448</v>
      </c>
      <c r="CU63" s="226">
        <v>39479</v>
      </c>
      <c r="CV63" s="226">
        <v>39508</v>
      </c>
      <c r="CW63" s="226">
        <v>39539</v>
      </c>
      <c r="CX63" s="226">
        <v>39569</v>
      </c>
      <c r="CY63" s="226">
        <v>39600</v>
      </c>
      <c r="CZ63" s="226">
        <v>39630</v>
      </c>
      <c r="DA63" s="226">
        <v>39661</v>
      </c>
      <c r="DB63" s="226">
        <v>39692</v>
      </c>
      <c r="DC63" s="226">
        <v>39722</v>
      </c>
      <c r="DD63" s="226">
        <v>39753</v>
      </c>
      <c r="DE63" s="227">
        <v>39783</v>
      </c>
      <c r="DF63" s="225">
        <v>39814</v>
      </c>
      <c r="DG63" s="226">
        <v>39845</v>
      </c>
      <c r="DH63" s="226">
        <v>39873</v>
      </c>
      <c r="DI63" s="226">
        <v>39904</v>
      </c>
      <c r="DJ63" s="226">
        <v>39934</v>
      </c>
      <c r="DK63" s="226">
        <v>39965</v>
      </c>
      <c r="DL63" s="226">
        <v>39995</v>
      </c>
      <c r="DM63" s="226">
        <v>40026</v>
      </c>
      <c r="DN63" s="226">
        <v>40057</v>
      </c>
      <c r="DO63" s="226">
        <v>40087</v>
      </c>
      <c r="DP63" s="226">
        <v>40118</v>
      </c>
      <c r="DQ63" s="226">
        <v>40148</v>
      </c>
      <c r="DR63" s="225">
        <v>40179</v>
      </c>
      <c r="DS63" s="226">
        <v>40210</v>
      </c>
      <c r="DT63" s="226">
        <v>40238</v>
      </c>
      <c r="DU63" s="226">
        <v>40269</v>
      </c>
      <c r="DV63" s="226">
        <v>40299</v>
      </c>
      <c r="DW63" s="226">
        <v>40330</v>
      </c>
      <c r="DX63" s="226">
        <v>40360</v>
      </c>
      <c r="DY63" s="226">
        <v>40391</v>
      </c>
      <c r="DZ63" s="226">
        <v>40422</v>
      </c>
      <c r="EA63" s="226">
        <v>40452</v>
      </c>
      <c r="EB63" s="226">
        <v>40483</v>
      </c>
      <c r="EC63" s="227">
        <v>40513</v>
      </c>
      <c r="ED63" s="225">
        <v>40544</v>
      </c>
      <c r="EE63" s="226">
        <v>40575</v>
      </c>
      <c r="EF63" s="226">
        <v>40603</v>
      </c>
      <c r="EG63" s="226">
        <v>40634</v>
      </c>
      <c r="EH63" s="226">
        <v>40664</v>
      </c>
      <c r="EI63" s="226">
        <v>40695</v>
      </c>
      <c r="EJ63" s="226">
        <v>40725</v>
      </c>
      <c r="EK63" s="226">
        <v>40756</v>
      </c>
      <c r="EL63" s="226">
        <v>40787</v>
      </c>
      <c r="EM63" s="226">
        <v>40817</v>
      </c>
      <c r="EN63" s="226">
        <v>40848</v>
      </c>
      <c r="EO63" s="227">
        <v>40878</v>
      </c>
      <c r="EP63" s="225">
        <v>40909</v>
      </c>
      <c r="EQ63" s="226">
        <v>40940</v>
      </c>
      <c r="ER63" s="226">
        <v>40969</v>
      </c>
      <c r="ES63" s="226">
        <v>41000</v>
      </c>
      <c r="ET63" s="226">
        <v>41030</v>
      </c>
      <c r="EU63" s="226">
        <v>41061</v>
      </c>
      <c r="EV63" s="226">
        <v>41091</v>
      </c>
      <c r="EW63" s="226">
        <v>41122</v>
      </c>
      <c r="EX63" s="226">
        <v>41153</v>
      </c>
      <c r="EY63" s="226">
        <v>41183</v>
      </c>
      <c r="EZ63" s="226">
        <v>41214</v>
      </c>
      <c r="FA63" s="227">
        <v>41244</v>
      </c>
      <c r="FB63" s="225">
        <v>41275</v>
      </c>
      <c r="FC63" s="226">
        <v>41306</v>
      </c>
      <c r="FD63" s="226">
        <v>41334</v>
      </c>
      <c r="FE63" s="226">
        <v>41365</v>
      </c>
      <c r="FF63" s="226">
        <v>41395</v>
      </c>
      <c r="FG63" s="226">
        <v>41426</v>
      </c>
      <c r="FH63" s="226">
        <v>41456</v>
      </c>
      <c r="FI63" s="226">
        <v>41487</v>
      </c>
      <c r="FJ63" s="226">
        <v>41518</v>
      </c>
      <c r="FK63" s="226">
        <v>41548</v>
      </c>
      <c r="FL63" s="226">
        <v>41579</v>
      </c>
      <c r="FM63" s="227">
        <v>41609</v>
      </c>
      <c r="FN63" s="225">
        <v>41640</v>
      </c>
      <c r="FO63" s="226">
        <v>41671</v>
      </c>
      <c r="FP63" s="226">
        <v>41699</v>
      </c>
      <c r="FQ63" s="226">
        <v>41730</v>
      </c>
      <c r="FR63" s="226">
        <v>41760</v>
      </c>
      <c r="FS63" s="226">
        <v>41791</v>
      </c>
      <c r="FT63" s="226">
        <v>41821</v>
      </c>
      <c r="FU63" s="226">
        <v>41852</v>
      </c>
      <c r="FV63" s="226">
        <v>41883</v>
      </c>
      <c r="FW63" s="226">
        <v>41913</v>
      </c>
      <c r="FX63" s="226">
        <v>41944</v>
      </c>
      <c r="FY63" s="226">
        <v>41974</v>
      </c>
      <c r="FZ63" s="225">
        <v>42005</v>
      </c>
      <c r="GA63" s="226">
        <v>42036</v>
      </c>
      <c r="GB63" s="226">
        <v>42064</v>
      </c>
      <c r="GC63" s="226">
        <v>42095</v>
      </c>
      <c r="GD63" s="226">
        <v>42125</v>
      </c>
      <c r="GE63" s="226">
        <v>42156</v>
      </c>
      <c r="GF63" s="226">
        <v>42186</v>
      </c>
      <c r="GG63" s="226">
        <v>42217</v>
      </c>
      <c r="GH63" s="226">
        <v>42248</v>
      </c>
      <c r="GI63" s="226">
        <v>42278</v>
      </c>
      <c r="GJ63" s="226">
        <v>42309</v>
      </c>
      <c r="GK63" s="226">
        <v>42339</v>
      </c>
      <c r="GL63" s="225">
        <v>42370</v>
      </c>
      <c r="GM63" s="226">
        <v>42401</v>
      </c>
      <c r="GN63" s="226">
        <v>42430</v>
      </c>
      <c r="GO63" s="226">
        <v>42461</v>
      </c>
      <c r="GP63" s="226">
        <v>42491</v>
      </c>
      <c r="GQ63" s="226">
        <v>42522</v>
      </c>
      <c r="GR63" s="226">
        <v>42552</v>
      </c>
      <c r="GS63" s="226">
        <v>42583</v>
      </c>
      <c r="GT63" s="226">
        <v>42614</v>
      </c>
      <c r="GU63" s="226">
        <v>42644</v>
      </c>
      <c r="GV63" s="226">
        <v>42675</v>
      </c>
      <c r="GW63" s="228">
        <v>42705</v>
      </c>
      <c r="GX63" s="229">
        <v>42736</v>
      </c>
      <c r="GY63" s="226">
        <v>42767</v>
      </c>
      <c r="GZ63" s="226">
        <v>42795</v>
      </c>
      <c r="HA63" s="226">
        <v>42826</v>
      </c>
      <c r="HB63" s="226">
        <v>42856</v>
      </c>
      <c r="HC63" s="226">
        <v>42887</v>
      </c>
      <c r="HD63" s="226">
        <v>42917</v>
      </c>
      <c r="HE63" s="226">
        <v>42948</v>
      </c>
      <c r="HF63" s="226">
        <v>42979</v>
      </c>
      <c r="HG63" s="226">
        <v>43009</v>
      </c>
      <c r="HH63" s="226">
        <v>43040</v>
      </c>
      <c r="HI63" s="226">
        <v>43070</v>
      </c>
      <c r="HJ63" s="226">
        <v>43101</v>
      </c>
      <c r="HK63" s="226">
        <v>43132</v>
      </c>
      <c r="HL63" s="226">
        <v>43160</v>
      </c>
      <c r="HM63" s="226">
        <v>43191</v>
      </c>
      <c r="HN63" s="226">
        <v>43221</v>
      </c>
      <c r="HO63" s="226">
        <v>43252</v>
      </c>
      <c r="HP63" s="226">
        <v>43282</v>
      </c>
      <c r="HQ63" s="226">
        <v>43313</v>
      </c>
      <c r="HR63" s="226">
        <v>43344</v>
      </c>
      <c r="HS63" s="226">
        <v>43374</v>
      </c>
      <c r="HT63" s="270">
        <v>43405</v>
      </c>
      <c r="HU63" s="270">
        <v>43435</v>
      </c>
      <c r="HV63" s="270">
        <v>43466</v>
      </c>
      <c r="HW63" s="270">
        <v>43497</v>
      </c>
      <c r="HX63" s="270">
        <v>43525</v>
      </c>
      <c r="HY63" s="270">
        <v>43556</v>
      </c>
      <c r="HZ63" s="270">
        <v>43586</v>
      </c>
      <c r="IA63" s="270">
        <v>43617</v>
      </c>
      <c r="IB63" s="270">
        <v>43647</v>
      </c>
      <c r="IC63" s="270">
        <v>43678</v>
      </c>
      <c r="ID63" s="270">
        <v>43709</v>
      </c>
      <c r="IE63" s="270">
        <v>43739</v>
      </c>
      <c r="IF63" s="270">
        <v>43770</v>
      </c>
      <c r="IG63" s="270">
        <v>43800</v>
      </c>
      <c r="IH63" s="270">
        <v>43831</v>
      </c>
      <c r="II63" s="270">
        <v>43862</v>
      </c>
      <c r="IJ63" s="270">
        <v>43891</v>
      </c>
      <c r="IK63" s="270">
        <v>43922</v>
      </c>
      <c r="IL63" s="270">
        <v>43952</v>
      </c>
      <c r="IM63" s="270">
        <v>43983</v>
      </c>
      <c r="IN63" s="453">
        <v>44013</v>
      </c>
      <c r="IO63" s="270">
        <v>44044</v>
      </c>
      <c r="IP63" s="270">
        <v>44075</v>
      </c>
      <c r="IQ63" s="270">
        <v>44105</v>
      </c>
      <c r="IR63" s="270">
        <v>44136</v>
      </c>
      <c r="IS63" s="270">
        <v>44166</v>
      </c>
      <c r="IT63" s="270">
        <v>44197</v>
      </c>
      <c r="IU63" s="270">
        <v>44228</v>
      </c>
      <c r="IV63" s="270">
        <v>44256</v>
      </c>
      <c r="IW63" s="270">
        <v>44287</v>
      </c>
      <c r="IX63" s="270">
        <v>44317</v>
      </c>
      <c r="IY63" s="270">
        <v>44348</v>
      </c>
      <c r="IZ63" s="270">
        <v>44378</v>
      </c>
      <c r="JA63" s="270">
        <v>44409</v>
      </c>
      <c r="JB63" s="270">
        <v>44440</v>
      </c>
      <c r="JC63" s="270">
        <v>44470</v>
      </c>
      <c r="JD63" s="270">
        <v>44501</v>
      </c>
      <c r="JE63" s="270">
        <v>44531</v>
      </c>
      <c r="JF63" s="270">
        <v>44562</v>
      </c>
      <c r="JG63" s="270">
        <v>44593</v>
      </c>
      <c r="JH63" s="270">
        <v>44621</v>
      </c>
      <c r="JI63" s="270">
        <v>44652</v>
      </c>
      <c r="JJ63" s="270">
        <v>44682</v>
      </c>
      <c r="JK63" s="270">
        <v>44713</v>
      </c>
      <c r="JL63" s="270">
        <v>44743</v>
      </c>
      <c r="JM63" s="270">
        <v>44774</v>
      </c>
      <c r="JN63" s="270">
        <v>44805</v>
      </c>
      <c r="JO63" s="270">
        <v>44835</v>
      </c>
      <c r="JP63" s="270">
        <v>44866</v>
      </c>
      <c r="JQ63" s="270">
        <v>44896</v>
      </c>
      <c r="JR63" s="270">
        <v>44927</v>
      </c>
      <c r="JS63" s="270">
        <v>44958</v>
      </c>
      <c r="JT63" s="270">
        <v>44986</v>
      </c>
      <c r="JU63" s="270">
        <f t="shared" ref="JU63:JZ63" si="11">JU11</f>
        <v>45017</v>
      </c>
      <c r="JV63" s="270">
        <f t="shared" si="11"/>
        <v>45047</v>
      </c>
      <c r="JW63" s="270">
        <f t="shared" si="11"/>
        <v>45078</v>
      </c>
      <c r="JX63" s="270">
        <f t="shared" si="11"/>
        <v>45108</v>
      </c>
      <c r="JY63" s="270">
        <f t="shared" si="11"/>
        <v>45139</v>
      </c>
      <c r="JZ63" s="270">
        <f t="shared" si="11"/>
        <v>45170</v>
      </c>
      <c r="KA63" s="270">
        <f t="shared" ref="KA63:KB63" si="12">KA11</f>
        <v>45200</v>
      </c>
      <c r="KB63" s="270">
        <f t="shared" si="12"/>
        <v>45231</v>
      </c>
      <c r="KC63" s="270">
        <f t="shared" ref="KC63:KD63" si="13">KC11</f>
        <v>45261</v>
      </c>
      <c r="KD63" s="270">
        <f t="shared" si="13"/>
        <v>45292</v>
      </c>
      <c r="KE63" s="270">
        <f>KE11</f>
        <v>45323</v>
      </c>
      <c r="KF63" s="270">
        <f>KF11</f>
        <v>45352</v>
      </c>
      <c r="KG63" s="270">
        <f>KG11</f>
        <v>45383</v>
      </c>
      <c r="KH63" s="270">
        <f>KH11</f>
        <v>45413</v>
      </c>
      <c r="KI63" s="270">
        <v>45444</v>
      </c>
      <c r="KJ63" s="270">
        <v>45474</v>
      </c>
      <c r="KK63" s="270">
        <v>45505</v>
      </c>
      <c r="KL63" s="270">
        <v>45536</v>
      </c>
      <c r="KM63" s="270">
        <v>45566</v>
      </c>
      <c r="KN63" s="270">
        <v>45597</v>
      </c>
      <c r="KO63" s="270">
        <v>45627</v>
      </c>
      <c r="KP63" s="270">
        <v>45658</v>
      </c>
      <c r="KQ63" s="270">
        <v>45689</v>
      </c>
      <c r="KR63" s="270">
        <v>45717</v>
      </c>
    </row>
    <row r="64" spans="1:304" ht="12.75">
      <c r="A64" s="307" t="s">
        <v>42</v>
      </c>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8"/>
      <c r="BM64" s="138"/>
      <c r="BN64" s="138"/>
      <c r="BO64" s="138"/>
      <c r="BP64" s="138"/>
      <c r="BQ64" s="138"/>
      <c r="BR64" s="138"/>
      <c r="BS64" s="138"/>
      <c r="BT64" s="138"/>
      <c r="BU64" s="138"/>
      <c r="BV64" s="138"/>
      <c r="BW64" s="138"/>
      <c r="BX64" s="138"/>
      <c r="BY64" s="138"/>
      <c r="BZ64" s="138"/>
      <c r="CA64" s="138"/>
      <c r="CB64" s="138"/>
      <c r="CC64" s="138"/>
      <c r="CD64" s="138"/>
      <c r="CE64" s="138"/>
      <c r="CF64" s="138"/>
      <c r="CG64" s="138"/>
      <c r="CH64" s="138"/>
      <c r="CI64" s="138"/>
      <c r="CJ64" s="138"/>
      <c r="CK64" s="138"/>
      <c r="CL64" s="138"/>
      <c r="CM64" s="138"/>
      <c r="CN64" s="138"/>
      <c r="CO64" s="138"/>
      <c r="CP64" s="138"/>
      <c r="CQ64" s="138"/>
      <c r="CR64" s="138"/>
      <c r="CS64" s="138"/>
      <c r="CT64" s="138">
        <v>311.82124799362248</v>
      </c>
      <c r="CU64" s="138">
        <v>336.69830979293386</v>
      </c>
      <c r="CV64" s="138">
        <v>312.23759832617321</v>
      </c>
      <c r="CW64" s="138">
        <v>343.15040636901131</v>
      </c>
      <c r="CX64" s="138">
        <v>375.14608227055487</v>
      </c>
      <c r="CY64" s="138">
        <v>335.79612531085547</v>
      </c>
      <c r="CZ64" s="138">
        <v>291.02497897172753</v>
      </c>
      <c r="DA64" s="138">
        <v>276.5335954844806</v>
      </c>
      <c r="DB64" s="138">
        <v>247.91837177038207</v>
      </c>
      <c r="DC64" s="138">
        <v>186.75841059451238</v>
      </c>
      <c r="DD64" s="138">
        <v>177.89216848339314</v>
      </c>
      <c r="DE64" s="138">
        <v>183.57</v>
      </c>
      <c r="DF64" s="138">
        <v>198.13</v>
      </c>
      <c r="DG64" s="138">
        <v>196.76</v>
      </c>
      <c r="DH64" s="138">
        <v>210.18</v>
      </c>
      <c r="DI64" s="138">
        <v>231.76</v>
      </c>
      <c r="DJ64" s="138">
        <v>255.18</v>
      </c>
      <c r="DK64" s="138">
        <v>176.25</v>
      </c>
      <c r="DL64" s="138">
        <v>40.909999999999997</v>
      </c>
      <c r="DM64" s="138">
        <v>14.25</v>
      </c>
      <c r="DN64" s="138">
        <v>14.95</v>
      </c>
      <c r="DO64" s="138">
        <v>22.31</v>
      </c>
      <c r="DP64" s="138">
        <v>24.52</v>
      </c>
      <c r="DQ64" s="138">
        <v>29.17</v>
      </c>
      <c r="DR64" s="138">
        <v>28.17</v>
      </c>
      <c r="DS64" s="138">
        <v>105.13</v>
      </c>
      <c r="DT64" s="138">
        <v>132.6</v>
      </c>
      <c r="DU64" s="138">
        <v>210.76</v>
      </c>
      <c r="DV64" s="138">
        <v>192.19</v>
      </c>
      <c r="DW64" s="138">
        <v>254.25</v>
      </c>
      <c r="DX64" s="138">
        <v>274.31</v>
      </c>
      <c r="DY64" s="138">
        <v>261.81</v>
      </c>
      <c r="DZ64" s="138">
        <v>277.91000000000003</v>
      </c>
      <c r="EA64" s="138">
        <v>299.37</v>
      </c>
      <c r="EB64" s="138">
        <v>293.48</v>
      </c>
      <c r="EC64" s="138">
        <v>308.17</v>
      </c>
      <c r="ED64" s="138">
        <v>305</v>
      </c>
      <c r="EE64" s="138">
        <v>314.16000000000003</v>
      </c>
      <c r="EF64" s="138">
        <v>318.68</v>
      </c>
      <c r="EG64" s="138">
        <v>303.31</v>
      </c>
      <c r="EH64" s="138">
        <v>294.14999999999998</v>
      </c>
      <c r="EI64" s="138">
        <v>291.57</v>
      </c>
      <c r="EJ64" s="138">
        <v>280.8</v>
      </c>
      <c r="EK64" s="138">
        <v>261.41000000000003</v>
      </c>
      <c r="EL64" s="138">
        <v>252.47</v>
      </c>
      <c r="EM64" s="138">
        <v>275.45</v>
      </c>
      <c r="EN64" s="138">
        <v>274.20999999999998</v>
      </c>
      <c r="EO64" s="138">
        <v>269.77999999999997</v>
      </c>
      <c r="EP64" s="138">
        <v>290.69</v>
      </c>
      <c r="EQ64" s="138">
        <v>294.39</v>
      </c>
      <c r="ER64" s="138">
        <v>289.55</v>
      </c>
      <c r="ES64" s="138">
        <v>276.27</v>
      </c>
      <c r="ET64" s="138">
        <v>247.54</v>
      </c>
      <c r="EU64" s="138">
        <v>253.02</v>
      </c>
      <c r="EV64" s="138">
        <v>257.83</v>
      </c>
      <c r="EW64" s="138">
        <v>253.07</v>
      </c>
      <c r="EX64" s="138">
        <v>258.54000000000002</v>
      </c>
      <c r="EY64" s="138">
        <v>257.3</v>
      </c>
      <c r="EZ64" s="138">
        <v>254.37</v>
      </c>
      <c r="FA64" s="138">
        <v>263.31</v>
      </c>
      <c r="FB64" s="138">
        <v>269.06</v>
      </c>
      <c r="FC64" s="138">
        <v>256.60000000000002</v>
      </c>
      <c r="FD64" s="138">
        <v>258.68</v>
      </c>
      <c r="FE64" s="138">
        <v>253.69</v>
      </c>
      <c r="FF64" s="138">
        <v>251.61</v>
      </c>
      <c r="FG64" s="138">
        <v>225.52</v>
      </c>
      <c r="FH64" s="138">
        <v>233.37</v>
      </c>
      <c r="FI64" s="138">
        <v>236.69</v>
      </c>
      <c r="FJ64" s="138">
        <v>250.8</v>
      </c>
      <c r="FK64" s="138">
        <v>262.37</v>
      </c>
      <c r="FL64" s="138">
        <v>255.1</v>
      </c>
      <c r="FM64" s="138">
        <v>248.16</v>
      </c>
      <c r="FN64" s="138">
        <v>226.55</v>
      </c>
      <c r="FO64" s="138">
        <v>228.05</v>
      </c>
      <c r="FP64" s="138">
        <v>239.57</v>
      </c>
      <c r="FQ64" s="138">
        <v>247.46</v>
      </c>
      <c r="FR64" s="138">
        <v>245.03</v>
      </c>
      <c r="FS64" s="138">
        <v>248.47</v>
      </c>
      <c r="FT64" s="138">
        <v>262.32</v>
      </c>
      <c r="FU64" s="138">
        <v>279</v>
      </c>
      <c r="FV64" s="138">
        <v>249.85</v>
      </c>
      <c r="FW64" s="138">
        <v>238.32</v>
      </c>
      <c r="FX64" s="138">
        <v>242.81</v>
      </c>
      <c r="FY64" s="138">
        <v>218.41</v>
      </c>
      <c r="FZ64" s="138">
        <v>203.78</v>
      </c>
      <c r="GA64" s="138">
        <v>227.29</v>
      </c>
      <c r="GB64" s="138">
        <v>207.28</v>
      </c>
      <c r="GC64" s="138">
        <v>232.24</v>
      </c>
      <c r="GD64" s="138">
        <v>221.74</v>
      </c>
      <c r="GE64" s="138">
        <v>220.06</v>
      </c>
      <c r="GF64" s="138">
        <v>209.94</v>
      </c>
      <c r="GG64" s="138">
        <v>190.97</v>
      </c>
      <c r="GH64" s="138">
        <v>180.86</v>
      </c>
      <c r="GI64" s="138">
        <v>184.57</v>
      </c>
      <c r="GJ64" s="138">
        <v>185.62</v>
      </c>
      <c r="GK64" s="138">
        <v>173.95</v>
      </c>
      <c r="GL64" s="138">
        <v>153.29</v>
      </c>
      <c r="GM64" s="138">
        <v>164.4</v>
      </c>
      <c r="GN64" s="138">
        <v>192.5</v>
      </c>
      <c r="GO64" s="138">
        <v>209.14</v>
      </c>
      <c r="GP64" s="138">
        <v>180.38</v>
      </c>
      <c r="GQ64" s="138">
        <v>190.23</v>
      </c>
      <c r="GR64" s="138">
        <v>190.63</v>
      </c>
      <c r="GS64" s="138">
        <v>197.21</v>
      </c>
      <c r="GT64" s="138">
        <v>199.38</v>
      </c>
      <c r="GU64" s="138">
        <v>226.88</v>
      </c>
      <c r="GV64" s="138">
        <v>224.94</v>
      </c>
      <c r="GW64" s="138">
        <v>214.56</v>
      </c>
      <c r="GX64" s="138">
        <v>235.65</v>
      </c>
      <c r="GY64" s="138">
        <v>242.76</v>
      </c>
      <c r="GZ64" s="138">
        <v>222.86</v>
      </c>
      <c r="HA64" s="138">
        <v>240.41</v>
      </c>
      <c r="HB64" s="138">
        <v>230.66</v>
      </c>
      <c r="HC64" s="138">
        <v>230.4</v>
      </c>
      <c r="HD64" s="138">
        <v>240.8</v>
      </c>
      <c r="HE64" s="138">
        <v>258.8</v>
      </c>
      <c r="HF64" s="138">
        <v>265.01</v>
      </c>
      <c r="HG64" s="138">
        <v>209.56</v>
      </c>
      <c r="HH64" s="138">
        <v>240.55</v>
      </c>
      <c r="HI64" s="138">
        <v>256.7</v>
      </c>
      <c r="HJ64" s="138">
        <v>293.2</v>
      </c>
      <c r="HK64" s="138">
        <v>326.08999999999997</v>
      </c>
      <c r="HL64" s="138">
        <v>321.36</v>
      </c>
      <c r="HM64" s="138">
        <v>329.63</v>
      </c>
      <c r="HN64" s="138">
        <v>297.58</v>
      </c>
      <c r="HO64" s="138">
        <v>280.3</v>
      </c>
      <c r="HP64" s="138">
        <v>316.33999999999997</v>
      </c>
      <c r="HQ64" s="138">
        <v>306.57</v>
      </c>
      <c r="HR64" s="138">
        <v>321.72000000000003</v>
      </c>
      <c r="HS64" s="138">
        <v>344.75</v>
      </c>
      <c r="HT64" s="138">
        <v>342.81</v>
      </c>
      <c r="HU64" s="138">
        <v>323.3</v>
      </c>
      <c r="HV64" s="138">
        <v>349.75</v>
      </c>
      <c r="HW64" s="138">
        <v>338.9</v>
      </c>
      <c r="HX64" s="138">
        <v>342.24</v>
      </c>
      <c r="HY64" s="138">
        <v>341.71</v>
      </c>
      <c r="HZ64" s="138">
        <v>340.15</v>
      </c>
      <c r="IA64" s="138">
        <v>352.94</v>
      </c>
      <c r="IB64" s="138">
        <v>343.15</v>
      </c>
      <c r="IC64" s="138">
        <v>325.06</v>
      </c>
      <c r="ID64" s="138">
        <v>336.83</v>
      </c>
      <c r="IE64" s="138">
        <v>339.04</v>
      </c>
      <c r="IF64" s="138">
        <v>335.23</v>
      </c>
      <c r="IG64" s="138">
        <v>357.79</v>
      </c>
      <c r="IH64" s="138">
        <v>334.25</v>
      </c>
      <c r="II64" s="138">
        <v>297.14</v>
      </c>
      <c r="IJ64" s="138">
        <v>216.62</v>
      </c>
      <c r="IK64" s="138">
        <v>230.98784493376903</v>
      </c>
      <c r="IL64" s="138">
        <v>247.03685256032</v>
      </c>
      <c r="IM64" s="138">
        <v>270.97659198120999</v>
      </c>
      <c r="IN64" s="138">
        <v>286.17156815108001</v>
      </c>
      <c r="IO64" s="138">
        <v>273.92060172877888</v>
      </c>
      <c r="IP64" s="138">
        <v>261.98357404389998</v>
      </c>
      <c r="IQ64" s="138">
        <v>270.83351670211999</v>
      </c>
      <c r="IR64" s="138">
        <v>339.24315405584002</v>
      </c>
      <c r="IS64" s="138">
        <v>397.32166178182001</v>
      </c>
      <c r="IT64" s="138">
        <v>390.06647570931</v>
      </c>
      <c r="IU64" s="138">
        <v>384.45396613899999</v>
      </c>
      <c r="IV64" s="138">
        <v>420.29539766353003</v>
      </c>
      <c r="IW64" s="138">
        <v>439.44854338059696</v>
      </c>
      <c r="IX64" s="138">
        <v>472.37037429489726</v>
      </c>
      <c r="IY64" s="138">
        <v>477.42518076733171</v>
      </c>
      <c r="IZ64" s="138">
        <v>465.77715022197771</v>
      </c>
      <c r="JA64" s="138">
        <v>446.68280655721946</v>
      </c>
      <c r="JB64" s="138">
        <v>396.67385508498</v>
      </c>
      <c r="JC64" s="138">
        <v>369.87755464321003</v>
      </c>
      <c r="JD64" s="138">
        <v>363.47917056831</v>
      </c>
      <c r="JE64" s="138">
        <v>375.10933566239999</v>
      </c>
      <c r="JF64" s="138">
        <v>405.821281924</v>
      </c>
      <c r="JG64" s="138">
        <v>411.084603367</v>
      </c>
      <c r="JH64" s="138">
        <v>429.67281467700002</v>
      </c>
      <c r="JI64" s="138">
        <v>389.63618772799998</v>
      </c>
      <c r="JJ64" s="138">
        <v>389.241194511</v>
      </c>
      <c r="JK64" s="138">
        <v>335.73227201700001</v>
      </c>
      <c r="JL64" s="138">
        <v>346.882037868</v>
      </c>
      <c r="JM64" s="138">
        <v>347.42166762143</v>
      </c>
      <c r="JN64" s="138">
        <v>343.944352681</v>
      </c>
      <c r="JO64" s="138">
        <v>342.49468004599998</v>
      </c>
      <c r="JP64" s="138">
        <v>347.14868688500002</v>
      </c>
      <c r="JQ64" s="138">
        <v>342.38447709000002</v>
      </c>
      <c r="JR64" s="138">
        <v>356.51903681200002</v>
      </c>
      <c r="JS64" s="138">
        <v>330.05671772199997</v>
      </c>
      <c r="JT64" s="138">
        <v>317.13460387999999</v>
      </c>
      <c r="JU64" s="138">
        <v>308.85170863600001</v>
      </c>
      <c r="JV64" s="138">
        <v>304.98926359199999</v>
      </c>
      <c r="JW64" s="138">
        <v>328.21297324099999</v>
      </c>
      <c r="JX64" s="138">
        <v>334.587907341</v>
      </c>
      <c r="JY64" s="138">
        <v>322.05484434700003</v>
      </c>
      <c r="JZ64" s="138">
        <v>327.78002360099998</v>
      </c>
      <c r="KA64" s="138">
        <v>327.51326337</v>
      </c>
      <c r="KB64" s="138">
        <v>353.83022532000001</v>
      </c>
      <c r="KC64" s="138">
        <v>369.86176778399999</v>
      </c>
      <c r="KD64" s="138">
        <v>358.26101167500002</v>
      </c>
      <c r="KE64" s="138">
        <v>353.89083902200002</v>
      </c>
      <c r="KF64" s="138">
        <v>340.094167298</v>
      </c>
      <c r="KG64" s="138">
        <v>351.71405066099999</v>
      </c>
      <c r="KH64" s="138">
        <v>335.33501222199999</v>
      </c>
      <c r="KI64" s="632">
        <v>335.68319710899999</v>
      </c>
      <c r="KJ64" s="632">
        <v>342.69775117900002</v>
      </c>
      <c r="KK64" s="632">
        <v>361.57959765700002</v>
      </c>
      <c r="KL64" s="632">
        <v>354.59099006700001</v>
      </c>
      <c r="KM64" s="632">
        <v>351.19091883499999</v>
      </c>
      <c r="KN64" s="632">
        <v>352.503042467</v>
      </c>
      <c r="KO64" s="632">
        <v>331.79458463399999</v>
      </c>
      <c r="KP64" s="632">
        <v>347.11571079700002</v>
      </c>
      <c r="KQ64" s="632">
        <v>342.32149985699999</v>
      </c>
      <c r="KR64" s="632">
        <v>356.751214022</v>
      </c>
    </row>
    <row r="65" spans="1:304" ht="12.75">
      <c r="A65" s="307" t="s">
        <v>265</v>
      </c>
      <c r="B65" s="147"/>
      <c r="C65" s="147"/>
      <c r="D65" s="147"/>
      <c r="E65" s="147"/>
      <c r="F65" s="147"/>
      <c r="G65" s="147"/>
      <c r="H65" s="147"/>
      <c r="I65" s="147"/>
      <c r="J65" s="147"/>
      <c r="K65" s="147"/>
      <c r="L65" s="147"/>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c r="BI65" s="147"/>
      <c r="BJ65" s="147"/>
      <c r="BK65" s="147"/>
      <c r="BL65" s="147"/>
      <c r="BM65" s="147"/>
      <c r="BN65" s="147"/>
      <c r="BO65" s="147"/>
      <c r="BP65" s="147"/>
      <c r="BQ65" s="147"/>
      <c r="BR65" s="147"/>
      <c r="BS65" s="147"/>
      <c r="BT65" s="147"/>
      <c r="BU65" s="147"/>
      <c r="BV65" s="147"/>
      <c r="BW65" s="147"/>
      <c r="BX65" s="147"/>
      <c r="BY65" s="147"/>
      <c r="BZ65" s="147"/>
      <c r="CA65" s="147"/>
      <c r="CB65" s="147"/>
      <c r="CC65" s="147"/>
      <c r="CD65" s="147"/>
      <c r="CE65" s="147"/>
      <c r="CF65" s="147"/>
      <c r="CG65" s="147"/>
      <c r="CH65" s="147"/>
      <c r="CI65" s="147"/>
      <c r="CJ65" s="147"/>
      <c r="CK65" s="147"/>
      <c r="CL65" s="147"/>
      <c r="CM65" s="147"/>
      <c r="CN65" s="147"/>
      <c r="CO65" s="147"/>
      <c r="CP65" s="147"/>
      <c r="CQ65" s="147"/>
      <c r="CR65" s="147"/>
      <c r="CS65" s="147"/>
      <c r="CT65" s="147">
        <v>226.37529869917745</v>
      </c>
      <c r="CU65" s="147">
        <v>245.53300818440891</v>
      </c>
      <c r="CV65" s="147">
        <v>227.83077035434417</v>
      </c>
      <c r="CW65" s="147">
        <v>240.72630134317848</v>
      </c>
      <c r="CX65" s="147">
        <v>262.46925714206452</v>
      </c>
      <c r="CY65" s="147">
        <v>239.47688023302885</v>
      </c>
      <c r="CZ65" s="147">
        <v>219.3743689996237</v>
      </c>
      <c r="DA65" s="147">
        <v>212.11036291812866</v>
      </c>
      <c r="DB65" s="147">
        <v>184.89578352781015</v>
      </c>
      <c r="DC65" s="147">
        <v>144.67380525345786</v>
      </c>
      <c r="DD65" s="147">
        <v>142.68334869791755</v>
      </c>
      <c r="DE65" s="147">
        <v>143.96</v>
      </c>
      <c r="DF65" s="147">
        <v>149.68</v>
      </c>
      <c r="DG65" s="147">
        <v>144.86000000000001</v>
      </c>
      <c r="DH65" s="147">
        <v>141.16</v>
      </c>
      <c r="DI65" s="147">
        <v>157.22999999999999</v>
      </c>
      <c r="DJ65" s="147">
        <v>169.53</v>
      </c>
      <c r="DK65" s="147">
        <v>163.66999999999999</v>
      </c>
      <c r="DL65" s="147">
        <v>174.23</v>
      </c>
      <c r="DM65" s="147">
        <v>175.94</v>
      </c>
      <c r="DN65" s="147">
        <v>190.45</v>
      </c>
      <c r="DO65" s="147">
        <v>190.85</v>
      </c>
      <c r="DP65" s="147">
        <v>203.79</v>
      </c>
      <c r="DQ65" s="147">
        <v>204.38</v>
      </c>
      <c r="DR65" s="147">
        <v>200.11</v>
      </c>
      <c r="DS65" s="147">
        <v>203.61</v>
      </c>
      <c r="DT65" s="147">
        <v>213.6</v>
      </c>
      <c r="DU65" s="147">
        <v>206.11</v>
      </c>
      <c r="DV65" s="147">
        <v>194.69</v>
      </c>
      <c r="DW65" s="147">
        <v>193.04</v>
      </c>
      <c r="DX65" s="147">
        <v>207.88</v>
      </c>
      <c r="DY65" s="147">
        <v>200.3</v>
      </c>
      <c r="DZ65" s="147">
        <v>239.37</v>
      </c>
      <c r="EA65" s="147">
        <v>235.52</v>
      </c>
      <c r="EB65" s="147">
        <v>231.13</v>
      </c>
      <c r="EC65" s="147">
        <v>236.37</v>
      </c>
      <c r="ED65" s="147">
        <v>230.82</v>
      </c>
      <c r="EE65" s="147">
        <v>239.1</v>
      </c>
      <c r="EF65" s="147">
        <v>240.72</v>
      </c>
      <c r="EG65" s="147">
        <v>235.27</v>
      </c>
      <c r="EH65" s="147">
        <v>228.25</v>
      </c>
      <c r="EI65" s="147">
        <v>229.29</v>
      </c>
      <c r="EJ65" s="147">
        <v>216.55</v>
      </c>
      <c r="EK65" s="147">
        <v>209.2</v>
      </c>
      <c r="EL65" s="147">
        <v>200.7</v>
      </c>
      <c r="EM65" s="147">
        <v>216.95</v>
      </c>
      <c r="EN65" s="147">
        <v>213.26</v>
      </c>
      <c r="EO65" s="147">
        <v>218.61</v>
      </c>
      <c r="EP65" s="147">
        <v>228.24</v>
      </c>
      <c r="EQ65" s="147">
        <v>237.77</v>
      </c>
      <c r="ER65" s="147">
        <v>235.16</v>
      </c>
      <c r="ES65" s="147">
        <v>231.22</v>
      </c>
      <c r="ET65" s="147">
        <v>210.84</v>
      </c>
      <c r="EU65" s="147">
        <v>214.93</v>
      </c>
      <c r="EV65" s="147">
        <v>222.39</v>
      </c>
      <c r="EW65" s="147">
        <v>222.5</v>
      </c>
      <c r="EX65" s="147">
        <v>227.82</v>
      </c>
      <c r="EY65" s="147">
        <v>227.43</v>
      </c>
      <c r="EZ65" s="147">
        <v>232.26</v>
      </c>
      <c r="FA65" s="147">
        <v>248.58</v>
      </c>
      <c r="FB65" s="147">
        <v>239.4</v>
      </c>
      <c r="FC65" s="147">
        <v>237.98</v>
      </c>
      <c r="FD65" s="147">
        <v>239.49</v>
      </c>
      <c r="FE65" s="147">
        <v>243.7</v>
      </c>
      <c r="FF65" s="147">
        <v>244.04</v>
      </c>
      <c r="FG65" s="147">
        <v>224.67</v>
      </c>
      <c r="FH65" s="147">
        <v>227.54</v>
      </c>
      <c r="FI65" s="147">
        <v>226.97</v>
      </c>
      <c r="FJ65" s="147">
        <v>234.73</v>
      </c>
      <c r="FK65" s="147">
        <v>243.16</v>
      </c>
      <c r="FL65" s="147">
        <v>237.97</v>
      </c>
      <c r="FM65" s="147">
        <v>236.52</v>
      </c>
      <c r="FN65" s="147">
        <v>208.23</v>
      </c>
      <c r="FO65" s="147">
        <v>206.16</v>
      </c>
      <c r="FP65" s="147">
        <v>214.77</v>
      </c>
      <c r="FQ65" s="147">
        <v>218.24</v>
      </c>
      <c r="FR65" s="147">
        <v>218.24</v>
      </c>
      <c r="FS65" s="147">
        <v>219.59</v>
      </c>
      <c r="FT65" s="147">
        <v>232.95</v>
      </c>
      <c r="FU65" s="147">
        <v>246.22</v>
      </c>
      <c r="FV65" s="147">
        <v>217.72</v>
      </c>
      <c r="FW65" s="147">
        <v>214.06</v>
      </c>
      <c r="FX65" s="147">
        <v>217.23</v>
      </c>
      <c r="FY65" s="147">
        <v>201.76</v>
      </c>
      <c r="FZ65" s="147">
        <v>184.33</v>
      </c>
      <c r="GA65" s="147">
        <v>196.13</v>
      </c>
      <c r="GB65" s="147">
        <v>191.38</v>
      </c>
      <c r="GC65" s="147">
        <v>202.06</v>
      </c>
      <c r="GD65" s="147">
        <v>191.67</v>
      </c>
      <c r="GE65" s="147">
        <v>188.22</v>
      </c>
      <c r="GF65" s="147">
        <v>183.36</v>
      </c>
      <c r="GG65" s="147">
        <v>167.8</v>
      </c>
      <c r="GH65" s="147">
        <v>160.38</v>
      </c>
      <c r="GI65" s="147">
        <v>155.46</v>
      </c>
      <c r="GJ65" s="147">
        <v>153.13</v>
      </c>
      <c r="GK65" s="147">
        <v>147.65</v>
      </c>
      <c r="GL65" s="147">
        <v>137.18</v>
      </c>
      <c r="GM65" s="147">
        <v>141.69</v>
      </c>
      <c r="GN65" s="147">
        <v>159.01</v>
      </c>
      <c r="GO65" s="147">
        <v>166.27</v>
      </c>
      <c r="GP65" s="147">
        <v>191.53</v>
      </c>
      <c r="GQ65" s="147">
        <v>156.72</v>
      </c>
      <c r="GR65" s="147">
        <v>174.06</v>
      </c>
      <c r="GS65" s="147">
        <v>182.24</v>
      </c>
      <c r="GT65" s="147">
        <v>185.11</v>
      </c>
      <c r="GU65" s="147">
        <v>203.91</v>
      </c>
      <c r="GV65" s="147">
        <v>194.65</v>
      </c>
      <c r="GW65" s="147">
        <v>190.23</v>
      </c>
      <c r="GX65" s="147">
        <v>199.4</v>
      </c>
      <c r="GY65" s="147">
        <v>211.61</v>
      </c>
      <c r="GZ65" s="147">
        <v>211.67</v>
      </c>
      <c r="HA65" s="147">
        <v>211.17</v>
      </c>
      <c r="HB65" s="147">
        <v>204.04</v>
      </c>
      <c r="HC65" s="147">
        <v>202.94</v>
      </c>
      <c r="HD65" s="147">
        <v>215.89</v>
      </c>
      <c r="HE65" s="147">
        <v>234.99</v>
      </c>
      <c r="HF65" s="147">
        <v>248.16</v>
      </c>
      <c r="HG65" s="147">
        <v>252.49</v>
      </c>
      <c r="HH65" s="147">
        <v>241.99</v>
      </c>
      <c r="HI65" s="147">
        <v>253.36</v>
      </c>
      <c r="HJ65" s="147">
        <v>275.2</v>
      </c>
      <c r="HK65" s="147">
        <v>280.39999999999998</v>
      </c>
      <c r="HL65" s="147">
        <v>279.47000000000003</v>
      </c>
      <c r="HM65" s="147">
        <v>286.04000000000002</v>
      </c>
      <c r="HN65" s="147">
        <v>254.89</v>
      </c>
      <c r="HO65" s="147">
        <v>242.98</v>
      </c>
      <c r="HP65" s="147">
        <v>264.20999999999998</v>
      </c>
      <c r="HQ65" s="147">
        <v>249.46</v>
      </c>
      <c r="HR65" s="147">
        <v>255.42</v>
      </c>
      <c r="HS65" s="147">
        <v>293.83</v>
      </c>
      <c r="HT65" s="147">
        <v>315.5</v>
      </c>
      <c r="HU65" s="147">
        <v>321.20999999999998</v>
      </c>
      <c r="HV65" s="147">
        <v>355.38</v>
      </c>
      <c r="HW65" s="147">
        <v>354.43</v>
      </c>
      <c r="HX65" s="147">
        <v>348.51</v>
      </c>
      <c r="HY65" s="147">
        <v>358.64</v>
      </c>
      <c r="HZ65" s="147">
        <v>367.37</v>
      </c>
      <c r="IA65" s="147">
        <v>399.15</v>
      </c>
      <c r="IB65" s="147">
        <v>426.82</v>
      </c>
      <c r="IC65" s="147">
        <v>442.52</v>
      </c>
      <c r="ID65" s="147">
        <v>454.34</v>
      </c>
      <c r="IE65" s="147">
        <v>477.79</v>
      </c>
      <c r="IF65" s="147">
        <v>498.32</v>
      </c>
      <c r="IG65" s="147">
        <v>561.69000000000005</v>
      </c>
      <c r="IH65" s="147">
        <v>602.98</v>
      </c>
      <c r="II65" s="147">
        <v>579.01</v>
      </c>
      <c r="IJ65" s="147">
        <v>427.46</v>
      </c>
      <c r="IK65" s="147">
        <v>462.15865306923462</v>
      </c>
      <c r="IL65" s="147">
        <v>492.10997343150314</v>
      </c>
      <c r="IM65" s="147">
        <v>537.39241647422023</v>
      </c>
      <c r="IN65" s="147">
        <v>592.09216685677188</v>
      </c>
      <c r="IO65" s="147">
        <v>581.2747643281873</v>
      </c>
      <c r="IP65" s="147">
        <v>557.93554606689702</v>
      </c>
      <c r="IQ65" s="147">
        <v>559.57956506193841</v>
      </c>
      <c r="IR65" s="147">
        <v>631.55589104955345</v>
      </c>
      <c r="IS65" s="147">
        <v>676.88647510280441</v>
      </c>
      <c r="IT65" s="147">
        <v>658.52960219868112</v>
      </c>
      <c r="IU65" s="147">
        <v>709.92181273657479</v>
      </c>
      <c r="IV65" s="147">
        <v>730.657574424372</v>
      </c>
      <c r="IW65" s="147">
        <v>769.37038042326185</v>
      </c>
      <c r="IX65" s="147">
        <v>813.40082386425536</v>
      </c>
      <c r="IY65" s="147">
        <v>809.22218726498272</v>
      </c>
      <c r="IZ65" s="147">
        <v>807.95255728629195</v>
      </c>
      <c r="JA65" s="147">
        <v>776.82167399531897</v>
      </c>
      <c r="JB65" s="147">
        <v>721.4940533032136</v>
      </c>
      <c r="JC65" s="147">
        <v>661.64524739635897</v>
      </c>
      <c r="JD65" s="147">
        <v>642.76401913507084</v>
      </c>
      <c r="JE65" s="147">
        <v>648.76630084734597</v>
      </c>
      <c r="JF65" s="147">
        <v>655.46076239499996</v>
      </c>
      <c r="JG65" s="147">
        <v>628.43410933300004</v>
      </c>
      <c r="JH65" s="147">
        <v>653.99730136300002</v>
      </c>
      <c r="JI65" s="147">
        <v>598.061799544</v>
      </c>
      <c r="JJ65" s="147">
        <v>593.99407427400001</v>
      </c>
      <c r="JK65" s="147">
        <v>552.490735449</v>
      </c>
      <c r="JL65" s="147">
        <v>568.660586427</v>
      </c>
      <c r="JM65" s="147">
        <v>582.45802557621596</v>
      </c>
      <c r="JN65" s="147">
        <v>568.47144242100001</v>
      </c>
      <c r="JO65" s="147">
        <v>586.08165596900005</v>
      </c>
      <c r="JP65" s="147">
        <v>555.31567104099997</v>
      </c>
      <c r="JQ65" s="147">
        <v>535.086067232</v>
      </c>
      <c r="JR65" s="147">
        <v>526.33357200600005</v>
      </c>
      <c r="JS65" s="147">
        <v>485.66438600200001</v>
      </c>
      <c r="JT65" s="147">
        <v>471.49555912699998</v>
      </c>
      <c r="JU65" s="147">
        <v>469.04943803600003</v>
      </c>
      <c r="JV65" s="147">
        <v>497.99334746</v>
      </c>
      <c r="JW65" s="147">
        <v>546.30249694999998</v>
      </c>
      <c r="JX65" s="147">
        <v>567.19425644099999</v>
      </c>
      <c r="JY65" s="147">
        <v>543.54662579499995</v>
      </c>
      <c r="JZ65" s="147">
        <v>533.14735291600005</v>
      </c>
      <c r="KA65" s="147">
        <v>507.80183383899998</v>
      </c>
      <c r="KB65" s="147">
        <v>549.80673208400003</v>
      </c>
      <c r="KC65" s="147">
        <v>576.50272115099995</v>
      </c>
      <c r="KD65" s="147">
        <v>549.06891890899999</v>
      </c>
      <c r="KE65" s="147">
        <v>555.91136859899996</v>
      </c>
      <c r="KF65" s="147">
        <v>556.19411793899997</v>
      </c>
      <c r="KG65" s="147">
        <v>543.59396251099997</v>
      </c>
      <c r="KH65" s="147">
        <v>528.24259908600004</v>
      </c>
      <c r="KI65" s="632">
        <v>521.59053036199998</v>
      </c>
      <c r="KJ65" s="632">
        <v>535.004322419</v>
      </c>
      <c r="KK65" s="632">
        <v>544.58384844600005</v>
      </c>
      <c r="KL65" s="632">
        <v>533.58000289699999</v>
      </c>
      <c r="KM65" s="632">
        <v>517.09423730000003</v>
      </c>
      <c r="KN65" s="632">
        <v>497.56344826600002</v>
      </c>
      <c r="KO65" s="632">
        <v>465.95176960499998</v>
      </c>
      <c r="KP65" s="632">
        <v>481.05344540999999</v>
      </c>
      <c r="KQ65" s="632">
        <v>466.71495710300002</v>
      </c>
      <c r="KR65" s="632">
        <v>481.87285754099997</v>
      </c>
    </row>
    <row r="66" spans="1:304" ht="12.75">
      <c r="A66" s="307" t="s">
        <v>266</v>
      </c>
      <c r="B66" s="147"/>
      <c r="C66" s="147"/>
      <c r="D66" s="147"/>
      <c r="E66" s="147"/>
      <c r="F66" s="147"/>
      <c r="G66" s="147"/>
      <c r="H66" s="147"/>
      <c r="I66" s="147"/>
      <c r="J66" s="147"/>
      <c r="K66" s="147"/>
      <c r="L66" s="147"/>
      <c r="M66" s="147"/>
      <c r="N66" s="147"/>
      <c r="O66" s="147"/>
      <c r="P66" s="147"/>
      <c r="Q66" s="147"/>
      <c r="R66" s="147"/>
      <c r="S66" s="147"/>
      <c r="T66" s="147"/>
      <c r="U66" s="147"/>
      <c r="V66" s="147"/>
      <c r="W66" s="147"/>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c r="BI66" s="147"/>
      <c r="BJ66" s="147"/>
      <c r="BK66" s="147"/>
      <c r="BL66" s="147"/>
      <c r="BM66" s="147"/>
      <c r="BN66" s="147"/>
      <c r="BO66" s="147"/>
      <c r="BP66" s="147"/>
      <c r="BQ66" s="147"/>
      <c r="BR66" s="147"/>
      <c r="BS66" s="147"/>
      <c r="BT66" s="147"/>
      <c r="BU66" s="147"/>
      <c r="BV66" s="147"/>
      <c r="BW66" s="147"/>
      <c r="BX66" s="147"/>
      <c r="BY66" s="147"/>
      <c r="BZ66" s="147"/>
      <c r="CA66" s="147"/>
      <c r="CB66" s="147"/>
      <c r="CC66" s="147"/>
      <c r="CD66" s="147"/>
      <c r="CE66" s="147"/>
      <c r="CF66" s="147"/>
      <c r="CG66" s="147"/>
      <c r="CH66" s="147"/>
      <c r="CI66" s="147"/>
      <c r="CJ66" s="147"/>
      <c r="CK66" s="147"/>
      <c r="CL66" s="147"/>
      <c r="CM66" s="147"/>
      <c r="CN66" s="147"/>
      <c r="CO66" s="147"/>
      <c r="CP66" s="147"/>
      <c r="CQ66" s="147"/>
      <c r="CR66" s="147"/>
      <c r="CS66" s="147"/>
      <c r="CT66" s="147">
        <v>253.54340567892768</v>
      </c>
      <c r="CU66" s="147">
        <v>277.23064891120765</v>
      </c>
      <c r="CV66" s="147">
        <v>259.95322892185078</v>
      </c>
      <c r="CW66" s="147">
        <v>285.44105482541556</v>
      </c>
      <c r="CX66" s="147">
        <v>319.32979560226624</v>
      </c>
      <c r="CY66" s="147">
        <v>298.43993785948328</v>
      </c>
      <c r="CZ66" s="147">
        <v>276.01314641699548</v>
      </c>
      <c r="DA66" s="147">
        <v>250.65676148094931</v>
      </c>
      <c r="DB66" s="147">
        <v>206.23051587209079</v>
      </c>
      <c r="DC66" s="147">
        <v>158.59808624428044</v>
      </c>
      <c r="DD66" s="147">
        <v>160.5401106971423</v>
      </c>
      <c r="DE66" s="147">
        <v>161.06</v>
      </c>
      <c r="DF66" s="147">
        <v>165.79</v>
      </c>
      <c r="DG66" s="147">
        <v>161.68</v>
      </c>
      <c r="DH66" s="147">
        <v>179.08</v>
      </c>
      <c r="DI66" s="147">
        <v>208.28</v>
      </c>
      <c r="DJ66" s="147">
        <v>233.57</v>
      </c>
      <c r="DK66" s="147">
        <v>298.14</v>
      </c>
      <c r="DL66" s="147">
        <v>293.5</v>
      </c>
      <c r="DM66" s="147">
        <v>302.27</v>
      </c>
      <c r="DN66" s="147">
        <v>331.62</v>
      </c>
      <c r="DO66" s="147">
        <v>342.26</v>
      </c>
      <c r="DP66" s="147">
        <v>372.07</v>
      </c>
      <c r="DQ66" s="147">
        <v>382.18</v>
      </c>
      <c r="DR66" s="147">
        <v>372.78</v>
      </c>
      <c r="DS66" s="147">
        <v>372.3</v>
      </c>
      <c r="DT66" s="147">
        <v>430.69</v>
      </c>
      <c r="DU66" s="147">
        <v>427.41</v>
      </c>
      <c r="DV66" s="147">
        <v>404.05</v>
      </c>
      <c r="DW66" s="147">
        <v>336.89</v>
      </c>
      <c r="DX66" s="147">
        <v>371.86</v>
      </c>
      <c r="DY66" s="147">
        <v>369.66</v>
      </c>
      <c r="DZ66" s="147">
        <v>404.23</v>
      </c>
      <c r="EA66" s="147">
        <v>422.1</v>
      </c>
      <c r="EB66" s="147">
        <v>415.62</v>
      </c>
      <c r="EC66" s="147">
        <v>418.58</v>
      </c>
      <c r="ED66" s="147">
        <v>397.71</v>
      </c>
      <c r="EE66" s="147">
        <v>401.37</v>
      </c>
      <c r="EF66" s="147">
        <v>414.32</v>
      </c>
      <c r="EG66" s="147">
        <v>406.19</v>
      </c>
      <c r="EH66" s="147">
        <v>400.58</v>
      </c>
      <c r="EI66" s="147">
        <v>390.74</v>
      </c>
      <c r="EJ66" s="147">
        <v>372.74</v>
      </c>
      <c r="EK66" s="147">
        <v>359</v>
      </c>
      <c r="EL66" s="147">
        <v>342.34</v>
      </c>
      <c r="EM66" s="147">
        <v>368.06</v>
      </c>
      <c r="EN66" s="147">
        <v>367.2</v>
      </c>
      <c r="EO66" s="147">
        <v>372.15</v>
      </c>
      <c r="EP66" s="147">
        <v>407.34</v>
      </c>
      <c r="EQ66" s="147">
        <v>438.52</v>
      </c>
      <c r="ER66" s="147">
        <v>437.91</v>
      </c>
      <c r="ES66" s="147">
        <v>428.37</v>
      </c>
      <c r="ET66" s="147">
        <v>389.18</v>
      </c>
      <c r="EU66" s="147">
        <v>393.81</v>
      </c>
      <c r="EV66" s="147">
        <v>415.65</v>
      </c>
      <c r="EW66" s="147">
        <v>419.7</v>
      </c>
      <c r="EX66" s="147">
        <v>425.22</v>
      </c>
      <c r="EY66" s="147">
        <v>416.78</v>
      </c>
      <c r="EZ66" s="147">
        <v>423.21</v>
      </c>
      <c r="FA66" s="147">
        <v>448.85</v>
      </c>
      <c r="FB66" s="147">
        <v>455.34</v>
      </c>
      <c r="FC66" s="147">
        <v>452.27</v>
      </c>
      <c r="FD66" s="147">
        <v>449.03</v>
      </c>
      <c r="FE66" s="147">
        <v>450.1</v>
      </c>
      <c r="FF66" s="147">
        <v>459.09</v>
      </c>
      <c r="FG66" s="147">
        <v>415.66</v>
      </c>
      <c r="FH66" s="147">
        <v>423.02</v>
      </c>
      <c r="FI66" s="147">
        <v>425.85</v>
      </c>
      <c r="FJ66" s="147">
        <v>458</v>
      </c>
      <c r="FK66" s="147">
        <v>478.2</v>
      </c>
      <c r="FL66" s="147">
        <v>468.81</v>
      </c>
      <c r="FM66" s="147">
        <v>456.91</v>
      </c>
      <c r="FN66" s="147">
        <v>417.51</v>
      </c>
      <c r="FO66" s="147">
        <v>417.76</v>
      </c>
      <c r="FP66" s="147">
        <v>451.17</v>
      </c>
      <c r="FQ66" s="147">
        <v>461.38</v>
      </c>
      <c r="FR66" s="147">
        <v>471.46</v>
      </c>
      <c r="FS66" s="147">
        <v>491.34</v>
      </c>
      <c r="FT66" s="147">
        <v>504.23</v>
      </c>
      <c r="FU66" s="147">
        <v>552.65</v>
      </c>
      <c r="FV66" s="147">
        <v>499.1</v>
      </c>
      <c r="FW66" s="147">
        <v>499.37</v>
      </c>
      <c r="FX66" s="147">
        <v>507.38</v>
      </c>
      <c r="FY66" s="147">
        <v>465.49</v>
      </c>
      <c r="FZ66" s="147">
        <v>437.94</v>
      </c>
      <c r="GA66" s="147">
        <v>475.4</v>
      </c>
      <c r="GB66" s="147">
        <v>489.19</v>
      </c>
      <c r="GC66" s="147">
        <v>525.52</v>
      </c>
      <c r="GD66" s="147">
        <v>517.05999999999995</v>
      </c>
      <c r="GE66" s="147">
        <v>519.13</v>
      </c>
      <c r="GF66" s="147">
        <v>498.79</v>
      </c>
      <c r="GG66" s="147">
        <v>455.12</v>
      </c>
      <c r="GH66" s="147">
        <v>440</v>
      </c>
      <c r="GI66" s="147">
        <v>447.94</v>
      </c>
      <c r="GJ66" s="147">
        <v>440.98</v>
      </c>
      <c r="GK66" s="147">
        <v>417.8</v>
      </c>
      <c r="GL66" s="147">
        <v>392.53</v>
      </c>
      <c r="GM66" s="147">
        <v>414.71</v>
      </c>
      <c r="GN66" s="147">
        <v>483.92</v>
      </c>
      <c r="GO66" s="147">
        <v>517.46</v>
      </c>
      <c r="GP66" s="147">
        <v>477.68</v>
      </c>
      <c r="GQ66" s="147">
        <v>510.63</v>
      </c>
      <c r="GR66" s="147">
        <v>593.66999999999996</v>
      </c>
      <c r="GS66" s="147">
        <v>592.69000000000005</v>
      </c>
      <c r="GT66" s="147">
        <v>594.70000000000005</v>
      </c>
      <c r="GU66" s="147">
        <v>646.25</v>
      </c>
      <c r="GV66" s="147">
        <v>608.74</v>
      </c>
      <c r="GW66" s="147">
        <v>591.96</v>
      </c>
      <c r="GX66" s="147">
        <v>637.78</v>
      </c>
      <c r="GY66" s="147">
        <v>663.9</v>
      </c>
      <c r="GZ66" s="147">
        <v>652.80999999999995</v>
      </c>
      <c r="HA66" s="147">
        <v>635.09</v>
      </c>
      <c r="HB66" s="147">
        <v>622.32000000000005</v>
      </c>
      <c r="HC66" s="147">
        <v>617.14</v>
      </c>
      <c r="HD66" s="147">
        <v>657.99</v>
      </c>
      <c r="HE66" s="147">
        <v>704.31</v>
      </c>
      <c r="HF66" s="147">
        <v>742.35</v>
      </c>
      <c r="HG66" s="147">
        <v>802.98</v>
      </c>
      <c r="HH66" s="147">
        <v>738.07</v>
      </c>
      <c r="HI66" s="147">
        <v>788.08</v>
      </c>
      <c r="HJ66" s="147">
        <v>875.28</v>
      </c>
      <c r="HK66" s="147">
        <v>838.97</v>
      </c>
      <c r="HL66" s="147">
        <v>823.89</v>
      </c>
      <c r="HM66" s="147">
        <v>836.76</v>
      </c>
      <c r="HN66" s="147">
        <v>738.94</v>
      </c>
      <c r="HO66" s="147">
        <v>696.54</v>
      </c>
      <c r="HP66" s="147">
        <v>753.49</v>
      </c>
      <c r="HQ66" s="147">
        <v>727.5</v>
      </c>
      <c r="HR66" s="147">
        <v>745.67</v>
      </c>
      <c r="HS66" s="147">
        <v>820.1</v>
      </c>
      <c r="HT66" s="147">
        <v>842.6</v>
      </c>
      <c r="HU66" s="147">
        <v>827.81</v>
      </c>
      <c r="HV66" s="147">
        <v>928.51</v>
      </c>
      <c r="HW66" s="147">
        <v>906.19</v>
      </c>
      <c r="HX66" s="147">
        <v>895.26</v>
      </c>
      <c r="HY66" s="147">
        <v>901.2</v>
      </c>
      <c r="HZ66" s="147">
        <v>922.89</v>
      </c>
      <c r="IA66" s="147">
        <v>971.71</v>
      </c>
      <c r="IB66" s="147">
        <v>1012.44</v>
      </c>
      <c r="IC66" s="147">
        <v>1010.91</v>
      </c>
      <c r="ID66" s="147">
        <v>1048.58</v>
      </c>
      <c r="IE66" s="147">
        <v>1067.23</v>
      </c>
      <c r="IF66" s="147">
        <v>1080.75</v>
      </c>
      <c r="IG66" s="147">
        <v>1164.04</v>
      </c>
      <c r="IH66" s="147">
        <v>1154.3699999999999</v>
      </c>
      <c r="II66" s="147">
        <v>1032.33</v>
      </c>
      <c r="IJ66" s="147">
        <v>724.61</v>
      </c>
      <c r="IK66" s="147">
        <v>790.21869412472415</v>
      </c>
      <c r="IL66" s="147">
        <v>843.00353147269755</v>
      </c>
      <c r="IM66" s="147">
        <v>933.32757037051795</v>
      </c>
      <c r="IN66" s="147">
        <v>1013.8108989592085</v>
      </c>
      <c r="IO66" s="147">
        <v>986.31892826119042</v>
      </c>
      <c r="IP66" s="147">
        <v>928.92825757738308</v>
      </c>
      <c r="IQ66" s="147">
        <v>931.88228452454143</v>
      </c>
      <c r="IR66" s="147">
        <v>1078.3025290180797</v>
      </c>
      <c r="IS66" s="147">
        <v>1176.4702231830838</v>
      </c>
      <c r="IT66" s="147">
        <v>1170.0283390543459</v>
      </c>
      <c r="IU66" s="147">
        <v>1126.0265594147209</v>
      </c>
      <c r="IV66" s="147">
        <v>1146.7373263254922</v>
      </c>
      <c r="IW66" s="147">
        <v>1185.6841504764598</v>
      </c>
      <c r="IX66" s="147">
        <v>1245.1116186390914</v>
      </c>
      <c r="IY66" s="147">
        <v>1256.8182489279363</v>
      </c>
      <c r="IZ66" s="147">
        <v>1221.9111352367686</v>
      </c>
      <c r="JA66" s="147">
        <v>1175.7816824710585</v>
      </c>
      <c r="JB66" s="147">
        <v>1083.2211689845171</v>
      </c>
      <c r="JC66" s="147">
        <v>1005.2491264518051</v>
      </c>
      <c r="JD66" s="147">
        <v>968.83876209599998</v>
      </c>
      <c r="JE66" s="147">
        <v>984.55466156499995</v>
      </c>
      <c r="JF66" s="147">
        <v>1074.6091548449999</v>
      </c>
      <c r="JG66" s="147">
        <v>1095.2806141250001</v>
      </c>
      <c r="JH66" s="147">
        <v>1188.870626593</v>
      </c>
      <c r="JI66" s="147">
        <v>1079.526213759</v>
      </c>
      <c r="JJ66" s="147">
        <v>1060.6685349669999</v>
      </c>
      <c r="JK66" s="147">
        <v>948.13124823999999</v>
      </c>
      <c r="JL66" s="147">
        <v>1000.5563383579999</v>
      </c>
      <c r="JM66" s="147">
        <v>1053.1096466260301</v>
      </c>
      <c r="JN66" s="147">
        <v>1049.923216489</v>
      </c>
      <c r="JO66" s="147">
        <v>1124.4991586399999</v>
      </c>
      <c r="JP66" s="147">
        <v>1049.3442073890001</v>
      </c>
      <c r="JQ66" s="147">
        <v>1033.4975171630001</v>
      </c>
      <c r="JR66" s="147">
        <v>1071.831599998</v>
      </c>
      <c r="JS66" s="147">
        <v>1002.794192941</v>
      </c>
      <c r="JT66" s="147">
        <v>964.36295505600003</v>
      </c>
      <c r="JU66" s="147">
        <v>987.19460395399994</v>
      </c>
      <c r="JV66" s="147">
        <v>1031.728691583</v>
      </c>
      <c r="JW66" s="147">
        <v>1120.1525300230001</v>
      </c>
      <c r="JX66" s="147">
        <v>1149.26573695</v>
      </c>
      <c r="JY66" s="147">
        <v>1077.0278684259999</v>
      </c>
      <c r="JZ66" s="147">
        <v>1076.8626565259999</v>
      </c>
      <c r="KA66" s="147">
        <v>1036.766902757</v>
      </c>
      <c r="KB66" s="147">
        <v>1163.6076671809999</v>
      </c>
      <c r="KC66" s="147">
        <v>1236.1214691810001</v>
      </c>
      <c r="KD66" s="147">
        <v>1179.1239048709999</v>
      </c>
      <c r="KE66" s="147">
        <v>1174.2278926920001</v>
      </c>
      <c r="KF66" s="147">
        <v>1158.0856484430001</v>
      </c>
      <c r="KG66" s="147">
        <v>1118.2922206430001</v>
      </c>
      <c r="KH66" s="147">
        <v>1066.043036952</v>
      </c>
      <c r="KI66" s="632">
        <v>1074.5154019480001</v>
      </c>
      <c r="KJ66" s="632">
        <v>1119.765353948</v>
      </c>
      <c r="KK66" s="632">
        <v>1189.3236883290001</v>
      </c>
      <c r="KL66" s="632">
        <v>1150.487305977</v>
      </c>
      <c r="KM66" s="632">
        <v>1132.4071017619999</v>
      </c>
      <c r="KN66" s="632">
        <v>1077.7431943730001</v>
      </c>
      <c r="KO66" s="632">
        <v>1026.3757029779999</v>
      </c>
      <c r="KP66" s="632">
        <v>1089.8453882819999</v>
      </c>
      <c r="KQ66" s="632">
        <v>1052.432714154</v>
      </c>
      <c r="KR66" s="632">
        <v>1105.688647384</v>
      </c>
    </row>
    <row r="67" spans="1:304" ht="12.75">
      <c r="A67" s="307" t="s">
        <v>74</v>
      </c>
      <c r="B67" s="147"/>
      <c r="C67" s="147"/>
      <c r="D67" s="147"/>
      <c r="E67" s="147"/>
      <c r="F67" s="147"/>
      <c r="G67" s="147"/>
      <c r="H67" s="147"/>
      <c r="I67" s="147"/>
      <c r="J67" s="147"/>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c r="BI67" s="147"/>
      <c r="BJ67" s="147"/>
      <c r="BK67" s="147"/>
      <c r="BL67" s="147"/>
      <c r="BM67" s="147"/>
      <c r="BN67" s="147"/>
      <c r="BO67" s="147"/>
      <c r="BP67" s="147"/>
      <c r="BQ67" s="147"/>
      <c r="BR67" s="147"/>
      <c r="BS67" s="147"/>
      <c r="BT67" s="147"/>
      <c r="BU67" s="147"/>
      <c r="BV67" s="147"/>
      <c r="BW67" s="147"/>
      <c r="BX67" s="147"/>
      <c r="BY67" s="147"/>
      <c r="BZ67" s="147"/>
      <c r="CA67" s="147"/>
      <c r="CB67" s="147"/>
      <c r="CC67" s="147"/>
      <c r="CD67" s="147"/>
      <c r="CE67" s="147"/>
      <c r="CF67" s="147"/>
      <c r="CG67" s="147"/>
      <c r="CH67" s="147"/>
      <c r="CI67" s="147"/>
      <c r="CJ67" s="147"/>
      <c r="CK67" s="147"/>
      <c r="CL67" s="147"/>
      <c r="CM67" s="147"/>
      <c r="CN67" s="147"/>
      <c r="CO67" s="147"/>
      <c r="CP67" s="147"/>
      <c r="CQ67" s="147"/>
      <c r="CR67" s="147"/>
      <c r="CS67" s="147"/>
      <c r="CT67" s="147">
        <v>79.282119978931775</v>
      </c>
      <c r="CU67" s="147">
        <v>87.124018747853526</v>
      </c>
      <c r="CV67" s="147">
        <v>85.833626645385266</v>
      </c>
      <c r="CW67" s="147">
        <v>91.619726858402132</v>
      </c>
      <c r="CX67" s="147">
        <v>103.08487966271485</v>
      </c>
      <c r="CY67" s="147">
        <v>99.807150467383394</v>
      </c>
      <c r="CZ67" s="147">
        <v>93.169898624083345</v>
      </c>
      <c r="DA67" s="147">
        <v>87.529610566422122</v>
      </c>
      <c r="DB67" s="147">
        <v>76.524419930640818</v>
      </c>
      <c r="DC67" s="147">
        <v>59.754073131816867</v>
      </c>
      <c r="DD67" s="147">
        <v>59.310426849835693</v>
      </c>
      <c r="DE67" s="147">
        <v>59.39</v>
      </c>
      <c r="DF67" s="147">
        <v>62.09</v>
      </c>
      <c r="DG67" s="147">
        <v>60.31</v>
      </c>
      <c r="DH67" s="147">
        <v>63.81</v>
      </c>
      <c r="DI67" s="147">
        <v>72.06</v>
      </c>
      <c r="DJ67" s="147">
        <v>79.12</v>
      </c>
      <c r="DK67" s="147">
        <v>79.180000000000007</v>
      </c>
      <c r="DL67" s="147">
        <v>84.58</v>
      </c>
      <c r="DM67" s="147">
        <v>85.73</v>
      </c>
      <c r="DN67" s="147">
        <v>90.82</v>
      </c>
      <c r="DO67" s="147">
        <v>94.65</v>
      </c>
      <c r="DP67" s="147">
        <v>100.96</v>
      </c>
      <c r="DQ67" s="147">
        <v>102.76</v>
      </c>
      <c r="DR67" s="147">
        <v>102.52</v>
      </c>
      <c r="DS67" s="147">
        <v>101.86</v>
      </c>
      <c r="DT67" s="147">
        <v>105.51</v>
      </c>
      <c r="DU67" s="147">
        <v>103.3</v>
      </c>
      <c r="DV67" s="147">
        <v>97.24</v>
      </c>
      <c r="DW67" s="147">
        <v>94.25</v>
      </c>
      <c r="DX67" s="147">
        <v>103.57</v>
      </c>
      <c r="DY67" s="147">
        <v>103.05</v>
      </c>
      <c r="DZ67" s="147">
        <v>111.94</v>
      </c>
      <c r="EA67" s="147">
        <v>112.16</v>
      </c>
      <c r="EB67" s="147">
        <v>109.54</v>
      </c>
      <c r="EC67" s="147">
        <v>114.09</v>
      </c>
      <c r="ED67" s="147">
        <v>109.3</v>
      </c>
      <c r="EE67" s="147">
        <v>109.12</v>
      </c>
      <c r="EF67" s="147">
        <v>112.52</v>
      </c>
      <c r="EG67" s="147">
        <v>109.61</v>
      </c>
      <c r="EH67" s="147">
        <v>107.29</v>
      </c>
      <c r="EI67" s="147">
        <v>103.92</v>
      </c>
      <c r="EJ67" s="147">
        <v>99.99</v>
      </c>
      <c r="EK67" s="147">
        <v>95.86</v>
      </c>
      <c r="EL67" s="147">
        <v>92.77</v>
      </c>
      <c r="EM67" s="147">
        <v>99.23</v>
      </c>
      <c r="EN67" s="147">
        <v>98.09</v>
      </c>
      <c r="EO67" s="147">
        <v>97.07</v>
      </c>
      <c r="EP67" s="147">
        <v>105.57</v>
      </c>
      <c r="EQ67" s="147">
        <v>108.6</v>
      </c>
      <c r="ER67" s="147">
        <v>112.22</v>
      </c>
      <c r="ES67" s="147">
        <v>109.98</v>
      </c>
      <c r="ET67" s="147">
        <v>100.75</v>
      </c>
      <c r="EU67" s="147">
        <v>102.66</v>
      </c>
      <c r="EV67" s="147">
        <v>107.37</v>
      </c>
      <c r="EW67" s="147">
        <v>107.23</v>
      </c>
      <c r="EX67" s="147">
        <v>109.62</v>
      </c>
      <c r="EY67" s="147">
        <v>112.77</v>
      </c>
      <c r="EZ67" s="147">
        <v>114.95</v>
      </c>
      <c r="FA67" s="147">
        <v>116.64</v>
      </c>
      <c r="FB67" s="147">
        <v>118.07</v>
      </c>
      <c r="FC67" s="147">
        <v>116.44</v>
      </c>
      <c r="FD67" s="147">
        <v>117.06</v>
      </c>
      <c r="FE67" s="147">
        <v>115.85</v>
      </c>
      <c r="FF67" s="147">
        <v>117.06</v>
      </c>
      <c r="FG67" s="147">
        <v>107.24</v>
      </c>
      <c r="FH67" s="147">
        <v>107.73</v>
      </c>
      <c r="FI67" s="147">
        <v>108.27</v>
      </c>
      <c r="FJ67" s="147">
        <v>112.88</v>
      </c>
      <c r="FK67" s="147">
        <v>118.15</v>
      </c>
      <c r="FL67" s="147">
        <v>116.82</v>
      </c>
      <c r="FM67" s="147">
        <v>111.72</v>
      </c>
      <c r="FN67" s="147">
        <v>105.88</v>
      </c>
      <c r="FO67" s="147">
        <v>106.75</v>
      </c>
      <c r="FP67" s="147">
        <v>112.51</v>
      </c>
      <c r="FQ67" s="147">
        <v>113.34</v>
      </c>
      <c r="FR67" s="147">
        <v>112.19</v>
      </c>
      <c r="FS67" s="147">
        <v>113.85</v>
      </c>
      <c r="FT67" s="147">
        <v>113.43</v>
      </c>
      <c r="FU67" s="147">
        <v>124.05</v>
      </c>
      <c r="FV67" s="147">
        <v>112.67</v>
      </c>
      <c r="FW67" s="147">
        <v>111.35</v>
      </c>
      <c r="FX67" s="147">
        <v>112.76</v>
      </c>
      <c r="FY67" s="147">
        <v>105.37</v>
      </c>
      <c r="FZ67" s="147">
        <v>97.78</v>
      </c>
      <c r="GA67" s="147">
        <v>105.52</v>
      </c>
      <c r="GB67" s="147">
        <v>102.87</v>
      </c>
      <c r="GC67" s="147">
        <v>109.95</v>
      </c>
      <c r="GD67" s="147">
        <v>107.94</v>
      </c>
      <c r="GE67" s="147">
        <v>107.7</v>
      </c>
      <c r="GF67" s="147">
        <v>103.72</v>
      </c>
      <c r="GG67" s="147">
        <v>95.37</v>
      </c>
      <c r="GH67" s="147">
        <v>92.45</v>
      </c>
      <c r="GI67" s="147">
        <v>92.39</v>
      </c>
      <c r="GJ67" s="147">
        <v>92.62</v>
      </c>
      <c r="GK67" s="147">
        <v>89.94</v>
      </c>
      <c r="GL67" s="147">
        <v>83.74</v>
      </c>
      <c r="GM67" s="147">
        <v>88.73</v>
      </c>
      <c r="GN67" s="147">
        <v>102.29</v>
      </c>
      <c r="GO67" s="147">
        <v>110.38</v>
      </c>
      <c r="GP67" s="147">
        <v>103.28</v>
      </c>
      <c r="GV67" s="147">
        <v>129.41999999999999</v>
      </c>
      <c r="GW67" s="147">
        <v>124.44</v>
      </c>
      <c r="GX67" s="147">
        <v>133.56</v>
      </c>
      <c r="GY67" s="147">
        <v>138.88</v>
      </c>
      <c r="GZ67" s="147">
        <v>139.9</v>
      </c>
      <c r="HA67" s="147">
        <v>141.1</v>
      </c>
      <c r="HB67" s="147">
        <v>137.91</v>
      </c>
      <c r="HC67" s="147">
        <v>138.43</v>
      </c>
      <c r="HD67" s="147">
        <v>145.43</v>
      </c>
      <c r="HE67" s="147">
        <v>153.88</v>
      </c>
      <c r="HF67" s="147">
        <v>165.37</v>
      </c>
      <c r="HG67" s="147">
        <v>168.05</v>
      </c>
      <c r="HH67" s="147">
        <v>167.29</v>
      </c>
      <c r="HI67" s="147">
        <v>169.96</v>
      </c>
      <c r="HJ67" s="147">
        <v>185.4</v>
      </c>
      <c r="HK67" s="147">
        <v>187.5</v>
      </c>
      <c r="HL67" s="147">
        <v>192.65</v>
      </c>
      <c r="HM67" s="147">
        <v>195.5</v>
      </c>
      <c r="HN67" s="147">
        <v>177.85</v>
      </c>
      <c r="HO67" s="147">
        <v>170.45</v>
      </c>
      <c r="HP67" s="147">
        <v>182.13</v>
      </c>
      <c r="HQ67" s="147">
        <v>179.08</v>
      </c>
      <c r="HR67" s="147">
        <v>183.35</v>
      </c>
      <c r="HS67" s="147">
        <v>200.05</v>
      </c>
      <c r="HT67" s="147">
        <v>209.36</v>
      </c>
      <c r="HU67" s="147">
        <v>200.29</v>
      </c>
      <c r="HV67" s="147">
        <v>226.99</v>
      </c>
      <c r="HW67" s="147">
        <v>224</v>
      </c>
      <c r="HX67" s="147">
        <v>229.82</v>
      </c>
      <c r="HY67" s="147">
        <v>234.3</v>
      </c>
      <c r="HZ67" s="147">
        <v>242.36</v>
      </c>
      <c r="IA67" s="147">
        <v>256.02999999999997</v>
      </c>
      <c r="IB67" s="147">
        <v>269.49</v>
      </c>
      <c r="IC67" s="147">
        <v>277.11</v>
      </c>
      <c r="ID67" s="147">
        <v>284.20999999999998</v>
      </c>
      <c r="IE67" s="147">
        <v>296.77999999999997</v>
      </c>
      <c r="IF67" s="147">
        <v>309.29000000000002</v>
      </c>
      <c r="IG67" s="147">
        <v>340.9</v>
      </c>
      <c r="IH67" s="147">
        <v>347.77</v>
      </c>
      <c r="II67" s="147">
        <v>328.61</v>
      </c>
      <c r="IJ67" s="147">
        <v>255.92</v>
      </c>
      <c r="IK67" s="147">
        <v>285.40274825069349</v>
      </c>
      <c r="IL67" s="147">
        <v>303.6279720969697</v>
      </c>
      <c r="IM67" s="147">
        <v>348.675635846879</v>
      </c>
      <c r="IN67" s="147">
        <v>382.0289923934788</v>
      </c>
      <c r="IO67" s="147">
        <v>383.06698166775061</v>
      </c>
      <c r="IP67" s="147">
        <v>374.15632623292652</v>
      </c>
      <c r="IQ67" s="147">
        <v>380.99420342889101</v>
      </c>
      <c r="IR67" s="147">
        <v>424.43425171022068</v>
      </c>
      <c r="IS67" s="147">
        <v>452.62235110025512</v>
      </c>
      <c r="IT67" s="147">
        <v>448.9363901383042</v>
      </c>
      <c r="IU67" s="147">
        <v>447.62120497015479</v>
      </c>
      <c r="IV67" s="147">
        <v>481.42771372571713</v>
      </c>
      <c r="IW67" s="147">
        <v>504.15969587375179</v>
      </c>
      <c r="IX67" s="147">
        <v>532.31550224339378</v>
      </c>
      <c r="IY67" s="147">
        <v>538.06981758154552</v>
      </c>
      <c r="IZ67" s="147">
        <v>547.74876491411874</v>
      </c>
      <c r="JA67" s="147">
        <v>536.36967812887724</v>
      </c>
      <c r="JB67" s="147">
        <v>513.05174132856678</v>
      </c>
      <c r="JC67" s="147">
        <v>484.97588620191135</v>
      </c>
      <c r="JD67" s="147">
        <v>479.58056692909611</v>
      </c>
      <c r="JE67" s="147">
        <v>495.82698768534073</v>
      </c>
      <c r="JF67" s="147">
        <v>514.66567911100003</v>
      </c>
      <c r="JG67" s="147">
        <v>501.604696064</v>
      </c>
      <c r="JH67" s="147">
        <v>525.33540357300001</v>
      </c>
      <c r="JI67" s="147">
        <v>493.95964312299998</v>
      </c>
      <c r="JJ67" s="147">
        <v>493.11830217599999</v>
      </c>
      <c r="JK67" s="526">
        <v>454.15935924899998</v>
      </c>
      <c r="JL67" s="526">
        <v>471.97696846700001</v>
      </c>
      <c r="JM67" s="526">
        <v>495.14980143474901</v>
      </c>
      <c r="JN67" s="526">
        <v>493.48470885099999</v>
      </c>
      <c r="JO67" s="526">
        <v>504.54593341200001</v>
      </c>
      <c r="JP67" s="526">
        <v>471.52134913899999</v>
      </c>
      <c r="JQ67" s="526">
        <v>460.24023593200002</v>
      </c>
      <c r="JR67" s="526">
        <v>471.41980508900002</v>
      </c>
      <c r="JS67" s="526">
        <v>447.43215568099998</v>
      </c>
      <c r="JT67" s="526">
        <v>439.83813909999998</v>
      </c>
      <c r="JU67" s="526">
        <v>447.80485257499998</v>
      </c>
      <c r="JV67" s="526">
        <v>470.84956551099998</v>
      </c>
      <c r="JW67" s="526">
        <v>507.090559907</v>
      </c>
      <c r="JX67" s="526">
        <v>520.33490852</v>
      </c>
      <c r="JY67" s="526">
        <v>509.63912301900001</v>
      </c>
      <c r="JZ67" s="526">
        <v>507.21912404400001</v>
      </c>
      <c r="KA67" s="526">
        <v>485.00706101999998</v>
      </c>
      <c r="KB67" s="526">
        <v>524.57148409000001</v>
      </c>
      <c r="KC67" s="526">
        <v>551.24239983799998</v>
      </c>
      <c r="KD67" s="526">
        <v>542.89609207199999</v>
      </c>
      <c r="KE67" s="526">
        <v>544.86518580899997</v>
      </c>
      <c r="KF67" s="526">
        <v>556.67096722700001</v>
      </c>
      <c r="KG67" s="526">
        <v>548.15724087800004</v>
      </c>
      <c r="KH67" s="526">
        <v>541.60388702900002</v>
      </c>
      <c r="KI67" s="632">
        <v>552.38891793699997</v>
      </c>
      <c r="KJ67" s="632">
        <v>558.27972562499997</v>
      </c>
      <c r="KK67" s="632">
        <v>586.00005289800004</v>
      </c>
      <c r="KL67" s="632">
        <v>575.728934503</v>
      </c>
      <c r="KM67" s="632">
        <v>564.30484317299999</v>
      </c>
      <c r="KN67" s="632">
        <v>545.38779627300005</v>
      </c>
      <c r="KO67" s="632">
        <v>528.35309806199996</v>
      </c>
      <c r="KP67" s="632">
        <v>547.82397525600004</v>
      </c>
      <c r="KQ67" s="632">
        <v>522.30859494100002</v>
      </c>
      <c r="KR67" s="632">
        <v>550.11514730700003</v>
      </c>
    </row>
    <row r="68" spans="1:304" ht="12.75">
      <c r="A68" s="307" t="s">
        <v>267</v>
      </c>
      <c r="B68" s="147"/>
      <c r="C68" s="147"/>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c r="BI68" s="147"/>
      <c r="BJ68" s="147"/>
      <c r="BK68" s="147"/>
      <c r="BL68" s="147"/>
      <c r="BM68" s="147"/>
      <c r="BN68" s="147"/>
      <c r="BO68" s="147"/>
      <c r="BP68" s="147"/>
      <c r="BQ68" s="147"/>
      <c r="BR68" s="147"/>
      <c r="BS68" s="147"/>
      <c r="BT68" s="147"/>
      <c r="BU68" s="147"/>
      <c r="BV68" s="147"/>
      <c r="BW68" s="147"/>
      <c r="BX68" s="147"/>
      <c r="BY68" s="147"/>
      <c r="BZ68" s="147"/>
      <c r="CA68" s="147"/>
      <c r="CB68" s="147"/>
      <c r="CC68" s="147"/>
      <c r="CD68" s="147"/>
      <c r="CE68" s="147"/>
      <c r="CF68" s="147"/>
      <c r="CG68" s="147"/>
      <c r="CH68" s="147"/>
      <c r="CI68" s="147"/>
      <c r="CJ68" s="147"/>
      <c r="CK68" s="147"/>
      <c r="CL68" s="147"/>
      <c r="CM68" s="147"/>
      <c r="CN68" s="147"/>
      <c r="CO68" s="147"/>
      <c r="CP68" s="147"/>
      <c r="CQ68" s="147"/>
      <c r="CR68" s="147"/>
      <c r="CS68" s="147"/>
      <c r="CT68" s="147">
        <v>21.355230858884248</v>
      </c>
      <c r="CU68" s="147">
        <v>22.011576192612917</v>
      </c>
      <c r="CV68" s="147">
        <v>21.129458343372178</v>
      </c>
      <c r="CW68" s="147">
        <v>22.775910215969507</v>
      </c>
      <c r="CX68" s="147">
        <v>22.640262141655107</v>
      </c>
      <c r="CY68" s="147">
        <v>23.320982877760589</v>
      </c>
      <c r="CZ68" s="147">
        <v>23.553027135795254</v>
      </c>
      <c r="DA68" s="147">
        <v>20.96966245340035</v>
      </c>
      <c r="DB68" s="147">
        <v>17.848963385976134</v>
      </c>
      <c r="DC68" s="147">
        <v>14.406533000871967</v>
      </c>
      <c r="DD68" s="147">
        <v>14.368736221474068</v>
      </c>
      <c r="DE68" s="147">
        <v>14.23</v>
      </c>
      <c r="DF68" s="147">
        <v>14</v>
      </c>
      <c r="DG68" s="147">
        <v>13.74</v>
      </c>
      <c r="DH68" s="147">
        <v>15.24</v>
      </c>
      <c r="DI68" s="147">
        <v>16.03</v>
      </c>
      <c r="DJ68" s="147">
        <v>16.14</v>
      </c>
      <c r="DK68" s="147">
        <v>18.829999999999998</v>
      </c>
      <c r="DL68" s="147">
        <v>16.670000000000002</v>
      </c>
      <c r="DM68" s="147">
        <v>17.239999999999998</v>
      </c>
      <c r="DN68" s="147">
        <v>20.079999999999998</v>
      </c>
      <c r="DO68" s="147">
        <v>34.159999999999997</v>
      </c>
      <c r="DP68" s="147">
        <v>35.29</v>
      </c>
      <c r="DQ68" s="147">
        <v>34.89</v>
      </c>
      <c r="DR68" s="147">
        <v>33.840000000000003</v>
      </c>
      <c r="DS68" s="147">
        <v>33.049999999999997</v>
      </c>
      <c r="DT68" s="147">
        <v>33.76</v>
      </c>
      <c r="DU68" s="147">
        <v>32.51</v>
      </c>
      <c r="DV68" s="147">
        <v>28.88</v>
      </c>
      <c r="DW68" s="147">
        <v>28.5</v>
      </c>
      <c r="DX68" s="147">
        <v>32.369999999999997</v>
      </c>
      <c r="DY68" s="147">
        <v>33.770000000000003</v>
      </c>
      <c r="DZ68" s="147">
        <v>37.43</v>
      </c>
      <c r="EA68" s="147">
        <v>29.05</v>
      </c>
      <c r="EB68" s="147">
        <v>27.42</v>
      </c>
      <c r="EC68" s="147">
        <v>27.64</v>
      </c>
      <c r="ED68" s="147">
        <v>25.68</v>
      </c>
      <c r="EE68" s="147">
        <v>24.89</v>
      </c>
      <c r="EF68" s="147">
        <v>26.45</v>
      </c>
      <c r="EG68" s="147">
        <v>27.08</v>
      </c>
      <c r="EH68" s="147">
        <v>27.13</v>
      </c>
      <c r="EI68" s="147">
        <v>28.3</v>
      </c>
      <c r="EJ68" s="147">
        <v>24.83</v>
      </c>
      <c r="EK68" s="147">
        <v>25.72</v>
      </c>
      <c r="EL68" s="147">
        <v>23.7</v>
      </c>
      <c r="EM68" s="147">
        <v>25.74</v>
      </c>
      <c r="EN68" s="147">
        <v>28.24</v>
      </c>
      <c r="EO68" s="147">
        <v>29.66</v>
      </c>
      <c r="EP68" s="147">
        <v>31.2</v>
      </c>
      <c r="EQ68" s="147">
        <v>34.33</v>
      </c>
      <c r="ER68" s="147">
        <v>34.25</v>
      </c>
      <c r="ES68" s="147">
        <v>31.66</v>
      </c>
      <c r="ET68" s="147">
        <v>29.19</v>
      </c>
      <c r="EU68" s="147">
        <v>28.97</v>
      </c>
      <c r="EV68" s="147">
        <v>32.71</v>
      </c>
      <c r="EW68" s="147">
        <v>33.28</v>
      </c>
      <c r="EX68" s="147">
        <v>36.69</v>
      </c>
      <c r="EY68" s="147">
        <v>34.020000000000003</v>
      </c>
      <c r="EZ68" s="147">
        <v>33.44</v>
      </c>
      <c r="FA68" s="147">
        <v>41.19</v>
      </c>
      <c r="FB68" s="147">
        <v>41.71</v>
      </c>
      <c r="FC68" s="147">
        <v>38.19</v>
      </c>
      <c r="FD68" s="147">
        <v>39.18</v>
      </c>
      <c r="FE68" s="147">
        <v>51.52</v>
      </c>
      <c r="FF68" s="147">
        <v>40.96</v>
      </c>
      <c r="FG68" s="147">
        <v>34.479999999999997</v>
      </c>
      <c r="FH68" s="147">
        <v>36.01</v>
      </c>
      <c r="FI68" s="147">
        <v>36.32</v>
      </c>
      <c r="FJ68" s="147">
        <v>38.770000000000003</v>
      </c>
      <c r="FK68" s="147">
        <v>40</v>
      </c>
      <c r="FL68" s="147">
        <v>39.76</v>
      </c>
      <c r="FM68" s="147">
        <v>38.67</v>
      </c>
      <c r="FN68" s="147">
        <v>32.700000000000003</v>
      </c>
      <c r="FO68" s="147">
        <v>32.22</v>
      </c>
      <c r="FP68" s="147">
        <v>35.340000000000003</v>
      </c>
      <c r="FQ68" s="147">
        <v>41.35</v>
      </c>
      <c r="FR68" s="147">
        <v>43.81</v>
      </c>
      <c r="FS68" s="147">
        <v>41.26</v>
      </c>
      <c r="FT68" s="147">
        <v>42.69</v>
      </c>
      <c r="FU68" s="147">
        <v>42.02</v>
      </c>
      <c r="FV68" s="147">
        <v>41.52</v>
      </c>
      <c r="FW68" s="147">
        <v>35.19</v>
      </c>
      <c r="FX68" s="147">
        <v>36.799999999999997</v>
      </c>
      <c r="FY68" s="147">
        <v>31.95</v>
      </c>
      <c r="FZ68" s="147">
        <v>30.11</v>
      </c>
      <c r="GA68" s="147">
        <v>32.57</v>
      </c>
      <c r="GB68" s="147">
        <v>32.68</v>
      </c>
      <c r="GC68" s="147">
        <v>37.5</v>
      </c>
      <c r="GD68" s="147">
        <v>36.71</v>
      </c>
      <c r="GE68" s="147">
        <v>37.75</v>
      </c>
      <c r="GF68" s="147">
        <v>35.06</v>
      </c>
      <c r="GG68" s="147">
        <v>32.42</v>
      </c>
      <c r="GH68" s="147">
        <v>29.65</v>
      </c>
      <c r="GI68" s="147">
        <v>29.77</v>
      </c>
      <c r="GJ68" s="147">
        <v>31.08</v>
      </c>
      <c r="GK68" s="147">
        <v>32.03</v>
      </c>
      <c r="GL68" s="147">
        <v>29.17</v>
      </c>
      <c r="GM68" s="147">
        <v>29.16</v>
      </c>
      <c r="GN68" s="147">
        <v>34.53</v>
      </c>
      <c r="GO68" s="147">
        <v>36.89</v>
      </c>
      <c r="GP68" s="147">
        <v>35.76</v>
      </c>
      <c r="GQ68" s="147">
        <v>36.25</v>
      </c>
      <c r="GR68" s="147">
        <v>44.49</v>
      </c>
      <c r="GS68" s="147">
        <v>49.04</v>
      </c>
      <c r="GT68" s="147">
        <v>46.32</v>
      </c>
      <c r="GU68" s="147">
        <v>53.91</v>
      </c>
      <c r="GV68" s="147">
        <v>56.43</v>
      </c>
      <c r="GW68" s="147">
        <v>56.98</v>
      </c>
      <c r="GX68" s="147">
        <v>59.79</v>
      </c>
      <c r="GY68" s="147">
        <v>64.44</v>
      </c>
      <c r="GZ68" s="147">
        <v>55.79</v>
      </c>
      <c r="HA68" s="147">
        <v>54.59</v>
      </c>
      <c r="HB68" s="147">
        <v>52.07</v>
      </c>
      <c r="HC68" s="147">
        <v>50.81</v>
      </c>
      <c r="HD68" s="147">
        <v>51.3</v>
      </c>
      <c r="HE68" s="147">
        <v>58.51</v>
      </c>
      <c r="HF68" s="147">
        <v>56.01</v>
      </c>
      <c r="HG68" s="147">
        <v>58.22</v>
      </c>
      <c r="HH68" s="147">
        <v>59.03</v>
      </c>
      <c r="HI68" s="147">
        <v>63.86</v>
      </c>
      <c r="HJ68" s="147">
        <v>69.8</v>
      </c>
      <c r="HK68" s="147">
        <v>72.599999999999994</v>
      </c>
      <c r="HL68" s="147">
        <v>75.5</v>
      </c>
      <c r="HM68" s="147">
        <v>73.62</v>
      </c>
      <c r="HN68" s="147">
        <v>64.62</v>
      </c>
      <c r="HO68" s="147">
        <v>57.05</v>
      </c>
      <c r="HP68" s="147">
        <v>68.36</v>
      </c>
      <c r="HQ68" s="147">
        <v>65.13</v>
      </c>
      <c r="HR68" s="147">
        <v>67.760000000000005</v>
      </c>
      <c r="HS68" s="147">
        <v>79.22</v>
      </c>
      <c r="HT68" s="147">
        <v>78.14</v>
      </c>
      <c r="HU68" s="147">
        <v>76.34</v>
      </c>
      <c r="HV68" s="147">
        <v>87.58</v>
      </c>
      <c r="HW68" s="147">
        <v>86.8</v>
      </c>
      <c r="HX68" s="147">
        <v>83.93</v>
      </c>
      <c r="HY68" s="147">
        <v>87.31</v>
      </c>
      <c r="HZ68" s="147">
        <v>89.56</v>
      </c>
      <c r="IA68" s="147">
        <v>94.27</v>
      </c>
      <c r="IB68" s="147">
        <v>96.62</v>
      </c>
      <c r="IC68" s="147">
        <v>98.94</v>
      </c>
      <c r="ID68" s="147">
        <v>101.47</v>
      </c>
      <c r="IE68" s="147">
        <v>110.75</v>
      </c>
      <c r="IF68" s="147">
        <v>107.12</v>
      </c>
      <c r="IG68" s="147">
        <v>120.66</v>
      </c>
      <c r="IH68" s="147">
        <v>108.45</v>
      </c>
      <c r="II68" s="147">
        <v>101.68</v>
      </c>
      <c r="IJ68" s="147">
        <v>68.87</v>
      </c>
      <c r="IK68" s="147">
        <v>68.522319825748795</v>
      </c>
      <c r="IL68" s="147">
        <v>68.827966021577893</v>
      </c>
      <c r="IM68" s="147">
        <v>84.007288248604993</v>
      </c>
      <c r="IN68" s="147">
        <v>97.713402849824206</v>
      </c>
      <c r="IO68" s="147">
        <v>91.891350224358007</v>
      </c>
      <c r="IP68" s="147">
        <v>87.088529306415296</v>
      </c>
      <c r="IQ68" s="147">
        <v>93.3968345102477</v>
      </c>
      <c r="IR68" s="147">
        <v>110.3163206278788</v>
      </c>
      <c r="IS68" s="147">
        <v>129.30294099714462</v>
      </c>
      <c r="IT68" s="147">
        <v>129.2826424959031</v>
      </c>
      <c r="IU68" s="147">
        <v>132.0905177084062</v>
      </c>
      <c r="IV68" s="147">
        <v>132.3217775398731</v>
      </c>
      <c r="IW68" s="147">
        <v>159.41462745213252</v>
      </c>
      <c r="IX68" s="147">
        <v>165.02329739044438</v>
      </c>
      <c r="IY68" s="147">
        <v>171.26318347855701</v>
      </c>
      <c r="IZ68" s="147">
        <v>171.77728880080952</v>
      </c>
      <c r="JA68" s="147">
        <v>169.43231080315562</v>
      </c>
      <c r="JB68" s="147">
        <v>145.90847050608122</v>
      </c>
      <c r="JC68" s="147">
        <v>132.615699948946</v>
      </c>
      <c r="JD68" s="147">
        <v>125.78269835950161</v>
      </c>
      <c r="JE68" s="147">
        <v>122.34898324073571</v>
      </c>
      <c r="JF68" s="147">
        <v>133.624920344</v>
      </c>
      <c r="JG68" s="147">
        <v>113.347585248</v>
      </c>
      <c r="JH68" s="147">
        <v>132.09538167700001</v>
      </c>
      <c r="JI68" s="147">
        <v>118.952213636</v>
      </c>
      <c r="JJ68" s="147">
        <v>121.373106648</v>
      </c>
      <c r="JK68" s="147">
        <v>102.135292722</v>
      </c>
      <c r="JL68" s="147">
        <v>105.295668709</v>
      </c>
      <c r="JM68" s="147">
        <v>112.385527228425</v>
      </c>
      <c r="JN68" s="147">
        <v>116.177326154</v>
      </c>
      <c r="JO68" s="147">
        <v>119.606052331</v>
      </c>
      <c r="JP68" s="147">
        <v>109.90108924800001</v>
      </c>
      <c r="JQ68" s="147">
        <v>108.44119886999999</v>
      </c>
      <c r="JR68" s="147">
        <v>106.57018859</v>
      </c>
      <c r="JS68" s="147">
        <v>102.286427492</v>
      </c>
      <c r="JT68" s="147">
        <v>94.545886955</v>
      </c>
      <c r="JU68" s="147">
        <v>101.03374382600001</v>
      </c>
      <c r="JV68" s="147">
        <v>110.819264151</v>
      </c>
      <c r="JW68" s="147">
        <v>125.84143066599999</v>
      </c>
      <c r="JX68" s="147">
        <v>126.778152061</v>
      </c>
      <c r="JY68" s="147">
        <v>119.36885983000001</v>
      </c>
      <c r="JZ68" s="147">
        <v>115.86402088200001</v>
      </c>
      <c r="KA68" s="147">
        <v>116.695392568</v>
      </c>
      <c r="KB68" s="147">
        <v>136.53559587500001</v>
      </c>
      <c r="KC68" s="147">
        <v>141.24726510299999</v>
      </c>
      <c r="KD68" s="147">
        <v>132.87965648400001</v>
      </c>
      <c r="KE68" s="147">
        <v>143.18743468400001</v>
      </c>
      <c r="KF68" s="147">
        <v>142.27237791300001</v>
      </c>
      <c r="KG68" s="147">
        <v>137.00175343500001</v>
      </c>
      <c r="KH68" s="147">
        <v>129.13120531999999</v>
      </c>
      <c r="KI68" s="632">
        <v>126.773170259</v>
      </c>
      <c r="KJ68" s="632">
        <v>132.521478124</v>
      </c>
      <c r="KK68" s="632">
        <v>142.47480371899999</v>
      </c>
      <c r="KL68" s="632">
        <v>139.258462579</v>
      </c>
      <c r="KM68" s="632">
        <v>137.317445768</v>
      </c>
      <c r="KN68" s="632">
        <v>131.70804444199999</v>
      </c>
      <c r="KO68" s="632">
        <v>123.897584075</v>
      </c>
      <c r="KP68" s="632">
        <v>134.430828405</v>
      </c>
      <c r="KQ68" s="632">
        <v>144.59056116400001</v>
      </c>
      <c r="KR68" s="632">
        <v>143.43830954399999</v>
      </c>
    </row>
    <row r="69" spans="1:304" ht="12.75">
      <c r="A69" s="532" t="s">
        <v>469</v>
      </c>
      <c r="B69" s="526"/>
      <c r="C69" s="526"/>
      <c r="D69" s="526"/>
      <c r="E69" s="526"/>
      <c r="F69" s="526"/>
      <c r="G69" s="526"/>
      <c r="H69" s="526"/>
      <c r="I69" s="526"/>
      <c r="J69" s="526"/>
      <c r="K69" s="526"/>
      <c r="L69" s="526"/>
      <c r="M69" s="527"/>
      <c r="N69" s="528"/>
      <c r="O69" s="526"/>
      <c r="P69" s="526"/>
      <c r="Q69" s="526"/>
      <c r="R69" s="526"/>
      <c r="S69" s="526"/>
      <c r="T69" s="526"/>
      <c r="U69" s="526"/>
      <c r="V69" s="526"/>
      <c r="W69" s="526"/>
      <c r="X69" s="526"/>
      <c r="Y69" s="527"/>
      <c r="Z69" s="528"/>
      <c r="AA69" s="526"/>
      <c r="AB69" s="526"/>
      <c r="AC69" s="526"/>
      <c r="AD69" s="526"/>
      <c r="AE69" s="526"/>
      <c r="AF69" s="526"/>
      <c r="AG69" s="526"/>
      <c r="AH69" s="526"/>
      <c r="AI69" s="526"/>
      <c r="AJ69" s="526"/>
      <c r="AK69" s="527"/>
      <c r="AL69" s="528"/>
      <c r="AM69" s="526"/>
      <c r="AN69" s="526"/>
      <c r="AO69" s="526"/>
      <c r="AP69" s="526"/>
      <c r="AQ69" s="526"/>
      <c r="AR69" s="526"/>
      <c r="AS69" s="526"/>
      <c r="AT69" s="526"/>
      <c r="AU69" s="526"/>
      <c r="AV69" s="526"/>
      <c r="AW69" s="527"/>
      <c r="AX69" s="528"/>
      <c r="AY69" s="526"/>
      <c r="AZ69" s="526"/>
      <c r="BA69" s="526"/>
      <c r="BB69" s="526"/>
      <c r="BC69" s="526"/>
      <c r="BD69" s="526"/>
      <c r="BE69" s="526"/>
      <c r="BF69" s="526"/>
      <c r="BG69" s="526"/>
      <c r="BH69" s="526"/>
      <c r="BI69" s="527"/>
      <c r="BJ69" s="528"/>
      <c r="BK69" s="526"/>
      <c r="BL69" s="526"/>
      <c r="BM69" s="526"/>
      <c r="BN69" s="526"/>
      <c r="BO69" s="526"/>
      <c r="BP69" s="526"/>
      <c r="BQ69" s="526"/>
      <c r="BR69" s="526"/>
      <c r="BS69" s="526"/>
      <c r="BT69" s="526"/>
      <c r="BU69" s="527"/>
      <c r="BV69" s="528"/>
      <c r="BW69" s="526"/>
      <c r="BX69" s="526"/>
      <c r="BY69" s="526"/>
      <c r="BZ69" s="526"/>
      <c r="CA69" s="526"/>
      <c r="CB69" s="526"/>
      <c r="CC69" s="526"/>
      <c r="CD69" s="526"/>
      <c r="CE69" s="526"/>
      <c r="CF69" s="526"/>
      <c r="CG69" s="527"/>
      <c r="CH69" s="528"/>
      <c r="CI69" s="526"/>
      <c r="CJ69" s="526"/>
      <c r="CK69" s="526"/>
      <c r="CL69" s="526"/>
      <c r="CM69" s="526"/>
      <c r="CN69" s="526"/>
      <c r="CO69" s="526"/>
      <c r="CP69" s="526"/>
      <c r="CQ69" s="526"/>
      <c r="CR69" s="526"/>
      <c r="CS69" s="527"/>
      <c r="CT69" s="526">
        <v>117.35174028840353</v>
      </c>
      <c r="CU69" s="526">
        <v>126.87579837438423</v>
      </c>
      <c r="CV69" s="526">
        <v>120.48664123942247</v>
      </c>
      <c r="CW69" s="526">
        <v>134.66427243473564</v>
      </c>
      <c r="CX69" s="526">
        <v>145.48299635878124</v>
      </c>
      <c r="CY69" s="526">
        <v>136.50145518861743</v>
      </c>
      <c r="CZ69" s="526">
        <v>132.06980320205471</v>
      </c>
      <c r="DA69" s="526">
        <v>123.56535542702925</v>
      </c>
      <c r="DB69" s="526">
        <v>108.29479896033301</v>
      </c>
      <c r="DC69" s="526">
        <v>83.914693980651862</v>
      </c>
      <c r="DD69" s="526">
        <v>84.718568425461228</v>
      </c>
      <c r="DE69" s="526">
        <v>88.22</v>
      </c>
      <c r="DF69" s="526">
        <v>92.45</v>
      </c>
      <c r="DG69" s="526">
        <v>91.02</v>
      </c>
      <c r="DH69" s="526">
        <v>95.460000000000008</v>
      </c>
      <c r="DI69" s="526">
        <v>97.17</v>
      </c>
      <c r="DJ69" s="526">
        <v>103.91</v>
      </c>
      <c r="DK69" s="526">
        <v>107.59</v>
      </c>
      <c r="DL69" s="526">
        <v>92.5</v>
      </c>
      <c r="DM69" s="526">
        <v>91.43</v>
      </c>
      <c r="DN69" s="526">
        <v>104.32</v>
      </c>
      <c r="DO69" s="526">
        <v>104.71</v>
      </c>
      <c r="DP69" s="526">
        <v>113.72</v>
      </c>
      <c r="DQ69" s="526">
        <v>119.2</v>
      </c>
      <c r="DR69" s="526">
        <v>117.24</v>
      </c>
      <c r="DS69" s="526">
        <v>115.53</v>
      </c>
      <c r="DT69" s="526">
        <v>120.92999999999999</v>
      </c>
      <c r="DU69" s="526">
        <v>117.43</v>
      </c>
      <c r="DV69" s="526">
        <v>110.64</v>
      </c>
      <c r="DW69" s="526">
        <v>98.89</v>
      </c>
      <c r="DX69" s="526">
        <v>102.53</v>
      </c>
      <c r="DY69" s="526">
        <v>97.55</v>
      </c>
      <c r="DZ69" s="526">
        <v>170.6</v>
      </c>
      <c r="EA69" s="526">
        <v>166.2</v>
      </c>
      <c r="EB69" s="526">
        <v>120.2</v>
      </c>
      <c r="EC69" s="526">
        <v>134.97</v>
      </c>
      <c r="ED69" s="526">
        <v>129.15</v>
      </c>
      <c r="EE69" s="526">
        <v>130.66</v>
      </c>
      <c r="EF69" s="526">
        <v>133.34</v>
      </c>
      <c r="EG69" s="526">
        <v>131.29</v>
      </c>
      <c r="EH69" s="526">
        <v>129.57</v>
      </c>
      <c r="EI69" s="526">
        <v>126.57</v>
      </c>
      <c r="EJ69" s="526">
        <v>122.63</v>
      </c>
      <c r="EK69" s="526">
        <v>114.75</v>
      </c>
      <c r="EL69" s="526">
        <v>107.57</v>
      </c>
      <c r="EM69" s="526">
        <v>118.59</v>
      </c>
      <c r="EN69" s="526">
        <v>120.35</v>
      </c>
      <c r="EO69" s="526">
        <v>118.82</v>
      </c>
      <c r="EP69" s="526">
        <v>129.97</v>
      </c>
      <c r="EQ69" s="526">
        <v>133.18</v>
      </c>
      <c r="ER69" s="526">
        <v>130.16</v>
      </c>
      <c r="ES69" s="526">
        <v>125.38</v>
      </c>
      <c r="ET69" s="526">
        <v>106.68</v>
      </c>
      <c r="EU69" s="526">
        <v>110.06</v>
      </c>
      <c r="EV69" s="526">
        <v>113.43</v>
      </c>
      <c r="EW69" s="526">
        <v>113.43</v>
      </c>
      <c r="EX69" s="526">
        <v>116.86</v>
      </c>
      <c r="EY69" s="526">
        <v>113.53999999999999</v>
      </c>
      <c r="EZ69" s="526">
        <v>108.41</v>
      </c>
      <c r="FA69" s="526">
        <v>114.81</v>
      </c>
      <c r="FB69" s="526">
        <v>111.23</v>
      </c>
      <c r="FC69" s="526">
        <v>104.88</v>
      </c>
      <c r="FD69" s="526">
        <v>110.35</v>
      </c>
      <c r="FE69" s="526">
        <v>115.25</v>
      </c>
      <c r="FF69" s="526">
        <v>112.75</v>
      </c>
      <c r="FG69" s="526">
        <v>97.64</v>
      </c>
      <c r="FH69" s="526">
        <v>98.86</v>
      </c>
      <c r="FI69" s="526">
        <v>102.8</v>
      </c>
      <c r="FJ69" s="526">
        <v>107.7</v>
      </c>
      <c r="FK69" s="526">
        <v>112.44</v>
      </c>
      <c r="FL69" s="526">
        <v>109.55</v>
      </c>
      <c r="FM69" s="526">
        <v>106.47</v>
      </c>
      <c r="FN69" s="526">
        <v>96.490000000000009</v>
      </c>
      <c r="FO69" s="526">
        <v>94.29</v>
      </c>
      <c r="FP69" s="526">
        <v>97.69</v>
      </c>
      <c r="FQ69" s="526">
        <v>98.59</v>
      </c>
      <c r="FR69" s="526">
        <v>99.23</v>
      </c>
      <c r="FS69" s="526">
        <v>101.51</v>
      </c>
      <c r="FT69" s="526">
        <v>108.08</v>
      </c>
      <c r="FU69" s="526">
        <v>119.17</v>
      </c>
      <c r="FV69" s="526">
        <v>103.98</v>
      </c>
      <c r="FW69" s="526">
        <v>97.72</v>
      </c>
      <c r="FX69" s="526">
        <v>95.86</v>
      </c>
      <c r="FY69" s="526">
        <v>86.88</v>
      </c>
      <c r="FZ69" s="526">
        <v>78.66</v>
      </c>
      <c r="GA69" s="526">
        <v>88.850000000000009</v>
      </c>
      <c r="GB69" s="526">
        <v>90.86</v>
      </c>
      <c r="GC69" s="526">
        <v>101.63000000000001</v>
      </c>
      <c r="GD69" s="526">
        <v>99.57</v>
      </c>
      <c r="GE69" s="526">
        <v>99.070000000000007</v>
      </c>
      <c r="GF69" s="526">
        <v>93.169999999999987</v>
      </c>
      <c r="GG69" s="526">
        <v>86.839999999999989</v>
      </c>
      <c r="GH69" s="526">
        <v>84.789999999999992</v>
      </c>
      <c r="GI69" s="526">
        <v>91.56</v>
      </c>
      <c r="GJ69" s="526">
        <v>90.830000000000013</v>
      </c>
      <c r="GK69" s="526">
        <v>84.96</v>
      </c>
      <c r="GL69" s="526">
        <v>65.2</v>
      </c>
      <c r="GM69" s="526">
        <v>68.300000000000011</v>
      </c>
      <c r="GN69" s="526">
        <v>75.42</v>
      </c>
      <c r="GO69" s="526">
        <v>83.009999999999991</v>
      </c>
      <c r="GP69" s="526">
        <v>37.72</v>
      </c>
      <c r="GQ69" s="526">
        <v>78.73</v>
      </c>
      <c r="GR69" s="526">
        <v>92.31</v>
      </c>
      <c r="GS69" s="526">
        <v>98.160000000000011</v>
      </c>
      <c r="GT69" s="526">
        <v>99.73</v>
      </c>
      <c r="GU69" s="526">
        <v>110.73</v>
      </c>
      <c r="GV69" s="526">
        <v>110.68</v>
      </c>
      <c r="GW69" s="526">
        <v>105.74</v>
      </c>
      <c r="GX69" s="526">
        <v>108.2</v>
      </c>
      <c r="GY69" s="526">
        <v>107.22999999999999</v>
      </c>
      <c r="GZ69" s="526">
        <v>104.58</v>
      </c>
      <c r="HA69" s="526">
        <v>103.36999999999999</v>
      </c>
      <c r="HB69" s="526">
        <v>97.7</v>
      </c>
      <c r="HC69" s="526">
        <v>95</v>
      </c>
      <c r="HD69" s="526">
        <v>100.31</v>
      </c>
      <c r="HE69" s="526">
        <v>106.18</v>
      </c>
      <c r="HF69" s="526">
        <v>111.08</v>
      </c>
      <c r="HG69" s="526">
        <v>115.76</v>
      </c>
      <c r="HH69" s="526">
        <v>109.53</v>
      </c>
      <c r="HI69" s="526">
        <v>116.93</v>
      </c>
      <c r="HJ69" s="526">
        <v>131.4</v>
      </c>
      <c r="HK69" s="526">
        <v>131.69999999999999</v>
      </c>
      <c r="HL69" s="526">
        <v>130.38</v>
      </c>
      <c r="HM69" s="526">
        <v>123.54</v>
      </c>
      <c r="HN69" s="526">
        <v>112.06</v>
      </c>
      <c r="HO69" s="526">
        <v>108.82000000000001</v>
      </c>
      <c r="HP69" s="526">
        <v>117.5</v>
      </c>
      <c r="HQ69" s="526">
        <v>116.00999999999999</v>
      </c>
      <c r="HR69" s="526">
        <v>121.86</v>
      </c>
      <c r="HS69" s="526">
        <v>140.20000000000002</v>
      </c>
      <c r="HT69" s="526">
        <v>137.51</v>
      </c>
      <c r="HU69" s="526">
        <v>119.09</v>
      </c>
      <c r="HV69" s="526">
        <v>134.31</v>
      </c>
      <c r="HW69" s="526">
        <v>136.76</v>
      </c>
      <c r="HX69" s="526">
        <v>141.93</v>
      </c>
      <c r="HY69" s="526">
        <v>144.43</v>
      </c>
      <c r="HZ69" s="526">
        <v>144.07000000000002</v>
      </c>
      <c r="IA69" s="526">
        <v>155.75</v>
      </c>
      <c r="IB69" s="526">
        <v>156.75</v>
      </c>
      <c r="IC69" s="526">
        <v>201.13</v>
      </c>
      <c r="ID69" s="526">
        <v>210.77</v>
      </c>
      <c r="IE69" s="526">
        <v>215.62</v>
      </c>
      <c r="IF69" s="526">
        <v>220.35</v>
      </c>
      <c r="IG69" s="526">
        <v>232.06</v>
      </c>
      <c r="IH69" s="526">
        <v>207.29</v>
      </c>
      <c r="II69" s="526">
        <v>165.25</v>
      </c>
      <c r="IJ69" s="526">
        <v>132.58000000000001</v>
      </c>
      <c r="IK69" s="526">
        <v>146.77288230361452</v>
      </c>
      <c r="IL69" s="526">
        <v>157.97688465276642</v>
      </c>
      <c r="IM69" s="526">
        <v>173.0713749343906</v>
      </c>
      <c r="IN69" s="526">
        <v>189.8831837975618</v>
      </c>
      <c r="IO69" s="526">
        <v>190.79930478966011</v>
      </c>
      <c r="IP69" s="526">
        <v>261.24126125809278</v>
      </c>
      <c r="IQ69" s="526">
        <v>264.57862914934879</v>
      </c>
      <c r="IR69" s="526">
        <v>286.09056338244221</v>
      </c>
      <c r="IS69" s="526">
        <v>327.6411907059844</v>
      </c>
      <c r="IT69" s="526">
        <v>319.83227395806284</v>
      </c>
      <c r="IU69" s="526">
        <v>275.02210632210421</v>
      </c>
      <c r="IV69" s="526">
        <v>290.78422962229826</v>
      </c>
      <c r="IW69" s="526">
        <v>302.64068547836939</v>
      </c>
      <c r="IX69" s="526">
        <v>308.09260538627126</v>
      </c>
      <c r="IY69" s="526">
        <v>362.64704296437316</v>
      </c>
      <c r="IZ69" s="526">
        <v>347.62216841803587</v>
      </c>
      <c r="JA69" s="526">
        <v>335.95670123675546</v>
      </c>
      <c r="JB69" s="526">
        <v>322.26645325303434</v>
      </c>
      <c r="JC69" s="526">
        <v>299.28061816698641</v>
      </c>
      <c r="JD69" s="526">
        <v>282.63463792286774</v>
      </c>
      <c r="JE69" s="526">
        <v>287.56859295860306</v>
      </c>
      <c r="JF69" s="526">
        <v>281.52116934600002</v>
      </c>
      <c r="JG69" s="526">
        <v>293.41021988300002</v>
      </c>
      <c r="JH69" s="526">
        <v>300.87721970199999</v>
      </c>
      <c r="JI69" s="526">
        <v>278.72243805900001</v>
      </c>
      <c r="JJ69" s="526">
        <v>259.80292551899998</v>
      </c>
      <c r="JK69" s="147">
        <v>231.74833802200001</v>
      </c>
      <c r="JL69" s="147">
        <v>237.77669183200001</v>
      </c>
      <c r="JM69" s="147">
        <v>245.33199515336199</v>
      </c>
      <c r="JN69" s="147">
        <v>235.559524547</v>
      </c>
      <c r="JO69" s="147">
        <v>275.48166906500001</v>
      </c>
      <c r="JP69" s="147">
        <v>258.67445818200002</v>
      </c>
      <c r="JQ69" s="147">
        <v>250.200568175</v>
      </c>
      <c r="JR69" s="147">
        <v>254.747498194</v>
      </c>
      <c r="JS69" s="147">
        <v>233.303081642</v>
      </c>
      <c r="JT69" s="147">
        <v>226.11424570299999</v>
      </c>
      <c r="JU69" s="147">
        <v>229.99620929400001</v>
      </c>
      <c r="JV69" s="147">
        <v>237.45021956400001</v>
      </c>
      <c r="JW69" s="147">
        <v>256.00365952200002</v>
      </c>
      <c r="JX69" s="147">
        <v>265.12778807900003</v>
      </c>
      <c r="JY69" s="147">
        <v>259.17155627800003</v>
      </c>
      <c r="JZ69" s="147">
        <v>274.45267909</v>
      </c>
      <c r="KA69" s="147">
        <v>266.499952581</v>
      </c>
      <c r="KB69" s="147">
        <v>298.04852500800001</v>
      </c>
      <c r="KC69" s="147">
        <v>302.66914784199997</v>
      </c>
      <c r="KD69" s="147">
        <v>292.83351453400002</v>
      </c>
      <c r="KE69" s="147">
        <v>288.58387366800002</v>
      </c>
      <c r="KF69" s="147">
        <v>288.87951655699999</v>
      </c>
      <c r="KG69" s="147">
        <v>279.23345720399999</v>
      </c>
      <c r="KH69" s="147">
        <v>282.108526649</v>
      </c>
      <c r="KI69" s="632">
        <v>308.36049952600001</v>
      </c>
      <c r="KJ69" s="632">
        <v>301.406148245</v>
      </c>
      <c r="KK69" s="632">
        <v>319.67640694900001</v>
      </c>
      <c r="KL69" s="632">
        <v>304.51646741500002</v>
      </c>
      <c r="KM69" s="632">
        <v>309.39336144800001</v>
      </c>
      <c r="KN69" s="632">
        <v>299.26392855500001</v>
      </c>
      <c r="KO69" s="632">
        <v>286.69854153</v>
      </c>
      <c r="KP69" s="632">
        <v>285.25527413200001</v>
      </c>
      <c r="KQ69" s="632">
        <v>266.04629537099999</v>
      </c>
      <c r="KR69" s="632">
        <v>281.09043990499998</v>
      </c>
    </row>
    <row r="70" spans="1:304" ht="12.75">
      <c r="A70" s="313" t="s">
        <v>0</v>
      </c>
      <c r="B70" s="314"/>
      <c r="C70" s="314"/>
      <c r="D70" s="314"/>
      <c r="E70" s="314"/>
      <c r="F70" s="314"/>
      <c r="G70" s="314"/>
      <c r="H70" s="314"/>
      <c r="I70" s="314"/>
      <c r="J70" s="314"/>
      <c r="K70" s="314"/>
      <c r="L70" s="314"/>
      <c r="M70" s="315"/>
      <c r="N70" s="316"/>
      <c r="O70" s="314"/>
      <c r="P70" s="314"/>
      <c r="Q70" s="314"/>
      <c r="R70" s="314"/>
      <c r="S70" s="314"/>
      <c r="T70" s="314"/>
      <c r="U70" s="314"/>
      <c r="V70" s="314"/>
      <c r="W70" s="314"/>
      <c r="X70" s="314"/>
      <c r="Y70" s="315"/>
      <c r="Z70" s="316"/>
      <c r="AA70" s="314"/>
      <c r="AB70" s="314"/>
      <c r="AC70" s="314"/>
      <c r="AD70" s="314"/>
      <c r="AE70" s="314"/>
      <c r="AF70" s="314"/>
      <c r="AG70" s="314"/>
      <c r="AH70" s="314"/>
      <c r="AI70" s="314"/>
      <c r="AJ70" s="314"/>
      <c r="AK70" s="315"/>
      <c r="AL70" s="316"/>
      <c r="AM70" s="314"/>
      <c r="AN70" s="314"/>
      <c r="AO70" s="314"/>
      <c r="AP70" s="314"/>
      <c r="AQ70" s="314"/>
      <c r="AR70" s="314"/>
      <c r="AS70" s="314"/>
      <c r="AT70" s="314"/>
      <c r="AU70" s="314"/>
      <c r="AV70" s="314"/>
      <c r="AW70" s="315"/>
      <c r="AX70" s="316"/>
      <c r="AY70" s="314"/>
      <c r="AZ70" s="314"/>
      <c r="BA70" s="314"/>
      <c r="BB70" s="314"/>
      <c r="BC70" s="314"/>
      <c r="BD70" s="314"/>
      <c r="BE70" s="314"/>
      <c r="BF70" s="314"/>
      <c r="BG70" s="314"/>
      <c r="BH70" s="314"/>
      <c r="BI70" s="315"/>
      <c r="BJ70" s="316"/>
      <c r="BK70" s="314"/>
      <c r="BL70" s="314"/>
      <c r="BM70" s="314"/>
      <c r="BN70" s="314"/>
      <c r="BO70" s="314"/>
      <c r="BP70" s="314"/>
      <c r="BQ70" s="314"/>
      <c r="BR70" s="314"/>
      <c r="BS70" s="314"/>
      <c r="BT70" s="314"/>
      <c r="BU70" s="315"/>
      <c r="BV70" s="316"/>
      <c r="BW70" s="314"/>
      <c r="BX70" s="314"/>
      <c r="BY70" s="314"/>
      <c r="BZ70" s="314"/>
      <c r="CA70" s="314"/>
      <c r="CB70" s="314"/>
      <c r="CC70" s="314"/>
      <c r="CD70" s="314"/>
      <c r="CE70" s="314"/>
      <c r="CF70" s="314"/>
      <c r="CG70" s="315"/>
      <c r="CH70" s="316"/>
      <c r="CI70" s="314"/>
      <c r="CJ70" s="314"/>
      <c r="CK70" s="314"/>
      <c r="CL70" s="314"/>
      <c r="CM70" s="314"/>
      <c r="CN70" s="314"/>
      <c r="CO70" s="314"/>
      <c r="CP70" s="314"/>
      <c r="CQ70" s="314"/>
      <c r="CR70" s="314"/>
      <c r="CS70" s="315"/>
      <c r="CT70" s="316">
        <v>1009.7290434979473</v>
      </c>
      <c r="CU70" s="314">
        <v>1095.4733602034012</v>
      </c>
      <c r="CV70" s="314">
        <v>1027.471323830548</v>
      </c>
      <c r="CW70" s="314">
        <v>1118.3776720467124</v>
      </c>
      <c r="CX70" s="314">
        <v>1228.1532731780369</v>
      </c>
      <c r="CY70" s="314">
        <v>1133.342531937129</v>
      </c>
      <c r="CZ70" s="314">
        <v>1035.2052233502798</v>
      </c>
      <c r="DA70" s="314">
        <v>971.36534833041037</v>
      </c>
      <c r="DB70" s="314">
        <v>841.71285344723299</v>
      </c>
      <c r="DC70" s="314">
        <v>648.10560220559148</v>
      </c>
      <c r="DD70" s="314">
        <v>639.5133593752239</v>
      </c>
      <c r="DE70" s="315">
        <v>650.43100000000004</v>
      </c>
      <c r="DF70" s="316">
        <v>682.1400000000001</v>
      </c>
      <c r="DG70" s="314">
        <v>668.37000000000012</v>
      </c>
      <c r="DH70" s="314">
        <v>704.93</v>
      </c>
      <c r="DI70" s="314">
        <v>782.53</v>
      </c>
      <c r="DJ70" s="314">
        <v>857.44999999999993</v>
      </c>
      <c r="DK70" s="314">
        <v>843.66000000000008</v>
      </c>
      <c r="DL70" s="314">
        <v>702.39</v>
      </c>
      <c r="DM70" s="314">
        <v>686.86</v>
      </c>
      <c r="DN70" s="314">
        <v>752.24</v>
      </c>
      <c r="DO70" s="314">
        <v>788.93200000000002</v>
      </c>
      <c r="DP70" s="314">
        <v>850.34999999999991</v>
      </c>
      <c r="DQ70" s="314">
        <v>872.57999999999993</v>
      </c>
      <c r="DR70" s="316">
        <v>854.66399999999999</v>
      </c>
      <c r="DS70" s="314">
        <v>931.47699999999998</v>
      </c>
      <c r="DT70" s="314">
        <v>1037.077</v>
      </c>
      <c r="DU70" s="314">
        <v>1097.5250000000001</v>
      </c>
      <c r="DV70" s="314">
        <f t="shared" ref="DV70:ED70" si="14">SUM(DV64:DV68)</f>
        <v>917.05000000000007</v>
      </c>
      <c r="DW70" s="314">
        <f t="shared" si="14"/>
        <v>906.93</v>
      </c>
      <c r="DX70" s="314">
        <f t="shared" si="14"/>
        <v>989.9899999999999</v>
      </c>
      <c r="DY70" s="314">
        <f t="shared" si="14"/>
        <v>968.58999999999992</v>
      </c>
      <c r="DZ70" s="314">
        <f t="shared" si="14"/>
        <v>1070.8800000000001</v>
      </c>
      <c r="EA70" s="314">
        <f t="shared" si="14"/>
        <v>1098.2</v>
      </c>
      <c r="EB70" s="314">
        <f t="shared" si="14"/>
        <v>1077.19</v>
      </c>
      <c r="EC70" s="315">
        <f t="shared" si="14"/>
        <v>1104.8499999999999</v>
      </c>
      <c r="ED70" s="316">
        <f t="shared" si="14"/>
        <v>1068.51</v>
      </c>
      <c r="EE70" s="314">
        <v>1219.28</v>
      </c>
      <c r="EF70" s="314">
        <v>1246.02</v>
      </c>
      <c r="EG70" s="314">
        <f t="shared" ref="EG70:ER70" si="15">SUM(EG64:EG68)</f>
        <v>1081.4599999999998</v>
      </c>
      <c r="EH70" s="314">
        <f t="shared" si="15"/>
        <v>1057.4000000000001</v>
      </c>
      <c r="EI70" s="314">
        <f t="shared" si="15"/>
        <v>1043.82</v>
      </c>
      <c r="EJ70" s="314">
        <f t="shared" si="15"/>
        <v>994.91000000000008</v>
      </c>
      <c r="EK70" s="314">
        <f t="shared" si="15"/>
        <v>951.19</v>
      </c>
      <c r="EL70" s="314">
        <f t="shared" si="15"/>
        <v>911.98</v>
      </c>
      <c r="EM70" s="314">
        <f t="shared" si="15"/>
        <v>985.43000000000006</v>
      </c>
      <c r="EN70" s="314">
        <f t="shared" si="15"/>
        <v>981</v>
      </c>
      <c r="EO70" s="315">
        <f t="shared" si="15"/>
        <v>987.26999999999987</v>
      </c>
      <c r="EP70" s="316">
        <f t="shared" si="15"/>
        <v>1063.04</v>
      </c>
      <c r="EQ70" s="314">
        <f t="shared" si="15"/>
        <v>1113.6099999999999</v>
      </c>
      <c r="ER70" s="314">
        <f t="shared" si="15"/>
        <v>1109.0900000000001</v>
      </c>
      <c r="ES70" s="314">
        <v>1202.8699999999999</v>
      </c>
      <c r="ET70" s="314">
        <v>1084.17</v>
      </c>
      <c r="EU70" s="314">
        <v>1103.44</v>
      </c>
      <c r="EV70" s="314">
        <f t="shared" ref="EV70:FA70" si="16">SUM(EV64:EV68)</f>
        <v>1035.9499999999998</v>
      </c>
      <c r="EW70" s="314">
        <f t="shared" si="16"/>
        <v>1035.78</v>
      </c>
      <c r="EX70" s="314">
        <f t="shared" si="16"/>
        <v>1057.8900000000001</v>
      </c>
      <c r="EY70" s="314">
        <f t="shared" si="16"/>
        <v>1048.3</v>
      </c>
      <c r="EZ70" s="314">
        <f t="shared" si="16"/>
        <v>1058.23</v>
      </c>
      <c r="FA70" s="315">
        <f t="shared" si="16"/>
        <v>1118.5700000000002</v>
      </c>
      <c r="FB70" s="316">
        <v>1234.81</v>
      </c>
      <c r="FC70" s="314">
        <v>1206.3599999999999</v>
      </c>
      <c r="FD70" s="314">
        <v>1213.8</v>
      </c>
      <c r="FE70" s="314">
        <v>1230.0999999999999</v>
      </c>
      <c r="FF70" s="314">
        <v>1225.5</v>
      </c>
      <c r="FG70" s="314">
        <v>1105.2099999999998</v>
      </c>
      <c r="FH70" s="314">
        <v>1126.54</v>
      </c>
      <c r="FI70" s="314">
        <v>1136.9100000000001</v>
      </c>
      <c r="FJ70" s="314">
        <v>1202.8699999999999</v>
      </c>
      <c r="FK70" s="314">
        <v>1254.32</v>
      </c>
      <c r="FL70" s="314">
        <v>1228.01</v>
      </c>
      <c r="FM70" s="315">
        <v>1198.45</v>
      </c>
      <c r="FN70" s="316">
        <v>1087.3699999999999</v>
      </c>
      <c r="FO70" s="314">
        <v>1085.23</v>
      </c>
      <c r="FP70" s="314">
        <v>1151.05</v>
      </c>
      <c r="FQ70" s="314">
        <v>1180.3599999999999</v>
      </c>
      <c r="FR70" s="314">
        <v>1180.3599999999999</v>
      </c>
      <c r="FS70" s="314">
        <v>1216.01</v>
      </c>
      <c r="FT70" s="314">
        <v>1263.69</v>
      </c>
      <c r="FU70" s="314">
        <v>1363.11</v>
      </c>
      <c r="FV70" s="314">
        <v>1224.8400000000001</v>
      </c>
      <c r="FW70" s="314">
        <v>1196</v>
      </c>
      <c r="FX70" s="314">
        <v>1212.8399999999999</v>
      </c>
      <c r="FY70" s="314">
        <v>1109.8599999999999</v>
      </c>
      <c r="FZ70" s="316">
        <v>1032.5999999999999</v>
      </c>
      <c r="GA70" s="314">
        <v>1125.77</v>
      </c>
      <c r="GB70" s="314">
        <v>1114.26</v>
      </c>
      <c r="GC70" s="314">
        <v>1208.9100000000001</v>
      </c>
      <c r="GD70" s="314">
        <v>1174.7</v>
      </c>
      <c r="GE70" s="314">
        <f>SUM(GE64:GE68)</f>
        <v>1072.8599999999999</v>
      </c>
      <c r="GF70" s="314">
        <v>1124.04</v>
      </c>
      <c r="GG70" s="314">
        <v>1028.52</v>
      </c>
      <c r="GH70" s="314">
        <v>988.14</v>
      </c>
      <c r="GI70" s="314">
        <v>1001.7</v>
      </c>
      <c r="GJ70" s="314">
        <v>994.2600000000001</v>
      </c>
      <c r="GK70" s="314">
        <v>946.32</v>
      </c>
      <c r="GL70" s="316">
        <v>861.12</v>
      </c>
      <c r="GM70" s="314">
        <v>907</v>
      </c>
      <c r="GN70" s="314">
        <v>1047.67</v>
      </c>
      <c r="GO70" s="314">
        <v>1123.1600000000001</v>
      </c>
      <c r="GP70" s="314">
        <v>1026.3499999999999</v>
      </c>
      <c r="GQ70" s="314">
        <v>1080.02</v>
      </c>
      <c r="GR70" s="314">
        <v>1211.97</v>
      </c>
      <c r="GS70" s="314">
        <v>1240.17</v>
      </c>
      <c r="GT70" s="314">
        <v>1248.95</v>
      </c>
      <c r="GU70" s="314">
        <v>1377.82</v>
      </c>
      <c r="GV70" s="314">
        <f>SUM(GV64:GV68)</f>
        <v>1214.18</v>
      </c>
      <c r="GW70" s="317">
        <v>1283.9100000000001</v>
      </c>
      <c r="GX70" s="318">
        <v>1374.39</v>
      </c>
      <c r="GY70" s="314">
        <v>1428.83</v>
      </c>
      <c r="GZ70" s="314">
        <v>1387.6</v>
      </c>
      <c r="HA70" s="314">
        <v>1385.72</v>
      </c>
      <c r="HB70" s="314">
        <v>1344.69</v>
      </c>
      <c r="HC70" s="314">
        <v>1334.72</v>
      </c>
      <c r="HD70" s="314">
        <v>1411.72</v>
      </c>
      <c r="HE70" s="314">
        <v>1516.66</v>
      </c>
      <c r="HF70" s="314">
        <v>1587.96</v>
      </c>
      <c r="HG70" s="314">
        <v>1607.06</v>
      </c>
      <c r="HH70" s="314">
        <v>1556.46</v>
      </c>
      <c r="HI70" s="314">
        <v>1648.91</v>
      </c>
      <c r="HJ70" s="314">
        <v>1830.5</v>
      </c>
      <c r="HK70" s="314">
        <v>1837.52</v>
      </c>
      <c r="HL70" s="314">
        <v>1823.24</v>
      </c>
      <c r="HM70" s="314">
        <v>1845.08</v>
      </c>
      <c r="HN70" s="314">
        <v>1645.93</v>
      </c>
      <c r="HO70" s="314">
        <v>1556.15</v>
      </c>
      <c r="HP70" s="314">
        <v>1702.02</v>
      </c>
      <c r="HQ70" s="314">
        <v>1643.74</v>
      </c>
      <c r="HR70" s="314">
        <v>1695.79</v>
      </c>
      <c r="HS70" s="314">
        <v>1878.15</v>
      </c>
      <c r="HT70" s="314">
        <v>1925.91</v>
      </c>
      <c r="HU70" s="314">
        <v>1868.04</v>
      </c>
      <c r="HV70" s="314">
        <v>2082.52</v>
      </c>
      <c r="HW70" s="314">
        <v>2047.08</v>
      </c>
      <c r="HX70" s="314">
        <v>2041.69</v>
      </c>
      <c r="HY70" s="314">
        <v>2067.59</v>
      </c>
      <c r="HZ70" s="314">
        <v>2106.4</v>
      </c>
      <c r="IA70" s="314">
        <v>2229.83</v>
      </c>
      <c r="IB70" s="314">
        <v>2305.2600000000002</v>
      </c>
      <c r="IC70" s="314">
        <v>2355.67</v>
      </c>
      <c r="ID70" s="314">
        <v>2436.21</v>
      </c>
      <c r="IE70" s="314">
        <v>2507.2099999999996</v>
      </c>
      <c r="IF70" s="314">
        <v>2551.0599999999995</v>
      </c>
      <c r="IG70" s="314">
        <v>2777.14</v>
      </c>
      <c r="IH70" s="314">
        <v>2755.1099999999997</v>
      </c>
      <c r="II70" s="314">
        <v>2504.02</v>
      </c>
      <c r="IJ70" s="314">
        <v>1826.06</v>
      </c>
      <c r="IK70" s="314">
        <v>1984.0631425077845</v>
      </c>
      <c r="IL70" s="314">
        <v>2112.5831802358348</v>
      </c>
      <c r="IM70" s="314">
        <v>2347.4508778558225</v>
      </c>
      <c r="IN70" s="314">
        <v>2561.7002130079254</v>
      </c>
      <c r="IO70" s="314">
        <f>SUM(IO64:IO68)</f>
        <v>2316.4726262102654</v>
      </c>
      <c r="IP70" s="314">
        <v>2471.3334944856147</v>
      </c>
      <c r="IQ70" s="314">
        <v>2501.2650333770875</v>
      </c>
      <c r="IR70" s="314">
        <v>2869.9427098440151</v>
      </c>
      <c r="IS70" s="314">
        <v>3160.2448428710923</v>
      </c>
      <c r="IT70" s="314">
        <v>3116.6757235546074</v>
      </c>
      <c r="IU70" s="314">
        <v>3075.1361672909611</v>
      </c>
      <c r="IV70" s="314">
        <v>3202.2240193012826</v>
      </c>
      <c r="IW70" s="314">
        <v>3360.7180830845723</v>
      </c>
      <c r="IX70" s="314">
        <v>3536.3142218183534</v>
      </c>
      <c r="IY70" s="314">
        <v>3615.4456609847266</v>
      </c>
      <c r="IZ70" s="314">
        <v>3562.7890648780021</v>
      </c>
      <c r="JA70" s="314">
        <v>3441.0448531923853</v>
      </c>
      <c r="JB70" s="314">
        <v>3182.6157424603934</v>
      </c>
      <c r="JC70" s="314">
        <v>2953.6441328092174</v>
      </c>
      <c r="JD70" s="314">
        <v>2863.0798550108466</v>
      </c>
      <c r="JE70" s="314">
        <v>2914.1748619594255</v>
      </c>
      <c r="JF70" s="314">
        <v>3065.702967965</v>
      </c>
      <c r="JG70" s="314">
        <v>3043.16182802</v>
      </c>
      <c r="JH70" s="314">
        <v>3230.8487475850002</v>
      </c>
      <c r="JI70" s="314">
        <v>2958.8584958490005</v>
      </c>
      <c r="JJ70" s="314">
        <v>2918.1981380960001</v>
      </c>
      <c r="JK70" s="314">
        <v>2624.397245699</v>
      </c>
      <c r="JL70" s="314">
        <v>2731.1482916609998</v>
      </c>
      <c r="JM70" s="314">
        <v>2835.8566636402124</v>
      </c>
      <c r="JN70" s="314">
        <v>2807.5605711429998</v>
      </c>
      <c r="JO70" s="314">
        <v>2952.7091494629999</v>
      </c>
      <c r="JP70" s="314">
        <v>2791.905461883</v>
      </c>
      <c r="JQ70" s="314">
        <v>2729.8500644589999</v>
      </c>
      <c r="JR70" s="314">
        <v>2787.4217006859999</v>
      </c>
      <c r="JS70" s="314">
        <v>2601.5369614799997</v>
      </c>
      <c r="JT70" s="314">
        <v>2513.4913898209998</v>
      </c>
      <c r="JU70" s="314">
        <v>2543.930556321</v>
      </c>
      <c r="JV70" s="314">
        <v>2653.8303518610001</v>
      </c>
      <c r="JW70" s="314">
        <v>2883.6036503090004</v>
      </c>
      <c r="JX70" s="314">
        <v>2963.2887493919998</v>
      </c>
      <c r="JY70" s="314">
        <v>2830.8088776949999</v>
      </c>
      <c r="JZ70" s="314">
        <v>2835.3258570590001</v>
      </c>
      <c r="KA70" s="314">
        <v>2740.2844061349997</v>
      </c>
      <c r="KB70" s="314">
        <v>3026.4002295579999</v>
      </c>
      <c r="KC70" s="314">
        <v>3177.6447708989995</v>
      </c>
      <c r="KD70" s="314">
        <v>3055.0630985450002</v>
      </c>
      <c r="KE70" s="314">
        <v>3060.6665944739998</v>
      </c>
      <c r="KF70" s="314">
        <v>3042.1967953769999</v>
      </c>
      <c r="KG70" s="314">
        <f>SUM(KG64:KG69)</f>
        <v>2977.9926853320003</v>
      </c>
      <c r="KH70" s="314">
        <v>2882.4642672579998</v>
      </c>
      <c r="KI70" s="633">
        <v>2919.3117171410004</v>
      </c>
      <c r="KJ70" s="633">
        <v>2989.6747795400001</v>
      </c>
      <c r="KK70" s="633">
        <v>3143.6383979980001</v>
      </c>
      <c r="KL70" s="633">
        <v>3058.1621634379999</v>
      </c>
      <c r="KM70" s="633">
        <v>3011.7079082860005</v>
      </c>
      <c r="KN70" s="633">
        <v>2904.169454376</v>
      </c>
      <c r="KO70" s="633">
        <v>2763.0712808839999</v>
      </c>
      <c r="KP70" s="633">
        <v>2885.5246222819997</v>
      </c>
      <c r="KQ70" s="633">
        <v>2794.4146225899999</v>
      </c>
      <c r="KR70" s="633">
        <v>2918.9566157029999</v>
      </c>
    </row>
    <row r="71" spans="1:304">
      <c r="KI71" s="627"/>
      <c r="KR71" s="684"/>
    </row>
    <row r="72" spans="1:304" s="340" customFormat="1">
      <c r="KI72" s="631"/>
    </row>
    <row r="73" spans="1:304">
      <c r="KI73" s="627"/>
    </row>
    <row r="74" spans="1:304" ht="18.75">
      <c r="A74" s="580" t="s">
        <v>513</v>
      </c>
      <c r="KI74" s="627"/>
    </row>
    <row r="75" spans="1:304">
      <c r="KI75" s="627"/>
    </row>
    <row r="76" spans="1:304" ht="12.75">
      <c r="A76" s="225"/>
      <c r="B76" s="226">
        <v>36526</v>
      </c>
      <c r="C76" s="226">
        <v>36557</v>
      </c>
      <c r="D76" s="226">
        <v>36586</v>
      </c>
      <c r="E76" s="226">
        <v>36617</v>
      </c>
      <c r="F76" s="226">
        <v>36647</v>
      </c>
      <c r="G76" s="226">
        <v>36678</v>
      </c>
      <c r="H76" s="226">
        <v>36708</v>
      </c>
      <c r="I76" s="226">
        <v>36739</v>
      </c>
      <c r="J76" s="226">
        <v>36770</v>
      </c>
      <c r="K76" s="226">
        <v>36800</v>
      </c>
      <c r="L76" s="226">
        <v>36831</v>
      </c>
      <c r="M76" s="227">
        <v>36861</v>
      </c>
      <c r="N76" s="225">
        <v>36892</v>
      </c>
      <c r="O76" s="226">
        <v>36923</v>
      </c>
      <c r="P76" s="226">
        <v>36951</v>
      </c>
      <c r="Q76" s="226">
        <v>36982</v>
      </c>
      <c r="R76" s="226">
        <v>37012</v>
      </c>
      <c r="S76" s="226">
        <v>37043</v>
      </c>
      <c r="T76" s="226">
        <v>37073</v>
      </c>
      <c r="U76" s="226">
        <v>37104</v>
      </c>
      <c r="V76" s="226">
        <v>37135</v>
      </c>
      <c r="W76" s="226">
        <v>37165</v>
      </c>
      <c r="X76" s="226">
        <v>37196</v>
      </c>
      <c r="Y76" s="227">
        <v>37226</v>
      </c>
      <c r="Z76" s="225">
        <v>37257</v>
      </c>
      <c r="AA76" s="226">
        <v>37288</v>
      </c>
      <c r="AB76" s="226">
        <v>37316</v>
      </c>
      <c r="AC76" s="226">
        <v>37347</v>
      </c>
      <c r="AD76" s="226">
        <v>37377</v>
      </c>
      <c r="AE76" s="226">
        <v>37408</v>
      </c>
      <c r="AF76" s="226">
        <v>37438</v>
      </c>
      <c r="AG76" s="226">
        <v>37469</v>
      </c>
      <c r="AH76" s="226">
        <v>37500</v>
      </c>
      <c r="AI76" s="226">
        <v>37530</v>
      </c>
      <c r="AJ76" s="226">
        <v>37561</v>
      </c>
      <c r="AK76" s="227">
        <v>37591</v>
      </c>
      <c r="AL76" s="225">
        <v>37622</v>
      </c>
      <c r="AM76" s="226">
        <v>37653</v>
      </c>
      <c r="AN76" s="226">
        <v>37681</v>
      </c>
      <c r="AO76" s="226">
        <v>37712</v>
      </c>
      <c r="AP76" s="226">
        <v>37742</v>
      </c>
      <c r="AQ76" s="226">
        <v>37773</v>
      </c>
      <c r="AR76" s="226">
        <v>37803</v>
      </c>
      <c r="AS76" s="226">
        <v>37834</v>
      </c>
      <c r="AT76" s="226">
        <v>37865</v>
      </c>
      <c r="AU76" s="226">
        <v>37895</v>
      </c>
      <c r="AV76" s="226">
        <v>37926</v>
      </c>
      <c r="AW76" s="227">
        <v>37956</v>
      </c>
      <c r="AX76" s="225">
        <v>37987</v>
      </c>
      <c r="AY76" s="226">
        <v>38018</v>
      </c>
      <c r="AZ76" s="226">
        <v>38047</v>
      </c>
      <c r="BA76" s="226">
        <v>38078</v>
      </c>
      <c r="BB76" s="226">
        <v>38108</v>
      </c>
      <c r="BC76" s="226">
        <v>38139</v>
      </c>
      <c r="BD76" s="226">
        <v>38169</v>
      </c>
      <c r="BE76" s="226">
        <v>38200</v>
      </c>
      <c r="BF76" s="226">
        <v>38231</v>
      </c>
      <c r="BG76" s="226">
        <v>38261</v>
      </c>
      <c r="BH76" s="226">
        <v>38292</v>
      </c>
      <c r="BI76" s="227">
        <v>38322</v>
      </c>
      <c r="BJ76" s="225">
        <v>38353</v>
      </c>
      <c r="BK76" s="226">
        <v>38384</v>
      </c>
      <c r="BL76" s="226">
        <v>38412</v>
      </c>
      <c r="BM76" s="226">
        <v>38443</v>
      </c>
      <c r="BN76" s="226">
        <v>38473</v>
      </c>
      <c r="BO76" s="226">
        <v>38504</v>
      </c>
      <c r="BP76" s="226">
        <v>38534</v>
      </c>
      <c r="BQ76" s="226">
        <v>38565</v>
      </c>
      <c r="BR76" s="226">
        <v>38596</v>
      </c>
      <c r="BS76" s="226">
        <v>38626</v>
      </c>
      <c r="BT76" s="226">
        <v>38657</v>
      </c>
      <c r="BU76" s="227">
        <v>38687</v>
      </c>
      <c r="BV76" s="225">
        <v>38718</v>
      </c>
      <c r="BW76" s="226">
        <v>38749</v>
      </c>
      <c r="BX76" s="226">
        <v>38777</v>
      </c>
      <c r="BY76" s="226">
        <v>38808</v>
      </c>
      <c r="BZ76" s="226">
        <v>38838</v>
      </c>
      <c r="CA76" s="226">
        <v>38869</v>
      </c>
      <c r="CB76" s="226">
        <v>38899</v>
      </c>
      <c r="CC76" s="226">
        <v>38930</v>
      </c>
      <c r="CD76" s="226">
        <v>38961</v>
      </c>
      <c r="CE76" s="226">
        <v>38991</v>
      </c>
      <c r="CF76" s="226">
        <v>39022</v>
      </c>
      <c r="CG76" s="227">
        <v>39052</v>
      </c>
      <c r="CH76" s="225">
        <v>39083</v>
      </c>
      <c r="CI76" s="226">
        <v>39114</v>
      </c>
      <c r="CJ76" s="226">
        <v>39142</v>
      </c>
      <c r="CK76" s="226">
        <v>39173</v>
      </c>
      <c r="CL76" s="226">
        <v>39203</v>
      </c>
      <c r="CM76" s="226">
        <v>39234</v>
      </c>
      <c r="CN76" s="226">
        <v>39264</v>
      </c>
      <c r="CO76" s="226">
        <v>39295</v>
      </c>
      <c r="CP76" s="226">
        <v>39326</v>
      </c>
      <c r="CQ76" s="226">
        <v>39356</v>
      </c>
      <c r="CR76" s="226">
        <v>39387</v>
      </c>
      <c r="CS76" s="227">
        <v>39417</v>
      </c>
      <c r="CT76" s="225">
        <v>39448</v>
      </c>
      <c r="CU76" s="226">
        <v>39479</v>
      </c>
      <c r="CV76" s="226">
        <v>39508</v>
      </c>
      <c r="CW76" s="226">
        <v>39539</v>
      </c>
      <c r="CX76" s="226">
        <v>39569</v>
      </c>
      <c r="CY76" s="226">
        <v>39600</v>
      </c>
      <c r="CZ76" s="226">
        <v>39630</v>
      </c>
      <c r="DA76" s="226">
        <v>39661</v>
      </c>
      <c r="DB76" s="226">
        <v>39692</v>
      </c>
      <c r="DC76" s="226">
        <v>39722</v>
      </c>
      <c r="DD76" s="226">
        <v>39753</v>
      </c>
      <c r="DE76" s="227">
        <v>39783</v>
      </c>
      <c r="DF76" s="225">
        <v>39814</v>
      </c>
      <c r="DG76" s="226">
        <v>39845</v>
      </c>
      <c r="DH76" s="226">
        <v>39873</v>
      </c>
      <c r="DI76" s="226">
        <v>39904</v>
      </c>
      <c r="DJ76" s="226">
        <v>39934</v>
      </c>
      <c r="DK76" s="226">
        <v>39965</v>
      </c>
      <c r="DL76" s="226">
        <v>39995</v>
      </c>
      <c r="DM76" s="226">
        <v>40026</v>
      </c>
      <c r="DN76" s="226">
        <v>40057</v>
      </c>
      <c r="DO76" s="226">
        <v>40087</v>
      </c>
      <c r="DP76" s="226">
        <v>40118</v>
      </c>
      <c r="DQ76" s="226">
        <v>40148</v>
      </c>
      <c r="DR76" s="225">
        <v>40179</v>
      </c>
      <c r="DS76" s="226">
        <v>40210</v>
      </c>
      <c r="DT76" s="226">
        <v>40238</v>
      </c>
      <c r="DU76" s="226">
        <v>40269</v>
      </c>
      <c r="DV76" s="226">
        <v>40299</v>
      </c>
      <c r="DW76" s="226">
        <v>40330</v>
      </c>
      <c r="DX76" s="226">
        <v>40360</v>
      </c>
      <c r="DY76" s="226">
        <v>40391</v>
      </c>
      <c r="DZ76" s="226">
        <v>40422</v>
      </c>
      <c r="EA76" s="226">
        <v>40452</v>
      </c>
      <c r="EB76" s="226">
        <v>40483</v>
      </c>
      <c r="EC76" s="227">
        <v>40513</v>
      </c>
      <c r="ED76" s="225">
        <v>40544</v>
      </c>
      <c r="EE76" s="226">
        <v>40575</v>
      </c>
      <c r="EF76" s="226">
        <v>40603</v>
      </c>
      <c r="EG76" s="226">
        <v>40634</v>
      </c>
      <c r="EH76" s="226">
        <v>40664</v>
      </c>
      <c r="EI76" s="226">
        <v>40695</v>
      </c>
      <c r="EJ76" s="226">
        <v>40725</v>
      </c>
      <c r="EK76" s="226">
        <v>40756</v>
      </c>
      <c r="EL76" s="226">
        <v>40787</v>
      </c>
      <c r="EM76" s="226">
        <v>40817</v>
      </c>
      <c r="EN76" s="226">
        <v>40848</v>
      </c>
      <c r="EO76" s="227">
        <v>40878</v>
      </c>
      <c r="EP76" s="225">
        <v>40909</v>
      </c>
      <c r="EQ76" s="226">
        <v>40940</v>
      </c>
      <c r="ER76" s="226">
        <v>40969</v>
      </c>
      <c r="ES76" s="226">
        <v>41000</v>
      </c>
      <c r="ET76" s="226">
        <v>41030</v>
      </c>
      <c r="EU76" s="226">
        <v>41061</v>
      </c>
      <c r="EV76" s="226">
        <v>41091</v>
      </c>
      <c r="EW76" s="226">
        <v>41122</v>
      </c>
      <c r="EX76" s="226">
        <v>41153</v>
      </c>
      <c r="EY76" s="226">
        <v>41183</v>
      </c>
      <c r="EZ76" s="226">
        <v>41214</v>
      </c>
      <c r="FA76" s="227">
        <v>41244</v>
      </c>
      <c r="FB76" s="225">
        <v>41275</v>
      </c>
      <c r="FC76" s="226">
        <v>41306</v>
      </c>
      <c r="FD76" s="226">
        <v>41334</v>
      </c>
      <c r="FE76" s="226">
        <v>41365</v>
      </c>
      <c r="FF76" s="226">
        <v>41395</v>
      </c>
      <c r="FG76" s="226">
        <v>41426</v>
      </c>
      <c r="FH76" s="226">
        <v>41456</v>
      </c>
      <c r="FI76" s="226">
        <v>41487</v>
      </c>
      <c r="FJ76" s="226">
        <v>41518</v>
      </c>
      <c r="FK76" s="226">
        <v>41548</v>
      </c>
      <c r="FL76" s="226">
        <v>41579</v>
      </c>
      <c r="FM76" s="227">
        <v>41609</v>
      </c>
      <c r="FN76" s="225">
        <v>41640</v>
      </c>
      <c r="FO76" s="226">
        <v>41671</v>
      </c>
      <c r="FP76" s="226">
        <v>41699</v>
      </c>
      <c r="FQ76" s="226">
        <v>41730</v>
      </c>
      <c r="FR76" s="226">
        <v>41760</v>
      </c>
      <c r="FS76" s="226">
        <v>41791</v>
      </c>
      <c r="FT76" s="226">
        <v>41821</v>
      </c>
      <c r="FU76" s="226">
        <v>41852</v>
      </c>
      <c r="FV76" s="226">
        <v>41883</v>
      </c>
      <c r="FW76" s="226">
        <v>41913</v>
      </c>
      <c r="FX76" s="226">
        <v>41944</v>
      </c>
      <c r="FY76" s="226">
        <v>41974</v>
      </c>
      <c r="FZ76" s="225">
        <v>42005</v>
      </c>
      <c r="GA76" s="226">
        <v>42036</v>
      </c>
      <c r="GB76" s="226">
        <v>42064</v>
      </c>
      <c r="GC76" s="226">
        <v>42095</v>
      </c>
      <c r="GD76" s="226">
        <v>42125</v>
      </c>
      <c r="GE76" s="226">
        <v>42156</v>
      </c>
      <c r="GF76" s="226">
        <v>42186</v>
      </c>
      <c r="GG76" s="226">
        <v>42217</v>
      </c>
      <c r="GH76" s="226">
        <v>42248</v>
      </c>
      <c r="GI76" s="226">
        <v>42278</v>
      </c>
      <c r="GJ76" s="226">
        <v>42309</v>
      </c>
      <c r="GK76" s="226">
        <v>42339</v>
      </c>
      <c r="GL76" s="225">
        <v>42370</v>
      </c>
      <c r="GM76" s="226">
        <v>42401</v>
      </c>
      <c r="GN76" s="226">
        <v>42430</v>
      </c>
      <c r="GO76" s="226">
        <v>42461</v>
      </c>
      <c r="GP76" s="226">
        <v>42491</v>
      </c>
      <c r="GQ76" s="226">
        <v>42522</v>
      </c>
      <c r="GR76" s="226">
        <v>42552</v>
      </c>
      <c r="GS76" s="226">
        <v>42583</v>
      </c>
      <c r="GT76" s="226">
        <v>42614</v>
      </c>
      <c r="GU76" s="226">
        <v>42644</v>
      </c>
      <c r="GV76" s="226">
        <v>42675</v>
      </c>
      <c r="GW76" s="228">
        <v>42705</v>
      </c>
      <c r="GX76" s="229">
        <v>42736</v>
      </c>
      <c r="GY76" s="226">
        <v>42767</v>
      </c>
      <c r="GZ76" s="226">
        <v>42795</v>
      </c>
      <c r="HA76" s="226">
        <v>42826</v>
      </c>
      <c r="HB76" s="226">
        <v>42856</v>
      </c>
      <c r="HC76" s="226">
        <v>42887</v>
      </c>
      <c r="HD76" s="226">
        <v>42917</v>
      </c>
      <c r="HE76" s="226">
        <v>42948</v>
      </c>
      <c r="HF76" s="226">
        <v>42979</v>
      </c>
      <c r="HG76" s="226">
        <v>43009</v>
      </c>
      <c r="HH76" s="226">
        <v>43040</v>
      </c>
      <c r="HI76" s="226">
        <v>43070</v>
      </c>
      <c r="HJ76" s="226">
        <v>43101</v>
      </c>
      <c r="HK76" s="226">
        <v>43132</v>
      </c>
      <c r="HL76" s="226">
        <v>43160</v>
      </c>
      <c r="HM76" s="226">
        <v>43191</v>
      </c>
      <c r="HN76" s="226">
        <v>43221</v>
      </c>
      <c r="HO76" s="226">
        <v>43252</v>
      </c>
      <c r="HP76" s="226">
        <v>43282</v>
      </c>
      <c r="HQ76" s="226">
        <v>43313</v>
      </c>
      <c r="HR76" s="226">
        <v>43344</v>
      </c>
      <c r="HS76" s="226">
        <v>43374</v>
      </c>
      <c r="HT76" s="270">
        <v>43405</v>
      </c>
      <c r="HU76" s="270">
        <v>43435</v>
      </c>
      <c r="HV76" s="270">
        <v>43466</v>
      </c>
      <c r="HW76" s="270">
        <v>43497</v>
      </c>
      <c r="HX76" s="270">
        <v>43525</v>
      </c>
      <c r="HY76" s="270">
        <v>43556</v>
      </c>
      <c r="HZ76" s="270">
        <v>43586</v>
      </c>
      <c r="IA76" s="270">
        <v>43617</v>
      </c>
      <c r="IB76" s="270">
        <v>43647</v>
      </c>
      <c r="IC76" s="270">
        <v>43678</v>
      </c>
      <c r="ID76" s="270">
        <v>43709</v>
      </c>
      <c r="IE76" s="270">
        <v>43739</v>
      </c>
      <c r="IF76" s="270">
        <v>43770</v>
      </c>
      <c r="IG76" s="270">
        <v>43800</v>
      </c>
      <c r="IH76" s="270">
        <v>43831</v>
      </c>
      <c r="II76" s="270">
        <v>43862</v>
      </c>
      <c r="IJ76" s="270">
        <v>43891</v>
      </c>
      <c r="IK76" s="270">
        <v>43922</v>
      </c>
      <c r="IL76" s="270">
        <v>43952</v>
      </c>
      <c r="IM76" s="270">
        <v>43983</v>
      </c>
      <c r="IN76" s="270">
        <v>44013</v>
      </c>
      <c r="IO76" s="270">
        <v>44044</v>
      </c>
      <c r="IP76" s="270">
        <v>44075</v>
      </c>
      <c r="IQ76" s="270">
        <v>44105</v>
      </c>
      <c r="IR76" s="270">
        <v>44136</v>
      </c>
      <c r="IS76" s="270">
        <v>44166</v>
      </c>
      <c r="IT76" s="270">
        <v>44197</v>
      </c>
      <c r="IU76" s="270">
        <v>44228</v>
      </c>
      <c r="IV76" s="270">
        <v>44256</v>
      </c>
      <c r="IW76" s="270">
        <v>44287</v>
      </c>
      <c r="IX76" s="270">
        <v>44317</v>
      </c>
      <c r="IY76" s="270">
        <v>44348</v>
      </c>
      <c r="IZ76" s="270">
        <v>44378</v>
      </c>
      <c r="JA76" s="270">
        <v>44409</v>
      </c>
      <c r="JB76" s="270">
        <v>44440</v>
      </c>
      <c r="JC76" s="270">
        <v>44470</v>
      </c>
      <c r="JD76" s="270">
        <v>44501</v>
      </c>
      <c r="JE76" s="270">
        <v>44531</v>
      </c>
      <c r="JF76" s="270">
        <v>44562</v>
      </c>
      <c r="JG76" s="270">
        <v>44593</v>
      </c>
      <c r="JH76" s="270">
        <v>44621</v>
      </c>
      <c r="JI76" s="270">
        <v>44652</v>
      </c>
      <c r="JJ76" s="270">
        <v>44682</v>
      </c>
      <c r="JK76" s="270">
        <v>44713</v>
      </c>
      <c r="JL76" s="270">
        <v>44743</v>
      </c>
      <c r="JM76" s="270">
        <v>44774</v>
      </c>
      <c r="JN76" s="270">
        <v>44805</v>
      </c>
      <c r="JO76" s="270">
        <v>44835</v>
      </c>
      <c r="JP76" s="270">
        <v>44866</v>
      </c>
      <c r="JQ76" s="270">
        <v>44896</v>
      </c>
      <c r="JR76" s="270">
        <v>44927</v>
      </c>
      <c r="JS76" s="270">
        <v>44958</v>
      </c>
      <c r="JT76" s="270">
        <v>44986</v>
      </c>
      <c r="JU76" s="270">
        <f t="shared" ref="JU76:JZ76" si="17">JU11</f>
        <v>45017</v>
      </c>
      <c r="JV76" s="270">
        <f t="shared" si="17"/>
        <v>45047</v>
      </c>
      <c r="JW76" s="270">
        <f t="shared" si="17"/>
        <v>45078</v>
      </c>
      <c r="JX76" s="270">
        <f t="shared" si="17"/>
        <v>45108</v>
      </c>
      <c r="JY76" s="270">
        <f t="shared" si="17"/>
        <v>45139</v>
      </c>
      <c r="JZ76" s="270">
        <f t="shared" si="17"/>
        <v>45170</v>
      </c>
      <c r="KA76" s="270">
        <f t="shared" ref="KA76:KB76" si="18">KA11</f>
        <v>45200</v>
      </c>
      <c r="KB76" s="270">
        <f t="shared" si="18"/>
        <v>45231</v>
      </c>
      <c r="KC76" s="270">
        <f t="shared" ref="KC76:KD76" si="19">KC11</f>
        <v>45261</v>
      </c>
      <c r="KD76" s="270">
        <f t="shared" si="19"/>
        <v>45292</v>
      </c>
      <c r="KE76" s="270">
        <f>KE11</f>
        <v>45323</v>
      </c>
      <c r="KF76" s="270">
        <f>KF11</f>
        <v>45352</v>
      </c>
      <c r="KG76" s="270">
        <f>KG11</f>
        <v>45383</v>
      </c>
      <c r="KH76" s="270">
        <f>KH11</f>
        <v>45413</v>
      </c>
      <c r="KI76" s="270">
        <v>45444</v>
      </c>
      <c r="KJ76" s="270">
        <v>45474</v>
      </c>
      <c r="KK76" s="270">
        <v>45505</v>
      </c>
      <c r="KL76" s="270">
        <v>45536</v>
      </c>
      <c r="KM76" s="270">
        <v>45566</v>
      </c>
      <c r="KN76" s="270">
        <v>45597</v>
      </c>
      <c r="KO76" s="270">
        <v>45627</v>
      </c>
      <c r="KP76" s="270">
        <v>45658</v>
      </c>
      <c r="KQ76" s="270">
        <v>45689</v>
      </c>
      <c r="KR76" s="270">
        <v>45717</v>
      </c>
    </row>
    <row r="77" spans="1:304" ht="12.75">
      <c r="A77" s="319" t="s">
        <v>255</v>
      </c>
      <c r="B77" s="147"/>
      <c r="C77" s="147"/>
      <c r="D77" s="147"/>
      <c r="E77" s="147"/>
      <c r="F77" s="147"/>
      <c r="G77" s="147"/>
      <c r="H77" s="147"/>
      <c r="I77" s="147"/>
      <c r="J77" s="147"/>
      <c r="K77" s="147"/>
      <c r="L77" s="147"/>
      <c r="M77" s="147"/>
      <c r="N77" s="147"/>
      <c r="O77" s="147"/>
      <c r="P77" s="147"/>
      <c r="Q77" s="147"/>
      <c r="R77" s="147"/>
      <c r="S77" s="147"/>
      <c r="T77" s="147"/>
      <c r="U77" s="147"/>
      <c r="V77" s="147"/>
      <c r="W77" s="147"/>
      <c r="X77" s="147"/>
      <c r="Y77" s="147"/>
      <c r="Z77" s="147">
        <v>360715814.58138001</v>
      </c>
      <c r="AA77" s="147">
        <v>485933107.34739</v>
      </c>
      <c r="AB77" s="147">
        <v>767666191.92682004</v>
      </c>
      <c r="AC77" s="147">
        <v>760891598.88226199</v>
      </c>
      <c r="AD77" s="147">
        <v>748240514.84735107</v>
      </c>
      <c r="AE77" s="147">
        <v>770268578.36050999</v>
      </c>
      <c r="AF77" s="147">
        <v>507570285.56472999</v>
      </c>
      <c r="AG77" s="147">
        <v>671690541.03909898</v>
      </c>
      <c r="AH77" s="147">
        <v>643542643.27112794</v>
      </c>
      <c r="AI77" s="147">
        <v>638306972.06000006</v>
      </c>
      <c r="AJ77" s="147">
        <v>544468985.27999997</v>
      </c>
      <c r="AK77" s="147">
        <v>659632947</v>
      </c>
      <c r="AL77" s="147">
        <v>710021557.26618004</v>
      </c>
      <c r="AM77" s="147">
        <v>698774994.42410994</v>
      </c>
      <c r="AN77" s="147">
        <v>818223767.71709096</v>
      </c>
      <c r="AO77" s="147">
        <v>1048812280.58086</v>
      </c>
      <c r="AP77" s="147">
        <v>963333888.29538</v>
      </c>
      <c r="AQ77" s="147">
        <v>862872128.10000002</v>
      </c>
      <c r="AR77" s="147">
        <v>814947393.36000001</v>
      </c>
      <c r="AS77" s="147">
        <v>1245029239.73</v>
      </c>
      <c r="AT77" s="147">
        <v>1312898770.0599999</v>
      </c>
      <c r="AU77" s="147">
        <v>1435444056.6799998</v>
      </c>
      <c r="AV77" s="147">
        <v>1958777490.8</v>
      </c>
      <c r="AW77" s="147">
        <v>1291125609.6899998</v>
      </c>
      <c r="AX77" s="147">
        <v>1437961553.5145199</v>
      </c>
      <c r="AY77" s="147">
        <v>1910723976.95</v>
      </c>
      <c r="AZ77" s="147">
        <v>2333665327.6399903</v>
      </c>
      <c r="BA77" s="147">
        <v>2333898585.7199998</v>
      </c>
      <c r="BB77" s="147">
        <v>2076983216.0451002</v>
      </c>
      <c r="BC77" s="147">
        <v>2030731555.1700001</v>
      </c>
      <c r="BD77" s="147">
        <v>1817214285.77</v>
      </c>
      <c r="BE77" s="147">
        <v>2060771160.0839498</v>
      </c>
      <c r="BF77" s="147">
        <v>2053368700.6043</v>
      </c>
      <c r="BG77" s="147">
        <v>2453394455.0806398</v>
      </c>
      <c r="BH77" s="147">
        <v>2360593020.2095499</v>
      </c>
      <c r="BI77" s="147">
        <v>3014754271.25</v>
      </c>
      <c r="BJ77" s="147">
        <v>2405146015.5599999</v>
      </c>
      <c r="BK77" s="147">
        <v>3775301630.45999</v>
      </c>
      <c r="BL77" s="147">
        <v>4837289212.75</v>
      </c>
      <c r="BM77" s="147">
        <v>3653512753.3000002</v>
      </c>
      <c r="BN77" s="147">
        <v>3749220247.3600001</v>
      </c>
      <c r="BO77" s="147">
        <v>4178256227.2399902</v>
      </c>
      <c r="BP77" s="147">
        <v>5331180161.1800098</v>
      </c>
      <c r="BQ77" s="147">
        <v>6039347615.9700203</v>
      </c>
      <c r="BR77" s="147">
        <v>5820499218.56005</v>
      </c>
      <c r="BS77" s="147">
        <v>6768574439.43999</v>
      </c>
      <c r="BT77" s="147">
        <v>6403212497.5200205</v>
      </c>
      <c r="BU77" s="147">
        <v>5964168137.8199701</v>
      </c>
      <c r="BV77" s="147">
        <v>7860654745.5600004</v>
      </c>
      <c r="BW77" s="147">
        <v>8384325611.4902906</v>
      </c>
      <c r="BX77" s="147">
        <v>9777049133.4399986</v>
      </c>
      <c r="BY77" s="147">
        <v>9246613923.9199696</v>
      </c>
      <c r="BZ77" s="147">
        <v>11467835169.449999</v>
      </c>
      <c r="CA77" s="147">
        <v>8235883260.399991</v>
      </c>
      <c r="CB77" s="147">
        <v>7941584055.5400105</v>
      </c>
      <c r="CC77" s="147">
        <v>9040425588.8299999</v>
      </c>
      <c r="CD77" s="147">
        <v>8262081434.4899702</v>
      </c>
      <c r="CE77" s="147">
        <v>9097426261.7300186</v>
      </c>
      <c r="CF77" s="147">
        <v>9967346390.8599892</v>
      </c>
      <c r="CG77" s="147">
        <v>10392828748.5599</v>
      </c>
      <c r="CH77" s="147">
        <v>12368549906.250101</v>
      </c>
      <c r="CI77" s="147">
        <v>14057760515.169901</v>
      </c>
      <c r="CJ77" s="147">
        <v>19096161542.099998</v>
      </c>
      <c r="CK77" s="147">
        <v>19242596736.269703</v>
      </c>
      <c r="CL77" s="147">
        <v>22963208078.0401</v>
      </c>
      <c r="CM77" s="147">
        <v>22382942883.319901</v>
      </c>
      <c r="CN77" s="147">
        <v>25379766248.27</v>
      </c>
      <c r="CO77" s="147">
        <v>28236895751.619999</v>
      </c>
      <c r="CP77" s="147">
        <v>25834143407.82</v>
      </c>
      <c r="CQ77" s="147">
        <v>31604745683.16</v>
      </c>
      <c r="CR77" s="147">
        <v>25469417828.02</v>
      </c>
      <c r="CS77" s="147">
        <v>25836870815.899399</v>
      </c>
      <c r="CT77" s="147">
        <v>32840406091.669998</v>
      </c>
      <c r="CU77" s="147">
        <v>29186729034.630054</v>
      </c>
      <c r="CV77" s="147">
        <v>30127463162.365036</v>
      </c>
      <c r="CW77" s="147">
        <v>28251027868.060101</v>
      </c>
      <c r="CX77" s="147">
        <v>31701503717.909882</v>
      </c>
      <c r="CY77" s="147">
        <v>37661360851.32</v>
      </c>
      <c r="CZ77" s="147">
        <v>32519322250.700001</v>
      </c>
      <c r="DA77" s="147">
        <v>20471227305.049999</v>
      </c>
      <c r="DB77" s="147">
        <v>20634437052.800098</v>
      </c>
      <c r="DC77" s="147">
        <v>15395120949.569931</v>
      </c>
      <c r="DD77" s="147">
        <v>12520279267.93</v>
      </c>
      <c r="DE77" s="147">
        <v>12196635920.459999</v>
      </c>
      <c r="DF77" s="147">
        <v>13649215251.389996</v>
      </c>
      <c r="DG77" s="147">
        <v>12233667767.660007</v>
      </c>
      <c r="DH77" s="147">
        <v>16427569625.019955</v>
      </c>
      <c r="DI77" s="147">
        <v>16782211231.43</v>
      </c>
      <c r="DJ77" s="147">
        <v>18015945509.890083</v>
      </c>
      <c r="DK77" s="147">
        <v>21150867188.169998</v>
      </c>
      <c r="DL77" s="147">
        <v>23583571751.640301</v>
      </c>
      <c r="DM77" s="147">
        <v>25851999211.1497</v>
      </c>
      <c r="DN77" s="147">
        <v>28747976093.820202</v>
      </c>
      <c r="DO77" s="147">
        <v>29546770125.610382</v>
      </c>
      <c r="DP77" s="147">
        <v>25123610222.049999</v>
      </c>
      <c r="DQ77" s="147">
        <v>27799194661.700199</v>
      </c>
      <c r="DR77" s="147">
        <v>30691908960</v>
      </c>
      <c r="DS77" s="147">
        <v>29164411826.220001</v>
      </c>
      <c r="DT77" s="147">
        <v>36618347725.730064</v>
      </c>
      <c r="DU77" s="147">
        <v>38521228010.850113</v>
      </c>
      <c r="DV77" s="147">
        <v>36080071927.129913</v>
      </c>
      <c r="DW77" s="147">
        <v>33390877413.669975</v>
      </c>
      <c r="DX77" s="147">
        <v>33485381983.689899</v>
      </c>
      <c r="DY77" s="147">
        <v>43507108637.750107</v>
      </c>
      <c r="DZ77" s="147">
        <v>44211939558.169907</v>
      </c>
      <c r="EA77" s="147">
        <v>44888110352.520973</v>
      </c>
      <c r="EB77" s="147">
        <v>45680026263.65062</v>
      </c>
      <c r="EC77" s="147">
        <v>49366371690.420601</v>
      </c>
      <c r="ED77" s="147">
        <v>59055850863.470398</v>
      </c>
      <c r="EE77" s="147">
        <v>48376115791.149689</v>
      </c>
      <c r="EF77" s="147">
        <v>66313194192.739891</v>
      </c>
      <c r="EG77" s="147">
        <v>52885786857.820076</v>
      </c>
      <c r="EH77" s="147">
        <v>54999280157.360077</v>
      </c>
      <c r="EI77" s="147">
        <v>57991379010.369835</v>
      </c>
      <c r="EJ77" s="147">
        <v>52162781520.609955</v>
      </c>
      <c r="EK77" s="147">
        <v>62633647517.190178</v>
      </c>
      <c r="EL77" s="147">
        <v>61613209101.91011</v>
      </c>
      <c r="EM77" s="147">
        <v>64647279729.139923</v>
      </c>
      <c r="EN77" s="147">
        <v>67304735650.410202</v>
      </c>
      <c r="EO77" s="147">
        <f>23127394993.14+27636945455.1501+34002907622.7799</f>
        <v>84767248071.070007</v>
      </c>
      <c r="EP77" s="147">
        <v>70878970875.469894</v>
      </c>
      <c r="EQ77" s="147">
        <v>72438017627.7901</v>
      </c>
      <c r="ER77" s="147">
        <v>81253864624.689911</v>
      </c>
      <c r="ES77" s="147">
        <f>14579293704.8+29038692115.83+16870498267.19</f>
        <v>60488484087.820007</v>
      </c>
      <c r="ET77" s="147">
        <v>64756984131.290001</v>
      </c>
      <c r="EU77" s="147">
        <v>52808350321.760406</v>
      </c>
      <c r="EV77" s="147">
        <v>55476642560.358101</v>
      </c>
      <c r="EW77" s="147">
        <v>67340974453.8797</v>
      </c>
      <c r="EX77" s="147">
        <v>59525831998.908501</v>
      </c>
      <c r="EY77" s="147">
        <v>74520404178.270096</v>
      </c>
      <c r="EZ77" s="147">
        <v>60577490474.538895</v>
      </c>
      <c r="FA77" s="147">
        <v>65861851695.8955</v>
      </c>
      <c r="FB77" s="147">
        <v>78049621101.270004</v>
      </c>
      <c r="FC77" s="147">
        <f>26359478149.4049+21831890344.3802+23450373986.2683</f>
        <v>71641742480.053391</v>
      </c>
      <c r="FD77" s="147">
        <v>89440917035.363998</v>
      </c>
      <c r="FE77" s="147">
        <f>35114654295.3014+30729471922.13+34733165891.13</f>
        <v>100577292108.5614</v>
      </c>
      <c r="FF77" s="147">
        <f>29783514677.12+4489171988.02+24599817517.36+29410592259.8032</f>
        <v>88283096442.303192</v>
      </c>
      <c r="FG77" s="147">
        <v>72276912659.360001</v>
      </c>
      <c r="FH77" s="147">
        <f>27110211479.9901+9499646521.73758+11489370201.28+12325456428.29+16132753035.3912</f>
        <v>76557437666.688873</v>
      </c>
      <c r="FI77" s="147">
        <v>96590443249.494095</v>
      </c>
      <c r="FJ77" s="147">
        <v>81247313187.1875</v>
      </c>
      <c r="FK77" s="147">
        <v>89213483022.237106</v>
      </c>
      <c r="FL77" s="147">
        <v>70028464294.920212</v>
      </c>
      <c r="FM77" s="147">
        <v>92930130242.559677</v>
      </c>
      <c r="FN77" s="147">
        <v>77723249468.67009</v>
      </c>
      <c r="FO77" s="147">
        <v>77178931815.701157</v>
      </c>
      <c r="FP77" s="147">
        <v>71598272670.939774</v>
      </c>
      <c r="FQ77" s="147">
        <v>68913940888.550095</v>
      </c>
      <c r="FR77" s="147">
        <v>54269599250.192062</v>
      </c>
      <c r="FS77" s="147">
        <v>51748458665.824997</v>
      </c>
      <c r="FT77" s="147">
        <v>57088979234.275551</v>
      </c>
      <c r="FU77" s="147">
        <v>59275940659.474884</v>
      </c>
      <c r="FV77" s="147">
        <v>56698018546.529198</v>
      </c>
      <c r="FW77" s="147">
        <v>65717377146.686493</v>
      </c>
      <c r="FX77" s="147">
        <v>46189282401.055496</v>
      </c>
      <c r="FY77" s="147">
        <v>48615651431.374527</v>
      </c>
      <c r="FZ77" s="147">
        <v>52495979522.64537</v>
      </c>
      <c r="GA77" s="147">
        <v>45198847313.535645</v>
      </c>
      <c r="GB77" s="147">
        <v>60328217503.225464</v>
      </c>
      <c r="GC77" s="147">
        <v>62013041828.535576</v>
      </c>
      <c r="GD77" s="147">
        <v>58623659643.145981</v>
      </c>
      <c r="GE77" s="147">
        <v>61648949898.675255</v>
      </c>
      <c r="GF77" s="147">
        <v>61012663422.584831</v>
      </c>
      <c r="GG77" s="147">
        <v>55504556263.41584</v>
      </c>
      <c r="GH77" s="147">
        <v>55311016157.010788</v>
      </c>
      <c r="GI77" s="147">
        <v>58914108713.859779</v>
      </c>
      <c r="GJ77" s="147">
        <v>49838050641.420265</v>
      </c>
      <c r="GK77" s="147">
        <v>44843154313.82032</v>
      </c>
      <c r="GL77" s="147">
        <v>47021499406.559731</v>
      </c>
      <c r="GM77" s="147">
        <v>45460769031.170052</v>
      </c>
      <c r="GN77" s="147">
        <v>65310387818.63044</v>
      </c>
      <c r="GO77" s="147">
        <v>54756543343.269951</v>
      </c>
      <c r="GP77" s="147">
        <v>52751752893.359764</v>
      </c>
      <c r="GQ77" s="147">
        <v>56840756082.960037</v>
      </c>
      <c r="GR77" s="147">
        <v>62751421084.05986</v>
      </c>
      <c r="GS77" s="147">
        <v>68363112725.890038</v>
      </c>
      <c r="GT77" s="147">
        <v>66373100456.790672</v>
      </c>
      <c r="GU77" s="147">
        <v>58310084574.109756</v>
      </c>
      <c r="GV77" s="147">
        <v>54392601159.829903</v>
      </c>
      <c r="GW77" s="147">
        <v>60412975782.620132</v>
      </c>
      <c r="GX77" s="147">
        <v>60731769732.720184</v>
      </c>
      <c r="GY77" s="147">
        <v>56750517101.899918</v>
      </c>
      <c r="GZ77" s="147">
        <v>64901676696.709816</v>
      </c>
      <c r="HA77" s="147">
        <v>48433465748.550186</v>
      </c>
      <c r="HB77" s="147">
        <v>53869156512.549736</v>
      </c>
      <c r="HC77" s="147">
        <v>51870782234.549942</v>
      </c>
      <c r="HD77" s="147">
        <v>43876906184.62999</v>
      </c>
      <c r="HE77" s="147">
        <v>55811285781.830002</v>
      </c>
      <c r="HF77" s="147">
        <v>50007268400.139999</v>
      </c>
      <c r="HG77" s="147">
        <v>53417807315.669998</v>
      </c>
      <c r="HH77" s="147">
        <v>46726692364.099998</v>
      </c>
      <c r="HI77" s="147">
        <v>53706616267.129997</v>
      </c>
      <c r="HJ77" s="147">
        <v>61832164683.82</v>
      </c>
      <c r="HK77" s="147" t="s">
        <v>65</v>
      </c>
      <c r="HL77" s="147">
        <v>59064826417.120003</v>
      </c>
      <c r="HM77" s="147">
        <v>56235801354.150002</v>
      </c>
      <c r="HN77" s="147" t="s">
        <v>67</v>
      </c>
      <c r="HO77" s="147">
        <v>53271011029.690002</v>
      </c>
      <c r="HP77" s="147">
        <v>58940453684.339996</v>
      </c>
      <c r="HQ77" s="147">
        <v>73948746660.360001</v>
      </c>
      <c r="HR77" s="147">
        <v>50685572475</v>
      </c>
      <c r="HS77" s="147">
        <v>75097404376.460007</v>
      </c>
      <c r="HT77" s="147">
        <v>56799045186.440002</v>
      </c>
      <c r="HU77" s="147">
        <v>68462662247.010498</v>
      </c>
      <c r="HV77" s="147">
        <v>77542574811.509995</v>
      </c>
      <c r="HW77" s="147">
        <v>72990089681.910004</v>
      </c>
      <c r="HX77" s="147">
        <v>68325794937.10997</v>
      </c>
      <c r="HY77" s="147">
        <v>68695450971.98999</v>
      </c>
      <c r="HZ77" s="147">
        <v>77230168989.940018</v>
      </c>
      <c r="IA77" s="147">
        <v>74321581334.290039</v>
      </c>
      <c r="IB77" s="147">
        <v>81714040138.459961</v>
      </c>
      <c r="IC77" s="147">
        <v>87506438238.320007</v>
      </c>
      <c r="ID77" s="147">
        <v>83832450361.610031</v>
      </c>
      <c r="IE77" s="147">
        <v>83913623770.499969</v>
      </c>
      <c r="IF77" s="147">
        <v>76019995852.800064</v>
      </c>
      <c r="IG77" s="147">
        <v>88410016870.36998</v>
      </c>
      <c r="IH77" s="147">
        <v>111425301726.07004</v>
      </c>
      <c r="II77" s="147">
        <v>93833961707.900024</v>
      </c>
      <c r="IJ77" s="147">
        <v>114793043042.11011</v>
      </c>
      <c r="IK77" s="147">
        <v>90583763739.720032</v>
      </c>
      <c r="IL77" s="147">
        <v>90798167755.080063</v>
      </c>
      <c r="IM77" s="147">
        <v>96326278290.75</v>
      </c>
      <c r="IN77" s="147">
        <v>104524364268.22005</v>
      </c>
      <c r="IO77" s="147">
        <v>96631963745.649994</v>
      </c>
      <c r="IP77" s="147">
        <v>97750455887.199982</v>
      </c>
      <c r="IQ77" s="147">
        <v>104201382908.87</v>
      </c>
      <c r="IR77" s="147">
        <v>98868671966.389999</v>
      </c>
      <c r="IS77" s="147">
        <v>115369507934.92998</v>
      </c>
      <c r="IT77" s="147">
        <v>108362835723.90001</v>
      </c>
      <c r="IU77" s="147">
        <v>127901453721.02998</v>
      </c>
      <c r="IV77" s="147">
        <v>174712232025.26999</v>
      </c>
      <c r="IW77" s="147">
        <v>152206144916.44003</v>
      </c>
      <c r="IX77" s="147">
        <v>187039502900</v>
      </c>
      <c r="IY77" s="147">
        <v>130997347249</v>
      </c>
      <c r="IZ77" s="147">
        <v>149321992398.51001</v>
      </c>
      <c r="JA77" s="147">
        <v>163080764235.52011</v>
      </c>
      <c r="JB77" s="147">
        <v>153244631310.56003</v>
      </c>
      <c r="JC77" s="147">
        <v>150848965738.38004</v>
      </c>
      <c r="JD77" s="147">
        <v>146503251219.66</v>
      </c>
      <c r="JE77" s="147">
        <v>151050415160.12</v>
      </c>
      <c r="JF77" s="147">
        <v>162232388100.54001</v>
      </c>
      <c r="JG77" s="147">
        <v>177099719404.56006</v>
      </c>
      <c r="JH77" s="147">
        <v>208545129942.54993</v>
      </c>
      <c r="JI77" s="147">
        <v>169418392639.40997</v>
      </c>
      <c r="JJ77" s="147">
        <v>183345646089.10995</v>
      </c>
      <c r="JK77" s="147">
        <v>173704471523.75998</v>
      </c>
      <c r="JL77" s="147">
        <v>135831323526.88</v>
      </c>
      <c r="JM77" s="147">
        <v>182981956199.35995</v>
      </c>
      <c r="JN77" s="147">
        <v>178918754490.03998</v>
      </c>
      <c r="JO77" s="147">
        <v>188911713488.18994</v>
      </c>
      <c r="JP77" s="147">
        <v>215128499644.27002</v>
      </c>
      <c r="JQ77" s="147">
        <v>215926173542.99973</v>
      </c>
      <c r="JR77" s="147">
        <v>207889168839.66953</v>
      </c>
      <c r="JS77" s="147">
        <v>169641660747.75998</v>
      </c>
      <c r="JT77" s="147">
        <v>214075488896.53006</v>
      </c>
      <c r="JU77" s="147">
        <v>172058759325.94031</v>
      </c>
      <c r="JV77" s="147">
        <v>203202653888.20038</v>
      </c>
      <c r="JW77" s="147">
        <v>205859927807.94028</v>
      </c>
      <c r="JX77" s="147">
        <v>181589322079.7301</v>
      </c>
      <c r="JY77" s="147">
        <v>216636521906.94955</v>
      </c>
      <c r="JZ77" s="147">
        <v>180066175880.68027</v>
      </c>
      <c r="KA77" s="147">
        <v>140002167887.56982</v>
      </c>
      <c r="KB77" s="147">
        <v>193553189668.04929</v>
      </c>
      <c r="KC77" s="147">
        <v>189031730875.42896</v>
      </c>
      <c r="KD77" s="147">
        <v>206750799748.83997</v>
      </c>
      <c r="KE77" s="147">
        <v>193694521079.69974</v>
      </c>
      <c r="KF77" s="147">
        <v>200661460879.59998</v>
      </c>
      <c r="KG77" s="147">
        <v>228444298175.24063</v>
      </c>
      <c r="KH77" s="147">
        <v>207990053512.65057</v>
      </c>
      <c r="KI77" s="147">
        <v>197644587862.44092</v>
      </c>
      <c r="KJ77" s="147">
        <v>214393736618.43033</v>
      </c>
      <c r="KK77" s="147">
        <v>246433019717.32013</v>
      </c>
      <c r="KL77" s="147">
        <v>209947253462.28995</v>
      </c>
      <c r="KM77" s="147">
        <v>216557496146.03012</v>
      </c>
      <c r="KN77" s="147">
        <v>194106798769.72012</v>
      </c>
      <c r="KO77" s="147">
        <v>193965261833.41977</v>
      </c>
      <c r="KP77" s="147">
        <v>240824677520.02051</v>
      </c>
      <c r="KQ77" s="147">
        <v>238338968844.54031</v>
      </c>
      <c r="KR77" s="147">
        <v>225711410739.76984</v>
      </c>
    </row>
    <row r="78" spans="1:304" ht="12.75">
      <c r="A78" s="307" t="s">
        <v>307</v>
      </c>
      <c r="B78" s="147"/>
      <c r="C78" s="147"/>
      <c r="D78" s="147"/>
      <c r="E78" s="147"/>
      <c r="F78" s="147"/>
      <c r="G78" s="147"/>
      <c r="H78" s="147"/>
      <c r="I78" s="147"/>
      <c r="J78" s="147"/>
      <c r="K78" s="147"/>
      <c r="L78" s="147"/>
      <c r="M78" s="147"/>
      <c r="N78" s="147"/>
      <c r="O78" s="147"/>
      <c r="P78" s="147"/>
      <c r="Q78" s="147"/>
      <c r="R78" s="147"/>
      <c r="S78" s="147"/>
      <c r="T78" s="147"/>
      <c r="U78" s="147"/>
      <c r="V78" s="147"/>
      <c r="W78" s="147"/>
      <c r="X78" s="147"/>
      <c r="Y78" s="147"/>
      <c r="Z78" s="147">
        <v>883</v>
      </c>
      <c r="AA78" s="147">
        <v>1346</v>
      </c>
      <c r="AB78" s="147">
        <v>1714</v>
      </c>
      <c r="AC78" s="147">
        <v>1886</v>
      </c>
      <c r="AD78" s="147">
        <v>2555</v>
      </c>
      <c r="AE78" s="147">
        <v>2389</v>
      </c>
      <c r="AF78" s="147">
        <v>2969</v>
      </c>
      <c r="AG78" s="147">
        <v>1937</v>
      </c>
      <c r="AH78" s="147">
        <v>1598</v>
      </c>
      <c r="AI78" s="147">
        <v>1651</v>
      </c>
      <c r="AJ78" s="147">
        <v>1769</v>
      </c>
      <c r="AK78" s="147">
        <v>1789</v>
      </c>
      <c r="AL78" s="147">
        <v>1614</v>
      </c>
      <c r="AM78" s="147">
        <v>2101</v>
      </c>
      <c r="AN78" s="147">
        <v>2224</v>
      </c>
      <c r="AO78" s="147">
        <v>2616</v>
      </c>
      <c r="AP78" s="147">
        <v>2373</v>
      </c>
      <c r="AQ78" s="147">
        <v>2383</v>
      </c>
      <c r="AR78" s="147">
        <v>3699</v>
      </c>
      <c r="AS78" s="147">
        <v>3285</v>
      </c>
      <c r="AT78" s="147">
        <v>3920</v>
      </c>
      <c r="AU78" s="147">
        <v>4595</v>
      </c>
      <c r="AV78" s="147">
        <v>5903</v>
      </c>
      <c r="AW78" s="147">
        <v>4331</v>
      </c>
      <c r="AX78" s="147">
        <v>4657</v>
      </c>
      <c r="AY78" s="147">
        <v>5934</v>
      </c>
      <c r="AZ78" s="147">
        <v>8494</v>
      </c>
      <c r="BA78" s="147">
        <v>8352</v>
      </c>
      <c r="BB78" s="147">
        <v>8391</v>
      </c>
      <c r="BC78" s="147">
        <v>6735</v>
      </c>
      <c r="BD78" s="147">
        <v>5928</v>
      </c>
      <c r="BE78" s="147">
        <v>5691</v>
      </c>
      <c r="BF78" s="147">
        <v>5562</v>
      </c>
      <c r="BG78" s="147">
        <v>5920</v>
      </c>
      <c r="BH78" s="147">
        <v>6547</v>
      </c>
      <c r="BI78" s="147">
        <v>6518</v>
      </c>
      <c r="BJ78" s="147">
        <v>7377</v>
      </c>
      <c r="BK78" s="147">
        <v>9465</v>
      </c>
      <c r="BL78" s="147">
        <v>12838</v>
      </c>
      <c r="BM78" s="147">
        <v>11032</v>
      </c>
      <c r="BN78" s="147">
        <v>11455</v>
      </c>
      <c r="BO78" s="147">
        <v>11780</v>
      </c>
      <c r="BP78" s="147">
        <v>16592</v>
      </c>
      <c r="BQ78" s="147">
        <v>18160</v>
      </c>
      <c r="BR78" s="147">
        <v>16378</v>
      </c>
      <c r="BS78" s="147">
        <v>19732</v>
      </c>
      <c r="BT78" s="147">
        <v>16240</v>
      </c>
      <c r="BU78" s="147">
        <v>15445</v>
      </c>
      <c r="BV78" s="147">
        <v>21306</v>
      </c>
      <c r="BW78" s="147">
        <v>19790</v>
      </c>
      <c r="BX78" s="147">
        <v>23282</v>
      </c>
      <c r="BY78" s="147">
        <v>21207</v>
      </c>
      <c r="BZ78" s="147">
        <v>26995</v>
      </c>
      <c r="CA78" s="147">
        <v>20810</v>
      </c>
      <c r="CB78" s="147">
        <v>19647</v>
      </c>
      <c r="CC78" s="147">
        <v>22306</v>
      </c>
      <c r="CD78" s="147">
        <v>21571</v>
      </c>
      <c r="CE78" s="147">
        <v>23852</v>
      </c>
      <c r="CF78" s="147">
        <v>26252</v>
      </c>
      <c r="CG78" s="147">
        <v>24192</v>
      </c>
      <c r="CH78" s="147">
        <v>39475</v>
      </c>
      <c r="CI78" s="147">
        <v>32587</v>
      </c>
      <c r="CJ78" s="147">
        <v>46370</v>
      </c>
      <c r="CK78" s="147">
        <v>43018</v>
      </c>
      <c r="CL78" s="147">
        <v>45488</v>
      </c>
      <c r="CM78" s="147">
        <v>44736</v>
      </c>
      <c r="CN78" s="147">
        <v>46070</v>
      </c>
      <c r="CO78" s="147">
        <v>62961</v>
      </c>
      <c r="CP78" s="147">
        <v>53806</v>
      </c>
      <c r="CQ78" s="147">
        <v>55659</v>
      </c>
      <c r="CR78" s="147">
        <v>50613</v>
      </c>
      <c r="CS78" s="147">
        <v>47809</v>
      </c>
      <c r="CT78" s="147">
        <v>63394</v>
      </c>
      <c r="CU78" s="147">
        <v>55283</v>
      </c>
      <c r="CV78" s="147">
        <v>49989</v>
      </c>
      <c r="CW78" s="147">
        <v>49742</v>
      </c>
      <c r="CX78" s="147">
        <v>49687</v>
      </c>
      <c r="CY78" s="147">
        <v>55842</v>
      </c>
      <c r="CZ78" s="147">
        <v>56759</v>
      </c>
      <c r="DA78" s="147">
        <v>48517</v>
      </c>
      <c r="DB78" s="147">
        <v>53591</v>
      </c>
      <c r="DC78" s="147">
        <v>53123</v>
      </c>
      <c r="DD78" s="147">
        <v>45539</v>
      </c>
      <c r="DE78" s="147">
        <v>45948</v>
      </c>
      <c r="DF78" s="147">
        <v>53739</v>
      </c>
      <c r="DG78" s="147">
        <v>46732</v>
      </c>
      <c r="DH78" s="147">
        <v>61155</v>
      </c>
      <c r="DI78" s="147">
        <v>56203</v>
      </c>
      <c r="DJ78" s="147">
        <v>56555</v>
      </c>
      <c r="DK78" s="147">
        <v>63073</v>
      </c>
      <c r="DL78" s="147">
        <v>65791</v>
      </c>
      <c r="DM78" s="147">
        <v>61990</v>
      </c>
      <c r="DN78" s="147">
        <v>63477</v>
      </c>
      <c r="DO78" s="147">
        <v>63642</v>
      </c>
      <c r="DP78" s="147">
        <v>60332</v>
      </c>
      <c r="DQ78" s="147">
        <v>59298</v>
      </c>
      <c r="DR78" s="147">
        <v>65515</v>
      </c>
      <c r="DS78" s="147">
        <v>64277</v>
      </c>
      <c r="DT78" s="147">
        <v>79050</v>
      </c>
      <c r="DU78" s="147">
        <v>78813</v>
      </c>
      <c r="DV78" s="147">
        <v>87848</v>
      </c>
      <c r="DW78" s="147">
        <v>82481</v>
      </c>
      <c r="DX78" s="147">
        <v>85299</v>
      </c>
      <c r="DY78" s="147">
        <v>92405</v>
      </c>
      <c r="DZ78" s="147">
        <v>81301</v>
      </c>
      <c r="EA78" s="147">
        <v>79348</v>
      </c>
      <c r="EB78" s="147">
        <v>83295</v>
      </c>
      <c r="EC78" s="147">
        <v>91926</v>
      </c>
      <c r="ED78" s="147">
        <v>98352</v>
      </c>
      <c r="EE78" s="147">
        <v>107063</v>
      </c>
      <c r="EF78" s="147">
        <v>121239</v>
      </c>
      <c r="EG78" s="147">
        <v>97782</v>
      </c>
      <c r="EH78" s="147">
        <v>121971</v>
      </c>
      <c r="EI78" s="147">
        <v>118700</v>
      </c>
      <c r="EJ78" s="147">
        <v>114989</v>
      </c>
      <c r="EK78" s="147">
        <v>141721</v>
      </c>
      <c r="EL78" s="147">
        <v>125257</v>
      </c>
      <c r="EM78" s="147">
        <v>121132</v>
      </c>
      <c r="EN78" s="147">
        <v>122983</v>
      </c>
      <c r="EO78" s="147">
        <v>121897</v>
      </c>
      <c r="EP78" s="147">
        <v>125952</v>
      </c>
      <c r="EQ78" s="147">
        <v>110886</v>
      </c>
      <c r="ER78" s="147">
        <v>117648</v>
      </c>
      <c r="ES78" s="147">
        <f>31056+44937+29579</f>
        <v>105572</v>
      </c>
      <c r="ET78" s="147">
        <v>125361</v>
      </c>
      <c r="EU78" s="147">
        <v>111206</v>
      </c>
      <c r="EV78" s="147">
        <v>111423</v>
      </c>
      <c r="EW78" s="147">
        <v>113502</v>
      </c>
      <c r="EX78" s="147">
        <v>97899</v>
      </c>
      <c r="EY78" s="147">
        <v>108538</v>
      </c>
      <c r="EZ78" s="147">
        <v>97157</v>
      </c>
      <c r="FA78" s="147">
        <v>88221</v>
      </c>
      <c r="FB78" s="147">
        <v>114432</v>
      </c>
      <c r="FC78" s="147">
        <f>37583+36637+40362</f>
        <v>114582</v>
      </c>
      <c r="FD78" s="147">
        <v>127109</v>
      </c>
      <c r="FE78" s="147">
        <f>55976+46284+51610</f>
        <v>153870</v>
      </c>
      <c r="FF78" s="147">
        <f>48662+7523+39722+51605</f>
        <v>147512</v>
      </c>
      <c r="FG78" s="147">
        <v>148778</v>
      </c>
      <c r="FH78" s="147">
        <f>54928+22168+25944+27226+28278</f>
        <v>158544</v>
      </c>
      <c r="FI78" s="147">
        <v>163678</v>
      </c>
      <c r="FJ78" s="147">
        <v>141418</v>
      </c>
      <c r="FK78" s="147">
        <v>152069</v>
      </c>
      <c r="FL78" s="147">
        <v>134913</v>
      </c>
      <c r="FM78" s="147">
        <v>136246</v>
      </c>
      <c r="FN78" s="147">
        <v>153579</v>
      </c>
      <c r="FO78" s="147">
        <v>144925</v>
      </c>
      <c r="FP78" s="147">
        <v>144313</v>
      </c>
      <c r="FQ78" s="147">
        <v>134653</v>
      </c>
      <c r="FR78" s="147">
        <v>134653</v>
      </c>
      <c r="FS78" s="147">
        <v>108422</v>
      </c>
      <c r="FT78" s="147">
        <v>121284</v>
      </c>
      <c r="FU78" s="147">
        <v>110266</v>
      </c>
      <c r="FV78" s="147">
        <v>118015</v>
      </c>
      <c r="FW78" s="147">
        <v>141274</v>
      </c>
      <c r="FX78" s="147">
        <v>111350</v>
      </c>
      <c r="FY78" s="147">
        <v>113232</v>
      </c>
      <c r="FZ78" s="147">
        <v>132115</v>
      </c>
      <c r="GA78" s="147">
        <v>110391</v>
      </c>
      <c r="GB78" s="147">
        <v>136446</v>
      </c>
      <c r="GC78" s="147">
        <v>122240</v>
      </c>
      <c r="GD78" s="147">
        <v>117292</v>
      </c>
      <c r="GE78" s="147">
        <v>123285</v>
      </c>
      <c r="GF78" s="147">
        <v>132485</v>
      </c>
      <c r="GG78" s="147">
        <v>134587</v>
      </c>
      <c r="GH78" s="147">
        <v>141165</v>
      </c>
      <c r="GI78" s="147">
        <v>141008</v>
      </c>
      <c r="GJ78" s="147">
        <v>122394</v>
      </c>
      <c r="GK78" s="147">
        <v>106037</v>
      </c>
      <c r="GL78" s="147">
        <v>128625</v>
      </c>
      <c r="GM78" s="147">
        <v>121623</v>
      </c>
      <c r="GN78" s="147">
        <v>132305</v>
      </c>
      <c r="GO78" s="147">
        <v>104622</v>
      </c>
      <c r="GP78" s="147">
        <v>101967</v>
      </c>
      <c r="GQ78" s="147">
        <v>113382</v>
      </c>
      <c r="GR78" s="147">
        <v>121081</v>
      </c>
      <c r="GS78" s="147">
        <v>127384</v>
      </c>
      <c r="GT78" s="147">
        <v>113110</v>
      </c>
      <c r="GU78" s="147">
        <v>104182</v>
      </c>
      <c r="GV78" s="147">
        <v>105783</v>
      </c>
      <c r="GW78" s="147">
        <v>110145</v>
      </c>
      <c r="GX78" s="147">
        <v>119293</v>
      </c>
      <c r="GY78" s="147">
        <v>105389</v>
      </c>
      <c r="GZ78" s="147">
        <v>127680</v>
      </c>
      <c r="HA78" s="147">
        <v>100988</v>
      </c>
      <c r="HB78" s="147">
        <v>129525</v>
      </c>
      <c r="HC78" s="147">
        <v>118543</v>
      </c>
      <c r="HD78" s="147">
        <v>113846</v>
      </c>
      <c r="HE78" s="147">
        <v>126335</v>
      </c>
      <c r="HF78" s="147">
        <v>107617</v>
      </c>
      <c r="HG78" s="147">
        <v>116829</v>
      </c>
      <c r="HH78" s="147">
        <v>106035</v>
      </c>
      <c r="HI78" s="147">
        <v>101286</v>
      </c>
      <c r="HJ78" s="147">
        <v>134728</v>
      </c>
      <c r="HK78" s="147">
        <v>113827</v>
      </c>
      <c r="HL78" s="147">
        <v>127179</v>
      </c>
      <c r="HM78" s="147">
        <v>130856</v>
      </c>
      <c r="HN78" s="147">
        <v>150158</v>
      </c>
      <c r="HO78" s="147">
        <v>150821</v>
      </c>
      <c r="HP78" s="147">
        <v>148823</v>
      </c>
      <c r="HQ78" s="147">
        <v>171573</v>
      </c>
      <c r="HR78" s="147">
        <v>139602</v>
      </c>
      <c r="HS78" s="147">
        <v>163279</v>
      </c>
      <c r="HT78" s="147">
        <v>128837</v>
      </c>
      <c r="HU78" s="147">
        <v>145090</v>
      </c>
      <c r="HV78" s="147">
        <v>164551</v>
      </c>
      <c r="HW78" s="147">
        <v>152635</v>
      </c>
      <c r="HX78" s="147">
        <v>148954</v>
      </c>
      <c r="HY78" s="147">
        <v>173466</v>
      </c>
      <c r="HZ78" s="147">
        <v>190027</v>
      </c>
      <c r="IA78" s="147">
        <v>176147</v>
      </c>
      <c r="IB78" s="147">
        <v>197232</v>
      </c>
      <c r="IC78" s="147">
        <v>206762</v>
      </c>
      <c r="ID78" s="147">
        <v>197394</v>
      </c>
      <c r="IE78" s="147">
        <v>209029</v>
      </c>
      <c r="IF78" s="147">
        <v>200236</v>
      </c>
      <c r="IG78" s="147">
        <v>206932</v>
      </c>
      <c r="IH78" s="147">
        <v>259695</v>
      </c>
      <c r="II78" s="147">
        <v>249311</v>
      </c>
      <c r="IJ78" s="147">
        <v>381702</v>
      </c>
      <c r="IK78" s="147">
        <v>368303</v>
      </c>
      <c r="IL78" s="147">
        <v>356018</v>
      </c>
      <c r="IM78" s="147">
        <v>398419</v>
      </c>
      <c r="IN78" s="147">
        <v>414719</v>
      </c>
      <c r="IO78" s="147">
        <v>370936</v>
      </c>
      <c r="IP78" s="147">
        <v>407264</v>
      </c>
      <c r="IQ78" s="147">
        <v>409280</v>
      </c>
      <c r="IR78" s="147">
        <v>365513</v>
      </c>
      <c r="IS78" s="147">
        <v>331302</v>
      </c>
      <c r="IT78" s="147">
        <v>339671</v>
      </c>
      <c r="IU78" s="147">
        <v>409902</v>
      </c>
      <c r="IV78" s="147">
        <v>596201</v>
      </c>
      <c r="IW78" s="147">
        <v>510899</v>
      </c>
      <c r="IX78" s="147">
        <v>510269</v>
      </c>
      <c r="IY78" s="147">
        <v>577006</v>
      </c>
      <c r="IZ78" s="147">
        <v>499554</v>
      </c>
      <c r="JA78" s="147">
        <v>583770</v>
      </c>
      <c r="JB78" s="147">
        <v>652923</v>
      </c>
      <c r="JC78" s="147">
        <v>642676</v>
      </c>
      <c r="JD78" s="147">
        <v>616726</v>
      </c>
      <c r="JE78" s="147">
        <v>715250</v>
      </c>
      <c r="JF78" s="147">
        <v>753637</v>
      </c>
      <c r="JG78" s="147">
        <v>762423</v>
      </c>
      <c r="JH78" s="147">
        <v>940948</v>
      </c>
      <c r="JI78" s="147">
        <v>812994</v>
      </c>
      <c r="JJ78" s="147">
        <v>1025810</v>
      </c>
      <c r="JK78" s="147">
        <v>942799</v>
      </c>
      <c r="JL78" s="147">
        <v>822353</v>
      </c>
      <c r="JM78" s="147">
        <v>1195471</v>
      </c>
      <c r="JN78" s="147">
        <v>1047261</v>
      </c>
      <c r="JO78" s="147">
        <v>1071897</v>
      </c>
      <c r="JP78" s="147">
        <v>1367433</v>
      </c>
      <c r="JQ78" s="147">
        <v>1618226</v>
      </c>
      <c r="JR78" s="147">
        <v>1549031</v>
      </c>
      <c r="JS78" s="147">
        <v>1407583</v>
      </c>
      <c r="JT78" s="147">
        <v>1791228</v>
      </c>
      <c r="JU78" s="147">
        <v>1441016</v>
      </c>
      <c r="JV78" s="147">
        <v>1899664</v>
      </c>
      <c r="JW78" s="147">
        <v>1679164</v>
      </c>
      <c r="JX78" s="147">
        <v>1425783</v>
      </c>
      <c r="JY78" s="147">
        <v>2055724</v>
      </c>
      <c r="JZ78" s="147">
        <v>1811981</v>
      </c>
      <c r="KA78" s="147">
        <v>1402830</v>
      </c>
      <c r="KB78" s="147">
        <v>2024352</v>
      </c>
      <c r="KC78" s="147">
        <v>1690767</v>
      </c>
      <c r="KD78" s="147">
        <v>1681030</v>
      </c>
      <c r="KE78" s="147">
        <v>1765238</v>
      </c>
      <c r="KF78" s="147">
        <v>1959143</v>
      </c>
      <c r="KG78" s="147">
        <v>2314952</v>
      </c>
      <c r="KH78" s="147">
        <v>2115319</v>
      </c>
      <c r="KI78" s="147">
        <v>1968827</v>
      </c>
      <c r="KJ78" s="147">
        <v>2172667</v>
      </c>
      <c r="KK78" s="147">
        <v>2435817</v>
      </c>
      <c r="KL78" s="147">
        <v>2167381</v>
      </c>
      <c r="KM78" s="147">
        <v>2343886</v>
      </c>
      <c r="KN78" s="147">
        <v>2484495</v>
      </c>
      <c r="KO78" s="147">
        <v>2361103</v>
      </c>
      <c r="KP78" s="147">
        <v>2757456</v>
      </c>
      <c r="KQ78" s="147">
        <v>2870865</v>
      </c>
      <c r="KR78" s="147">
        <v>2703173</v>
      </c>
    </row>
    <row r="79" spans="1:304" ht="12.75">
      <c r="A79" s="532" t="s">
        <v>306</v>
      </c>
      <c r="B79" s="161"/>
      <c r="C79" s="161"/>
      <c r="D79" s="161"/>
      <c r="E79" s="161"/>
      <c r="F79" s="161"/>
      <c r="G79" s="161"/>
      <c r="H79" s="161"/>
      <c r="I79" s="161"/>
      <c r="J79" s="161"/>
      <c r="K79" s="161"/>
      <c r="L79" s="161"/>
      <c r="M79" s="161"/>
      <c r="N79" s="161"/>
      <c r="O79" s="161"/>
      <c r="P79" s="161"/>
      <c r="Q79" s="161"/>
      <c r="R79" s="161"/>
      <c r="S79" s="161"/>
      <c r="T79" s="161"/>
      <c r="U79" s="161"/>
      <c r="V79" s="161"/>
      <c r="W79" s="161"/>
      <c r="X79" s="161"/>
      <c r="Y79" s="161"/>
      <c r="Z79" s="161">
        <v>463553968.03208983</v>
      </c>
      <c r="AA79" s="161">
        <v>691730036.88</v>
      </c>
      <c r="AB79" s="161">
        <v>900407961.69000006</v>
      </c>
      <c r="AC79" s="161">
        <v>898399428.61000001</v>
      </c>
      <c r="AD79" s="161">
        <v>1002103902.03</v>
      </c>
      <c r="AE79" s="161">
        <v>822685159.13</v>
      </c>
      <c r="AF79" s="161">
        <v>913051049.64470994</v>
      </c>
      <c r="AG79" s="161">
        <v>874631194.00394988</v>
      </c>
      <c r="AH79" s="161">
        <v>623128606.23821998</v>
      </c>
      <c r="AI79" s="161">
        <v>535793254.30555999</v>
      </c>
      <c r="AJ79" s="161">
        <v>650053160.30704987</v>
      </c>
      <c r="AK79" s="161">
        <v>631124062.78999996</v>
      </c>
      <c r="AL79" s="161">
        <v>829108458.41999984</v>
      </c>
      <c r="AM79" s="161">
        <v>814529739.3599999</v>
      </c>
      <c r="AN79" s="161">
        <v>924990177.06999993</v>
      </c>
      <c r="AO79" s="161">
        <v>1013047159.4000001</v>
      </c>
      <c r="AP79" s="161">
        <v>1043178491.4600003</v>
      </c>
      <c r="AQ79" s="161">
        <v>776544713.9799999</v>
      </c>
      <c r="AR79" s="161">
        <v>1007961273.2099999</v>
      </c>
      <c r="AS79" s="161">
        <v>982582332.42000008</v>
      </c>
      <c r="AT79" s="161">
        <v>1170801841.0200002</v>
      </c>
      <c r="AU79" s="161">
        <v>1150088175.9400003</v>
      </c>
      <c r="AV79" s="161">
        <v>1780699174.1500006</v>
      </c>
      <c r="AW79" s="161">
        <v>1016710216.0399998</v>
      </c>
      <c r="AX79" s="161">
        <v>1020550475.66</v>
      </c>
      <c r="AY79" s="161">
        <v>1620340004.2000005</v>
      </c>
      <c r="AZ79" s="161">
        <v>1829804559.9899993</v>
      </c>
      <c r="BA79" s="161">
        <v>1924202899.6900008</v>
      </c>
      <c r="BB79" s="161">
        <v>1614210935.0599997</v>
      </c>
      <c r="BC79" s="161">
        <v>1186578583.5099995</v>
      </c>
      <c r="BD79" s="161">
        <v>1231472181.7000012</v>
      </c>
      <c r="BE79" s="161">
        <v>1284057053.25</v>
      </c>
      <c r="BF79" s="161">
        <v>1588652264.6299999</v>
      </c>
      <c r="BG79" s="161">
        <v>1726302269.6000004</v>
      </c>
      <c r="BH79" s="161">
        <v>2101590429.6299994</v>
      </c>
      <c r="BI79" s="161">
        <v>1812861239.4800005</v>
      </c>
      <c r="BJ79" s="161">
        <v>2055813973.5900002</v>
      </c>
      <c r="BK79" s="161">
        <v>3163121745.8399992</v>
      </c>
      <c r="BL79" s="161">
        <v>3741558903.9399977</v>
      </c>
      <c r="BM79" s="161">
        <v>2984498864.1600008</v>
      </c>
      <c r="BN79" s="161">
        <v>2994089170.7399969</v>
      </c>
      <c r="BO79" s="161">
        <v>3020424833.5599999</v>
      </c>
      <c r="BP79" s="161">
        <v>4468750464.079998</v>
      </c>
      <c r="BQ79" s="161">
        <v>4418918448.7299976</v>
      </c>
      <c r="BR79" s="161">
        <v>4527151752.3000002</v>
      </c>
      <c r="BS79" s="161">
        <v>5293623344.1899996</v>
      </c>
      <c r="BT79" s="161">
        <v>4714338473.7500038</v>
      </c>
      <c r="BU79" s="161">
        <v>4253606835.9199991</v>
      </c>
      <c r="BV79" s="161">
        <v>6428736109.539999</v>
      </c>
      <c r="BW79" s="161">
        <v>6634816992.3399963</v>
      </c>
      <c r="BX79" s="161">
        <v>7307425647.7400026</v>
      </c>
      <c r="BY79" s="161">
        <v>8128198957.4700022</v>
      </c>
      <c r="BZ79" s="161">
        <v>7262361311.3900003</v>
      </c>
      <c r="CA79" s="161">
        <v>5470505507.0700026</v>
      </c>
      <c r="CB79" s="161">
        <v>5360367026.0100021</v>
      </c>
      <c r="CC79" s="161">
        <v>5583057493.0600052</v>
      </c>
      <c r="CD79" s="161">
        <v>6240214567.8500042</v>
      </c>
      <c r="CE79" s="161">
        <v>6913358998.8500042</v>
      </c>
      <c r="CF79" s="161">
        <v>7145281949.7200022</v>
      </c>
      <c r="CG79" s="161">
        <v>7245228038.0200005</v>
      </c>
      <c r="CH79" s="161">
        <v>8587578671.7299995</v>
      </c>
      <c r="CI79" s="161">
        <v>11843686588.530001</v>
      </c>
      <c r="CJ79" s="161">
        <v>14744977184.429995</v>
      </c>
      <c r="CK79" s="161">
        <v>14810886656.910002</v>
      </c>
      <c r="CL79" s="161">
        <v>16155281466.120014</v>
      </c>
      <c r="CM79" s="161">
        <v>18802678823.980007</v>
      </c>
      <c r="CN79" s="161">
        <v>22936145637.960011</v>
      </c>
      <c r="CO79" s="161">
        <v>23497265719.06002</v>
      </c>
      <c r="CP79" s="161">
        <v>23210932670.429996</v>
      </c>
      <c r="CQ79" s="161">
        <v>21754279810.820011</v>
      </c>
      <c r="CR79" s="161">
        <v>22134346137.219994</v>
      </c>
      <c r="CS79" s="161">
        <v>23736567958.5</v>
      </c>
      <c r="CT79" s="161">
        <v>23983717518.48</v>
      </c>
      <c r="CU79" s="161">
        <v>23150179579.98</v>
      </c>
      <c r="CV79" s="161">
        <v>21523832563.970001</v>
      </c>
      <c r="CW79" s="161">
        <v>20933681317.740002</v>
      </c>
      <c r="CX79" s="161">
        <v>22759688228.91</v>
      </c>
      <c r="CY79" s="161">
        <v>23509542715.840019</v>
      </c>
      <c r="CZ79" s="161">
        <v>18066902561.93</v>
      </c>
      <c r="DA79" s="161">
        <v>14126850605.91</v>
      </c>
      <c r="DB79" s="161">
        <v>11914130138.799999</v>
      </c>
      <c r="DC79" s="161">
        <v>7951374258.2399998</v>
      </c>
      <c r="DD79" s="161">
        <v>7958463751.7299995</v>
      </c>
      <c r="DE79" s="161">
        <v>6941697755.739974</v>
      </c>
      <c r="DF79" s="161">
        <v>7897048176.96</v>
      </c>
      <c r="DG79" s="161">
        <v>9013313093.1299992</v>
      </c>
      <c r="DH79" s="161">
        <v>9829640635.1900005</v>
      </c>
      <c r="DI79" s="161">
        <v>9738306570</v>
      </c>
      <c r="DJ79" s="161">
        <v>10890785773.27</v>
      </c>
      <c r="DK79" s="161">
        <v>12894578372.02</v>
      </c>
      <c r="DL79" s="161">
        <v>13543714574.519999</v>
      </c>
      <c r="DM79" s="161">
        <v>15265106022.129999</v>
      </c>
      <c r="DN79" s="161">
        <v>16458817718.690001</v>
      </c>
      <c r="DO79" s="161">
        <v>16665368781.030001</v>
      </c>
      <c r="DP79" s="161">
        <v>14552945234.440001</v>
      </c>
      <c r="DQ79" s="161">
        <v>15798533428.92</v>
      </c>
      <c r="DR79" s="161">
        <v>17714625646.200001</v>
      </c>
      <c r="DS79" s="161">
        <v>19824227735.029999</v>
      </c>
      <c r="DT79" s="161">
        <v>19423797802.849998</v>
      </c>
      <c r="DU79" s="161">
        <v>20511980401.580002</v>
      </c>
      <c r="DV79" s="161">
        <v>18895611958.310001</v>
      </c>
      <c r="DW79" s="161">
        <v>20342887949.27</v>
      </c>
      <c r="DX79" s="161">
        <v>19752639284.740002</v>
      </c>
      <c r="DY79" s="161">
        <v>20718060031.380001</v>
      </c>
      <c r="DZ79" s="161">
        <v>21967132240.169998</v>
      </c>
      <c r="EA79" s="161">
        <v>22083106489.77</v>
      </c>
      <c r="EB79" s="161">
        <v>22968361675.419998</v>
      </c>
      <c r="EC79" s="161">
        <v>22161521363.560001</v>
      </c>
      <c r="ED79" s="161">
        <v>23931603783.830002</v>
      </c>
      <c r="EE79" s="161">
        <v>27076518525.490002</v>
      </c>
      <c r="EF79" s="161">
        <v>26317680028.16</v>
      </c>
      <c r="EG79" s="161">
        <v>26822095978.130001</v>
      </c>
      <c r="EH79" s="161">
        <v>26398487487.860001</v>
      </c>
      <c r="EI79" s="161">
        <v>31654177946.5</v>
      </c>
      <c r="EJ79" s="161">
        <v>31176453539.790001</v>
      </c>
      <c r="EK79" s="161">
        <v>30471662187.639999</v>
      </c>
      <c r="EL79" s="161">
        <v>33079368196.43</v>
      </c>
      <c r="EM79" s="161">
        <v>34251737070.889999</v>
      </c>
      <c r="EN79" s="161">
        <v>35200962958.669998</v>
      </c>
      <c r="EO79" s="161">
        <f>3591657754146/100</f>
        <v>35916577541.459999</v>
      </c>
      <c r="EP79" s="161">
        <v>33258119994.450001</v>
      </c>
      <c r="EQ79" s="161">
        <v>37241323526.519997</v>
      </c>
      <c r="ER79" s="161">
        <v>31578136639.200001</v>
      </c>
      <c r="ES79" s="161">
        <f>2962361110853/100</f>
        <v>29623611108.529999</v>
      </c>
      <c r="ET79" s="161">
        <v>28278876347.049999</v>
      </c>
      <c r="EU79" s="161">
        <v>29623432956.27</v>
      </c>
      <c r="EV79" s="161">
        <v>30548458459.389999</v>
      </c>
      <c r="EW79" s="161">
        <v>29029077697.41</v>
      </c>
      <c r="EX79" s="161">
        <v>29921257617.599998</v>
      </c>
      <c r="EY79" s="161">
        <v>29931705158.400002</v>
      </c>
      <c r="EZ79" s="161">
        <v>33128099127.23</v>
      </c>
      <c r="FA79" s="161">
        <v>41424173197.440002</v>
      </c>
      <c r="FB79" s="161">
        <v>39189583446.779999</v>
      </c>
      <c r="FC79" s="161">
        <v>45834853495.050003</v>
      </c>
      <c r="FD79" s="161">
        <v>49183043066.209999</v>
      </c>
      <c r="FE79" s="161">
        <v>49980368638.599998</v>
      </c>
      <c r="FF79" s="161">
        <v>43565740861.699997</v>
      </c>
      <c r="FG79" s="161">
        <v>40726294622.029999</v>
      </c>
      <c r="FH79" s="161">
        <v>40188058486.129906</v>
      </c>
      <c r="FI79" s="161">
        <v>37640390170.509995</v>
      </c>
      <c r="FJ79" s="161">
        <v>34979154899.569916</v>
      </c>
      <c r="FK79" s="161">
        <v>34468004846.260002</v>
      </c>
      <c r="FL79" s="161">
        <v>34255142790.349712</v>
      </c>
      <c r="FM79" s="161">
        <v>39223495145.870003</v>
      </c>
      <c r="FN79" s="161">
        <v>33094857626.259998</v>
      </c>
      <c r="FO79" s="161">
        <v>33648663589.799999</v>
      </c>
      <c r="FP79" s="161">
        <v>37011651768.660004</v>
      </c>
      <c r="FQ79" s="161">
        <v>36125732377.220001</v>
      </c>
      <c r="FR79" s="161">
        <v>33430410086.43</v>
      </c>
      <c r="FS79" s="161">
        <v>32212994493.91</v>
      </c>
      <c r="FT79" s="161">
        <v>33762404943.07</v>
      </c>
      <c r="FU79" s="161">
        <v>29584861543.09</v>
      </c>
      <c r="FV79" s="161">
        <v>29651516441.860001</v>
      </c>
      <c r="FW79" s="161">
        <v>33380903558.349998</v>
      </c>
      <c r="FX79" s="161">
        <v>30302812433.849998</v>
      </c>
      <c r="FY79" s="161">
        <v>31378198482.75</v>
      </c>
      <c r="FZ79" s="161">
        <v>32983565154.66</v>
      </c>
      <c r="GA79" s="161">
        <v>35330004148.07</v>
      </c>
      <c r="GB79" s="161">
        <v>40570160962.269997</v>
      </c>
      <c r="GC79" s="161">
        <v>40541220143.800003</v>
      </c>
      <c r="GD79" s="161">
        <v>38865680481.230003</v>
      </c>
      <c r="GE79" s="161">
        <v>41519877735.330002</v>
      </c>
      <c r="GF79" s="161">
        <v>40063335355.769997</v>
      </c>
      <c r="GG79" s="161">
        <v>41669428303.43</v>
      </c>
      <c r="GH79" s="161">
        <v>40222388551.879997</v>
      </c>
      <c r="GI79" s="161">
        <v>40237297457.160004</v>
      </c>
      <c r="GJ79" s="161">
        <v>39345547197.980003</v>
      </c>
      <c r="GK79" s="161">
        <v>34117995943.150002</v>
      </c>
      <c r="GL79" s="161">
        <v>35438856536.870003</v>
      </c>
      <c r="GM79" s="161">
        <v>32961727650.529999</v>
      </c>
      <c r="GN79" s="161">
        <v>37516527798.949997</v>
      </c>
      <c r="GO79" s="161">
        <v>35911345046.790001</v>
      </c>
      <c r="GP79" s="161">
        <v>33253843073.990002</v>
      </c>
      <c r="GQ79" s="161">
        <v>41524617155.669998</v>
      </c>
      <c r="GR79" s="161">
        <v>45380573442.459999</v>
      </c>
      <c r="GS79" s="161">
        <v>41924061736.279999</v>
      </c>
      <c r="GT79" s="161">
        <v>40514886190.150002</v>
      </c>
      <c r="GU79" s="161">
        <v>39800888693.519997</v>
      </c>
      <c r="GV79" s="161">
        <v>37716975610.07</v>
      </c>
      <c r="GW79" s="161">
        <v>41016567480.589996</v>
      </c>
      <c r="GX79" s="161">
        <v>41731290726.190002</v>
      </c>
      <c r="GY79" s="161">
        <v>41078179101.080002</v>
      </c>
      <c r="GZ79" s="161">
        <v>38714925507.010002</v>
      </c>
      <c r="HA79" s="161">
        <v>33188641508.310001</v>
      </c>
      <c r="HB79" s="161">
        <v>33735185753.220001</v>
      </c>
      <c r="HC79" s="161">
        <v>33162478620.810001</v>
      </c>
      <c r="HD79" s="161">
        <v>34635207423.330002</v>
      </c>
      <c r="HE79" s="161">
        <v>37642690447.589996</v>
      </c>
      <c r="HF79" s="161">
        <v>39984020379.599998</v>
      </c>
      <c r="HG79" s="161">
        <v>40435474305.910004</v>
      </c>
      <c r="HH79" s="161">
        <v>39512106655.870003</v>
      </c>
      <c r="HI79" s="161">
        <v>39154427017.059998</v>
      </c>
      <c r="HJ79" s="161">
        <v>43173551212.849998</v>
      </c>
      <c r="HK79" s="161" t="s">
        <v>66</v>
      </c>
      <c r="HL79" s="161">
        <v>40714879824.449997</v>
      </c>
      <c r="HM79" s="161">
        <v>41789853856.900002</v>
      </c>
      <c r="HN79" s="161" t="s">
        <v>68</v>
      </c>
      <c r="HO79" s="161">
        <v>39902738563.529999</v>
      </c>
      <c r="HP79" s="161">
        <v>48436208130.919998</v>
      </c>
      <c r="HQ79" s="161">
        <v>42757191758.120003</v>
      </c>
      <c r="HR79" s="161">
        <v>42977921174.139999</v>
      </c>
      <c r="HS79" s="161">
        <v>51591687666.389801</v>
      </c>
      <c r="HT79" s="161">
        <v>50831508021.660004</v>
      </c>
      <c r="HU79" s="161">
        <v>56307988859.936897</v>
      </c>
      <c r="HV79" s="161">
        <v>51706379020.749954</v>
      </c>
      <c r="HW79" s="161">
        <v>57901609209.250046</v>
      </c>
      <c r="HX79" s="161">
        <v>57825327052.309937</v>
      </c>
      <c r="HY79" s="161">
        <v>57275722578.330017</v>
      </c>
      <c r="HZ79" s="161">
        <v>57051653641.740021</v>
      </c>
      <c r="IA79" s="161">
        <v>54765478822.380058</v>
      </c>
      <c r="IB79" s="161">
        <v>55900254128.009987</v>
      </c>
      <c r="IC79" s="161">
        <v>58062613138.580032</v>
      </c>
      <c r="ID79" s="161">
        <v>66513440337.619934</v>
      </c>
      <c r="IE79" s="161">
        <v>61832077658.90004</v>
      </c>
      <c r="IF79" s="161">
        <v>62119499677.769997</v>
      </c>
      <c r="IG79" s="161">
        <v>70201127264.059998</v>
      </c>
      <c r="IH79" s="161">
        <v>72142477377.900055</v>
      </c>
      <c r="II79" s="161">
        <v>76089316959.129959</v>
      </c>
      <c r="IJ79" s="161">
        <v>61034420080.149956</v>
      </c>
      <c r="IK79" s="161">
        <v>64153824214.000015</v>
      </c>
      <c r="IL79" s="161">
        <v>72047091722.299973</v>
      </c>
      <c r="IM79" s="161">
        <v>65077040916.100044</v>
      </c>
      <c r="IN79" s="161">
        <v>70065157954.260025</v>
      </c>
      <c r="IO79" s="161">
        <v>75303549030.340027</v>
      </c>
      <c r="IP79" s="161">
        <v>79888160061.560013</v>
      </c>
      <c r="IQ79" s="161">
        <v>81545083025.630005</v>
      </c>
      <c r="IR79" s="161">
        <v>82730067990.58989</v>
      </c>
      <c r="IS79" s="161">
        <v>87945191184.619888</v>
      </c>
      <c r="IT79" s="161">
        <v>97691553498.680008</v>
      </c>
      <c r="IU79" s="161">
        <v>110594518504</v>
      </c>
      <c r="IV79" s="161">
        <v>106126807043</v>
      </c>
      <c r="IW79" s="161">
        <v>110232745143</v>
      </c>
      <c r="IX79" s="161">
        <v>104941343477</v>
      </c>
      <c r="IY79" s="161">
        <v>113109905447</v>
      </c>
      <c r="IZ79" s="161">
        <v>101044228836</v>
      </c>
      <c r="JA79" s="161">
        <v>102360523875</v>
      </c>
      <c r="JB79" s="161">
        <v>102641573024</v>
      </c>
      <c r="JC79" s="161">
        <v>110505866680</v>
      </c>
      <c r="JD79" s="161">
        <v>104742264126</v>
      </c>
      <c r="JE79" s="161">
        <v>97688521462</v>
      </c>
      <c r="JF79" s="161">
        <v>109285040369</v>
      </c>
      <c r="JG79" s="161">
        <v>115803752645</v>
      </c>
      <c r="JH79" s="161">
        <v>111427214699</v>
      </c>
      <c r="JI79" s="161">
        <v>110967922132</v>
      </c>
      <c r="JJ79" s="161">
        <v>108714977459</v>
      </c>
      <c r="JK79" s="161">
        <v>95880092537</v>
      </c>
      <c r="JL79" s="161">
        <v>101493830837</v>
      </c>
      <c r="JM79" s="161">
        <v>105602434031</v>
      </c>
      <c r="JN79" s="161">
        <v>117350388886</v>
      </c>
      <c r="JO79" s="161">
        <v>129255613177</v>
      </c>
      <c r="JP79" s="161">
        <v>130525150307</v>
      </c>
      <c r="JQ79" s="161">
        <v>123971376305</v>
      </c>
      <c r="JR79" s="161">
        <v>127050126347</v>
      </c>
      <c r="JS79" s="161">
        <v>131779894300</v>
      </c>
      <c r="JT79" s="161">
        <v>115051257105</v>
      </c>
      <c r="JU79" s="161">
        <v>125845641101</v>
      </c>
      <c r="JV79" s="161">
        <v>133328191742</v>
      </c>
      <c r="JW79" s="161">
        <v>124417763233</v>
      </c>
      <c r="JX79" s="161">
        <v>123556275753</v>
      </c>
      <c r="JY79" s="161">
        <v>122620023756</v>
      </c>
      <c r="JZ79" s="161">
        <v>129138136976</v>
      </c>
      <c r="KA79" s="161">
        <v>132076632863</v>
      </c>
      <c r="KB79" s="161">
        <v>131302674988</v>
      </c>
      <c r="KC79" s="161">
        <v>131974242269</v>
      </c>
      <c r="KD79" s="161">
        <v>128599614918</v>
      </c>
      <c r="KE79" s="161">
        <v>139237839783</v>
      </c>
      <c r="KF79" s="161">
        <v>140936216618</v>
      </c>
      <c r="KG79" s="161">
        <v>136242524129</v>
      </c>
      <c r="KH79" s="161">
        <v>131881938161</v>
      </c>
      <c r="KI79" s="161">
        <v>123819271810</v>
      </c>
      <c r="KJ79" s="161">
        <v>135574584450</v>
      </c>
      <c r="KK79" s="161">
        <v>134534176393</v>
      </c>
      <c r="KL79" s="161">
        <v>136068682706</v>
      </c>
      <c r="KM79" s="161">
        <v>142517230736</v>
      </c>
      <c r="KN79" s="161">
        <v>148098481843</v>
      </c>
      <c r="KO79" s="161">
        <v>138530528040</v>
      </c>
      <c r="KP79" s="161">
        <v>136868496851</v>
      </c>
      <c r="KQ79" s="161">
        <v>167135939302</v>
      </c>
      <c r="KR79" s="161">
        <v>156652247881</v>
      </c>
    </row>
    <row r="80" spans="1:304" ht="12.75">
      <c r="A80" s="541" t="s">
        <v>510</v>
      </c>
      <c r="B80" s="147"/>
      <c r="C80" s="147"/>
      <c r="D80" s="147"/>
      <c r="E80" s="147"/>
      <c r="F80" s="147"/>
      <c r="G80" s="147"/>
      <c r="H80" s="147"/>
      <c r="I80" s="147"/>
      <c r="J80" s="147"/>
      <c r="K80" s="147"/>
      <c r="L80" s="147"/>
      <c r="M80" s="147"/>
      <c r="N80" s="147"/>
      <c r="O80" s="147"/>
      <c r="P80" s="147"/>
      <c r="Q80" s="147"/>
      <c r="R80" s="147"/>
      <c r="S80" s="147"/>
      <c r="T80" s="147"/>
      <c r="U80" s="147"/>
      <c r="V80" s="147"/>
      <c r="W80" s="147"/>
      <c r="X80" s="147"/>
      <c r="Y80" s="147"/>
      <c r="Z80" s="147"/>
      <c r="AA80" s="147"/>
      <c r="AB80" s="147"/>
      <c r="AC80" s="147"/>
      <c r="AD80" s="147"/>
      <c r="AE80" s="147"/>
      <c r="AF80" s="147"/>
      <c r="AG80" s="147"/>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c r="BI80" s="147"/>
      <c r="BJ80" s="147"/>
      <c r="BK80" s="147"/>
      <c r="BL80" s="147"/>
      <c r="BM80" s="147"/>
      <c r="BN80" s="147"/>
      <c r="BO80" s="147"/>
      <c r="BP80" s="147"/>
      <c r="BQ80" s="147"/>
      <c r="BR80" s="147"/>
      <c r="BS80" s="147"/>
      <c r="BT80" s="147"/>
      <c r="BU80" s="147"/>
      <c r="BV80" s="147"/>
      <c r="BW80" s="147"/>
      <c r="BX80" s="147"/>
      <c r="BY80" s="147"/>
      <c r="BZ80" s="147"/>
      <c r="CA80" s="147"/>
      <c r="CB80" s="147"/>
      <c r="CC80" s="147"/>
      <c r="CD80" s="147"/>
      <c r="CE80" s="147"/>
      <c r="CF80" s="147"/>
      <c r="CG80" s="147"/>
      <c r="CH80" s="147"/>
      <c r="CI80" s="147"/>
      <c r="CJ80" s="147"/>
      <c r="CK80" s="147"/>
      <c r="CL80" s="147"/>
      <c r="CM80" s="147"/>
      <c r="CN80" s="147"/>
      <c r="CO80" s="147"/>
      <c r="CP80" s="147"/>
      <c r="CQ80" s="147"/>
      <c r="CR80" s="147"/>
      <c r="CS80" s="147"/>
      <c r="CT80" s="147"/>
      <c r="CU80" s="147"/>
      <c r="CV80" s="147"/>
      <c r="CW80" s="147"/>
      <c r="CX80" s="147"/>
      <c r="CY80" s="147"/>
      <c r="CZ80" s="147"/>
      <c r="DA80" s="147"/>
      <c r="DB80" s="147"/>
      <c r="DC80" s="147"/>
      <c r="DD80" s="147"/>
      <c r="DE80" s="147"/>
      <c r="DF80" s="147"/>
      <c r="DG80" s="147"/>
      <c r="DH80" s="147"/>
      <c r="DI80" s="147"/>
      <c r="DJ80" s="147"/>
      <c r="DK80" s="147"/>
      <c r="DL80" s="147"/>
      <c r="DM80" s="147"/>
      <c r="DN80" s="147"/>
      <c r="DO80" s="147"/>
      <c r="DP80" s="147"/>
      <c r="DQ80" s="147"/>
      <c r="DR80" s="147"/>
      <c r="DS80" s="147"/>
      <c r="DT80" s="147"/>
      <c r="DU80" s="147"/>
      <c r="DV80" s="147"/>
      <c r="DW80" s="147"/>
      <c r="DX80" s="147"/>
      <c r="DY80" s="147"/>
      <c r="DZ80" s="147"/>
      <c r="EA80" s="147"/>
      <c r="EB80" s="147"/>
      <c r="EC80" s="147"/>
      <c r="ED80" s="147"/>
      <c r="EE80" s="147"/>
      <c r="EF80" s="147"/>
      <c r="EG80" s="147"/>
      <c r="EH80" s="147"/>
      <c r="EI80" s="147"/>
      <c r="EJ80" s="147"/>
      <c r="EK80" s="147"/>
      <c r="EL80" s="147"/>
      <c r="EM80" s="147"/>
      <c r="EN80" s="147"/>
      <c r="EO80" s="147"/>
      <c r="EP80" s="147"/>
      <c r="EQ80" s="147"/>
      <c r="ER80" s="147"/>
      <c r="ES80" s="147"/>
      <c r="ET80" s="147"/>
      <c r="EU80" s="147"/>
      <c r="EV80" s="147"/>
      <c r="EW80" s="147"/>
      <c r="EX80" s="147"/>
      <c r="EY80" s="147"/>
      <c r="EZ80" s="147"/>
      <c r="FA80" s="147"/>
      <c r="FB80" s="147"/>
      <c r="FC80" s="147"/>
      <c r="FD80" s="147"/>
      <c r="FE80" s="147"/>
      <c r="FF80" s="147"/>
      <c r="FG80" s="147"/>
      <c r="FH80" s="147"/>
      <c r="FI80" s="147"/>
      <c r="FJ80" s="147"/>
      <c r="FK80" s="147"/>
      <c r="FL80" s="147"/>
      <c r="FM80" s="147"/>
      <c r="FN80" s="147"/>
      <c r="FO80" s="147"/>
      <c r="FP80" s="147"/>
      <c r="FQ80" s="147"/>
      <c r="FR80" s="147"/>
      <c r="FS80" s="147"/>
      <c r="FT80" s="147"/>
      <c r="FU80" s="147"/>
      <c r="FV80" s="147"/>
      <c r="FW80" s="147"/>
      <c r="FX80" s="147"/>
      <c r="FY80" s="147"/>
      <c r="FZ80" s="147"/>
      <c r="GA80" s="147"/>
      <c r="GB80" s="147"/>
      <c r="GC80" s="147"/>
      <c r="GD80" s="147"/>
      <c r="GE80" s="147"/>
      <c r="GF80" s="147"/>
      <c r="GG80" s="147"/>
      <c r="GH80" s="147"/>
      <c r="GI80" s="147"/>
      <c r="GJ80" s="147"/>
      <c r="GK80" s="147"/>
      <c r="GL80" s="147"/>
      <c r="GM80" s="147"/>
      <c r="GN80" s="147"/>
      <c r="GO80" s="147"/>
      <c r="GP80" s="147"/>
      <c r="GQ80" s="147"/>
      <c r="GR80" s="147"/>
      <c r="GS80" s="147"/>
      <c r="GT80" s="147"/>
      <c r="GU80" s="147"/>
      <c r="GV80" s="147"/>
      <c r="GW80" s="147"/>
      <c r="GX80" s="147"/>
      <c r="GY80" s="147"/>
      <c r="GZ80" s="147"/>
      <c r="HA80" s="147"/>
      <c r="HB80" s="147"/>
      <c r="HC80" s="147"/>
      <c r="HD80" s="147"/>
      <c r="HE80" s="147"/>
      <c r="HF80" s="147"/>
      <c r="HG80" s="147"/>
      <c r="HH80" s="147"/>
      <c r="HI80" s="147"/>
      <c r="HJ80" s="147"/>
      <c r="HK80" s="147"/>
      <c r="HL80" s="147"/>
      <c r="HM80" s="147"/>
      <c r="HN80" s="147"/>
      <c r="HO80" s="147"/>
      <c r="HP80" s="147"/>
      <c r="HQ80" s="147"/>
      <c r="HR80" s="147"/>
      <c r="HS80" s="147"/>
      <c r="HT80" s="147"/>
      <c r="HU80" s="147"/>
      <c r="HV80" s="147"/>
      <c r="HW80" s="147"/>
      <c r="HX80" s="147"/>
      <c r="HY80" s="147"/>
      <c r="HZ80" s="147"/>
      <c r="IA80" s="147"/>
      <c r="IB80" s="147"/>
      <c r="IC80" s="147"/>
      <c r="ID80" s="147"/>
      <c r="IE80" s="147"/>
      <c r="IF80" s="147"/>
      <c r="IG80" s="147"/>
      <c r="IH80" s="147"/>
      <c r="II80" s="147"/>
      <c r="IJ80" s="147"/>
      <c r="IK80" s="147"/>
      <c r="IL80" s="147"/>
      <c r="IM80" s="147"/>
      <c r="IN80" s="147"/>
      <c r="IO80" s="147"/>
      <c r="IP80" s="147"/>
      <c r="IQ80" s="147"/>
      <c r="IR80" s="147"/>
      <c r="IS80" s="147"/>
      <c r="IT80" s="542">
        <v>7.1520000000000004E-3</v>
      </c>
      <c r="IU80" s="542">
        <v>8.2000000000000007E-3</v>
      </c>
      <c r="IV80" s="542">
        <v>1.0742E-2</v>
      </c>
      <c r="IW80" s="542">
        <v>9.7520000000000003E-3</v>
      </c>
      <c r="IX80" s="542">
        <v>1.0444E-2</v>
      </c>
      <c r="IY80" s="542">
        <v>1.005E-2</v>
      </c>
      <c r="IZ80" s="542">
        <v>1.0218E-2</v>
      </c>
      <c r="JA80" s="542">
        <v>7.45E-3</v>
      </c>
      <c r="JB80" s="542">
        <v>7.2040000000000003E-3</v>
      </c>
      <c r="JC80" s="542">
        <v>1.0691000000000001E-2</v>
      </c>
      <c r="JD80" s="542">
        <v>1.3034E-2</v>
      </c>
      <c r="JE80" s="542">
        <v>1.4145E-2</v>
      </c>
      <c r="JF80" s="542">
        <v>1.5646E-2</v>
      </c>
      <c r="JG80" s="542">
        <v>2.0806000000000002E-2</v>
      </c>
      <c r="JH80" s="542">
        <v>1.7042000000000002E-2</v>
      </c>
      <c r="JI80" s="542">
        <v>1.7351999999999999E-2</v>
      </c>
      <c r="JJ80" s="542">
        <v>1.6605999999999999E-2</v>
      </c>
      <c r="JK80" s="542">
        <v>2.1500999999999999E-2</v>
      </c>
      <c r="JL80" s="542">
        <v>1.7266E-2</v>
      </c>
      <c r="JM80" s="542">
        <v>1.3764E-2</v>
      </c>
      <c r="JN80" s="542">
        <v>1.4763E-2</v>
      </c>
      <c r="JO80" s="542">
        <v>1.1022000000000001E-2</v>
      </c>
      <c r="JP80" s="542">
        <v>1.1198E-2</v>
      </c>
      <c r="JQ80" s="542">
        <v>1.5803999999999999E-2</v>
      </c>
      <c r="JR80" s="542">
        <v>1.5199000000000001E-2</v>
      </c>
      <c r="JS80" s="542">
        <v>1.5134999999999999E-2</v>
      </c>
      <c r="JT80" s="542">
        <v>1.3736999999999999E-2</v>
      </c>
      <c r="JU80" s="542">
        <v>1.2579999999999999E-2</v>
      </c>
      <c r="JV80" s="542">
        <v>1.2716999999999999E-2</v>
      </c>
      <c r="JW80" s="542">
        <v>1.1520000000000001E-2</v>
      </c>
      <c r="JX80" s="542">
        <v>9.7109999999999991E-3</v>
      </c>
      <c r="JY80" s="542">
        <v>8.48728324794501E-3</v>
      </c>
      <c r="JZ80" s="542">
        <v>1.3587674876880618E-2</v>
      </c>
      <c r="KA80" s="542">
        <v>9.944576488316148E-3</v>
      </c>
      <c r="KB80" s="542">
        <v>1.29842E-2</v>
      </c>
      <c r="KC80" s="542">
        <v>1.2193481910613979E-2</v>
      </c>
      <c r="KD80" s="542">
        <v>9.99565E-3</v>
      </c>
      <c r="KE80" s="588">
        <v>7.6157200000000003E-3</v>
      </c>
      <c r="KF80" s="588">
        <v>7.4530000000000004E-3</v>
      </c>
      <c r="KG80" s="588">
        <v>8.2299999999999995E-3</v>
      </c>
      <c r="KH80" s="588">
        <v>1.0607999999999999E-2</v>
      </c>
      <c r="KI80" s="634">
        <v>1.141E-2</v>
      </c>
      <c r="KJ80" s="634">
        <v>1.2577E-2</v>
      </c>
      <c r="KK80" s="634">
        <v>1.6205000000000001E-2</v>
      </c>
      <c r="KL80" s="634">
        <v>1.2826000000000001E-2</v>
      </c>
      <c r="KM80" s="634">
        <v>1.0999999999999999E-2</v>
      </c>
      <c r="KN80" s="634">
        <v>1.2315E-2</v>
      </c>
      <c r="KO80" s="634">
        <v>1.5002E-2</v>
      </c>
      <c r="KP80" s="634">
        <v>1.8960999999999999E-2</v>
      </c>
      <c r="KQ80" s="634">
        <v>1.4341E-2</v>
      </c>
      <c r="KR80" s="634">
        <v>1.43077E-2</v>
      </c>
    </row>
    <row r="81" spans="1:304" ht="12.75">
      <c r="A81" s="336"/>
      <c r="B81" s="338"/>
      <c r="C81" s="338"/>
      <c r="D81" s="338"/>
      <c r="E81" s="338"/>
      <c r="F81" s="338"/>
      <c r="G81" s="338"/>
      <c r="H81" s="338"/>
      <c r="I81" s="338"/>
      <c r="J81" s="338"/>
      <c r="K81" s="338"/>
      <c r="L81" s="338"/>
      <c r="M81" s="338"/>
      <c r="N81" s="338"/>
      <c r="O81" s="338"/>
      <c r="P81" s="338"/>
      <c r="Q81" s="338"/>
      <c r="R81" s="338"/>
      <c r="S81" s="338"/>
      <c r="T81" s="338"/>
      <c r="U81" s="338"/>
      <c r="V81" s="338"/>
      <c r="W81" s="338"/>
      <c r="X81" s="338"/>
      <c r="Y81" s="338"/>
      <c r="Z81" s="338"/>
      <c r="AA81" s="338"/>
      <c r="AB81" s="338"/>
      <c r="AC81" s="338"/>
      <c r="AD81" s="338"/>
      <c r="AE81" s="338"/>
      <c r="AF81" s="338"/>
      <c r="AG81" s="338"/>
      <c r="AH81" s="338"/>
      <c r="AI81" s="338"/>
      <c r="AJ81" s="338"/>
      <c r="AK81" s="338"/>
      <c r="AL81" s="338"/>
      <c r="AM81" s="338"/>
      <c r="AN81" s="338"/>
      <c r="AO81" s="338"/>
      <c r="AP81" s="338"/>
      <c r="AQ81" s="338"/>
      <c r="AR81" s="338"/>
      <c r="AS81" s="338"/>
      <c r="AT81" s="338"/>
      <c r="AU81" s="338"/>
      <c r="AV81" s="338"/>
      <c r="AW81" s="338"/>
      <c r="AX81" s="338"/>
      <c r="AY81" s="338"/>
      <c r="AZ81" s="338"/>
      <c r="BA81" s="338"/>
      <c r="BB81" s="338"/>
      <c r="BC81" s="338"/>
      <c r="BD81" s="338"/>
      <c r="BE81" s="338"/>
      <c r="BF81" s="338"/>
      <c r="BG81" s="338"/>
      <c r="BH81" s="338"/>
      <c r="BI81" s="338"/>
      <c r="BJ81" s="338"/>
      <c r="BK81" s="338"/>
      <c r="BL81" s="338"/>
      <c r="BM81" s="338"/>
      <c r="BN81" s="338"/>
      <c r="BO81" s="338"/>
      <c r="BP81" s="338"/>
      <c r="BQ81" s="338"/>
      <c r="BR81" s="338"/>
      <c r="BS81" s="338"/>
      <c r="BT81" s="338"/>
      <c r="BU81" s="338"/>
      <c r="BV81" s="338"/>
      <c r="BW81" s="338"/>
      <c r="BX81" s="338"/>
      <c r="BY81" s="338"/>
      <c r="BZ81" s="338"/>
      <c r="CA81" s="338"/>
      <c r="CB81" s="338"/>
      <c r="CC81" s="338"/>
      <c r="CD81" s="338"/>
      <c r="CE81" s="338"/>
      <c r="CF81" s="338"/>
      <c r="CG81" s="338"/>
      <c r="CH81" s="338"/>
      <c r="CI81" s="338"/>
      <c r="CJ81" s="338"/>
      <c r="CK81" s="338"/>
      <c r="CL81" s="338"/>
      <c r="CM81" s="338"/>
      <c r="CN81" s="338"/>
      <c r="CO81" s="338"/>
      <c r="CP81" s="338"/>
      <c r="CQ81" s="338"/>
      <c r="CR81" s="338"/>
      <c r="CS81" s="338"/>
      <c r="CT81" s="338"/>
      <c r="CU81" s="338"/>
      <c r="CV81" s="338"/>
      <c r="CW81" s="338"/>
      <c r="CX81" s="338"/>
      <c r="CY81" s="338"/>
      <c r="CZ81" s="338"/>
      <c r="DA81" s="338"/>
      <c r="DB81" s="338"/>
      <c r="DC81" s="338"/>
      <c r="DD81" s="338"/>
      <c r="DE81" s="338"/>
      <c r="DF81" s="338"/>
      <c r="DG81" s="338"/>
      <c r="DH81" s="338"/>
      <c r="DI81" s="338"/>
      <c r="DJ81" s="338"/>
      <c r="DK81" s="338"/>
      <c r="DL81" s="338"/>
      <c r="DM81" s="338"/>
      <c r="DN81" s="338"/>
      <c r="DO81" s="338"/>
      <c r="DP81" s="338"/>
      <c r="DQ81" s="338"/>
      <c r="DR81" s="338"/>
      <c r="DS81" s="338"/>
      <c r="DT81" s="338"/>
      <c r="DU81" s="338"/>
      <c r="DV81" s="338"/>
      <c r="DW81" s="338"/>
      <c r="DX81" s="338"/>
      <c r="DY81" s="338"/>
      <c r="DZ81" s="338"/>
      <c r="EA81" s="338"/>
      <c r="EB81" s="338"/>
      <c r="EC81" s="338"/>
      <c r="ED81" s="338"/>
      <c r="EE81" s="338"/>
      <c r="EF81" s="338"/>
      <c r="EG81" s="338"/>
      <c r="EH81" s="338"/>
      <c r="EI81" s="338"/>
      <c r="EJ81" s="338"/>
      <c r="EK81" s="338"/>
      <c r="EL81" s="338"/>
      <c r="EM81" s="338"/>
      <c r="EN81" s="338"/>
      <c r="EO81" s="338"/>
      <c r="EP81" s="338"/>
      <c r="EQ81" s="338"/>
      <c r="ER81" s="338"/>
      <c r="ES81" s="338"/>
      <c r="ET81" s="338"/>
      <c r="EU81" s="338"/>
      <c r="EV81" s="338"/>
      <c r="EW81" s="338"/>
      <c r="EX81" s="338"/>
      <c r="EY81" s="338"/>
      <c r="EZ81" s="338"/>
      <c r="FA81" s="338"/>
      <c r="FB81" s="338"/>
      <c r="FC81" s="338"/>
      <c r="FD81" s="338"/>
      <c r="FE81" s="338"/>
      <c r="FF81" s="338"/>
      <c r="FG81" s="338"/>
      <c r="FH81" s="338"/>
      <c r="FI81" s="338"/>
      <c r="FJ81" s="338"/>
      <c r="FK81" s="338"/>
      <c r="FL81" s="338"/>
      <c r="FM81" s="338"/>
      <c r="FN81" s="338"/>
      <c r="FO81" s="338"/>
      <c r="FP81" s="338"/>
      <c r="FQ81" s="338"/>
      <c r="FR81" s="338"/>
      <c r="FS81" s="338"/>
      <c r="FT81" s="338"/>
      <c r="FU81" s="338"/>
      <c r="FV81" s="338"/>
      <c r="FW81" s="338"/>
      <c r="FX81" s="338"/>
      <c r="FY81" s="338"/>
      <c r="FZ81" s="338"/>
      <c r="GA81" s="338"/>
      <c r="GB81" s="338"/>
      <c r="GC81" s="338"/>
      <c r="GD81" s="338"/>
      <c r="GE81" s="338"/>
      <c r="GF81" s="338"/>
      <c r="GG81" s="338"/>
      <c r="GH81" s="338"/>
      <c r="GI81" s="338"/>
      <c r="GJ81" s="338"/>
      <c r="GK81" s="338"/>
      <c r="GL81" s="338"/>
      <c r="GM81" s="338"/>
      <c r="GN81" s="338"/>
      <c r="GO81" s="338"/>
      <c r="GP81" s="338"/>
      <c r="GQ81" s="338"/>
      <c r="GR81" s="338"/>
      <c r="GS81" s="338"/>
      <c r="GT81" s="338"/>
      <c r="GU81" s="338"/>
      <c r="GV81" s="338"/>
      <c r="GW81" s="338"/>
      <c r="GX81" s="338"/>
      <c r="GY81" s="338"/>
      <c r="GZ81" s="338"/>
      <c r="HA81" s="338"/>
      <c r="HB81" s="338"/>
      <c r="HC81" s="338"/>
      <c r="HD81" s="338"/>
      <c r="HE81" s="338"/>
      <c r="HF81" s="338"/>
      <c r="HG81" s="338"/>
      <c r="HH81" s="338"/>
      <c r="HI81" s="338"/>
      <c r="HJ81" s="338"/>
      <c r="HK81" s="338"/>
      <c r="HL81" s="338"/>
      <c r="HM81" s="338"/>
      <c r="HN81" s="338"/>
      <c r="HO81" s="338"/>
      <c r="HP81" s="338"/>
      <c r="HQ81" s="338"/>
      <c r="HR81" s="338"/>
      <c r="HS81" s="338"/>
      <c r="HT81" s="338"/>
      <c r="HU81" s="338"/>
      <c r="HV81" s="338"/>
      <c r="HW81" s="338"/>
      <c r="HX81" s="338"/>
      <c r="HY81" s="338"/>
      <c r="HZ81" s="338"/>
      <c r="KI81" s="627"/>
    </row>
    <row r="82" spans="1:304" s="340" customFormat="1" ht="12.75">
      <c r="A82" s="341"/>
      <c r="B82" s="342"/>
      <c r="C82" s="342"/>
      <c r="D82" s="342"/>
      <c r="E82" s="342"/>
      <c r="F82" s="342"/>
      <c r="G82" s="342"/>
      <c r="H82" s="342"/>
      <c r="I82" s="342"/>
      <c r="J82" s="342"/>
      <c r="K82" s="342"/>
      <c r="L82" s="342"/>
      <c r="M82" s="342"/>
      <c r="N82" s="342"/>
      <c r="O82" s="342"/>
      <c r="P82" s="342"/>
      <c r="Q82" s="342"/>
      <c r="R82" s="342"/>
      <c r="S82" s="342"/>
      <c r="T82" s="342"/>
      <c r="U82" s="342"/>
      <c r="V82" s="342"/>
      <c r="W82" s="342"/>
      <c r="X82" s="342"/>
      <c r="Y82" s="342"/>
      <c r="Z82" s="342"/>
      <c r="AA82" s="342"/>
      <c r="AB82" s="342"/>
      <c r="AC82" s="342"/>
      <c r="AD82" s="342"/>
      <c r="AE82" s="342"/>
      <c r="AF82" s="342"/>
      <c r="AG82" s="342"/>
      <c r="AH82" s="342"/>
      <c r="AI82" s="342"/>
      <c r="AJ82" s="342"/>
      <c r="AK82" s="342"/>
      <c r="AL82" s="342"/>
      <c r="AM82" s="342"/>
      <c r="AN82" s="342"/>
      <c r="AO82" s="342"/>
      <c r="AP82" s="342"/>
      <c r="AQ82" s="342"/>
      <c r="AR82" s="342"/>
      <c r="AS82" s="342"/>
      <c r="AT82" s="342"/>
      <c r="AU82" s="342"/>
      <c r="AV82" s="342"/>
      <c r="AW82" s="342"/>
      <c r="AX82" s="342"/>
      <c r="AY82" s="342"/>
      <c r="AZ82" s="342"/>
      <c r="BA82" s="342"/>
      <c r="BB82" s="342"/>
      <c r="BC82" s="342"/>
      <c r="BD82" s="342"/>
      <c r="BE82" s="342"/>
      <c r="BF82" s="342"/>
      <c r="BG82" s="342"/>
      <c r="BH82" s="342"/>
      <c r="BI82" s="342"/>
      <c r="BJ82" s="342"/>
      <c r="BK82" s="342"/>
      <c r="BL82" s="342"/>
      <c r="BM82" s="342"/>
      <c r="BN82" s="342"/>
      <c r="BO82" s="342"/>
      <c r="BP82" s="342"/>
      <c r="BQ82" s="342"/>
      <c r="BR82" s="342"/>
      <c r="BS82" s="342"/>
      <c r="BT82" s="342"/>
      <c r="BU82" s="342"/>
      <c r="BV82" s="342"/>
      <c r="BW82" s="342"/>
      <c r="BX82" s="342"/>
      <c r="BY82" s="342"/>
      <c r="BZ82" s="342"/>
      <c r="CA82" s="342"/>
      <c r="CB82" s="342"/>
      <c r="CC82" s="342"/>
      <c r="CD82" s="342"/>
      <c r="CE82" s="342"/>
      <c r="CF82" s="342"/>
      <c r="CG82" s="342"/>
      <c r="CH82" s="342"/>
      <c r="CI82" s="342"/>
      <c r="CJ82" s="342"/>
      <c r="CK82" s="342"/>
      <c r="CL82" s="342"/>
      <c r="CM82" s="342"/>
      <c r="CN82" s="342"/>
      <c r="CO82" s="342"/>
      <c r="CP82" s="342"/>
      <c r="CQ82" s="342"/>
      <c r="CR82" s="342"/>
      <c r="CS82" s="342"/>
      <c r="CT82" s="342"/>
      <c r="CU82" s="342"/>
      <c r="CV82" s="342"/>
      <c r="CW82" s="342"/>
      <c r="CX82" s="342"/>
      <c r="CY82" s="342"/>
      <c r="CZ82" s="342"/>
      <c r="DA82" s="342"/>
      <c r="DB82" s="342"/>
      <c r="DC82" s="342"/>
      <c r="DD82" s="342"/>
      <c r="DE82" s="342"/>
      <c r="DF82" s="342"/>
      <c r="DG82" s="342"/>
      <c r="DH82" s="342"/>
      <c r="DI82" s="342"/>
      <c r="DJ82" s="342"/>
      <c r="DK82" s="342"/>
      <c r="DL82" s="342"/>
      <c r="DM82" s="342"/>
      <c r="DN82" s="342"/>
      <c r="DO82" s="342"/>
      <c r="DP82" s="342"/>
      <c r="DQ82" s="342"/>
      <c r="DR82" s="342"/>
      <c r="DS82" s="342"/>
      <c r="DT82" s="342"/>
      <c r="DU82" s="342"/>
      <c r="DV82" s="342"/>
      <c r="DW82" s="342"/>
      <c r="DX82" s="342"/>
      <c r="DY82" s="342"/>
      <c r="DZ82" s="342"/>
      <c r="EA82" s="342"/>
      <c r="EB82" s="342"/>
      <c r="EC82" s="342"/>
      <c r="ED82" s="342"/>
      <c r="EE82" s="342"/>
      <c r="EF82" s="342"/>
      <c r="EG82" s="342"/>
      <c r="EH82" s="342"/>
      <c r="EI82" s="342"/>
      <c r="EJ82" s="342"/>
      <c r="EK82" s="342"/>
      <c r="EL82" s="342"/>
      <c r="EM82" s="342"/>
      <c r="EN82" s="342"/>
      <c r="EO82" s="342"/>
      <c r="EP82" s="342"/>
      <c r="EQ82" s="342"/>
      <c r="ER82" s="342"/>
      <c r="ES82" s="342"/>
      <c r="ET82" s="342"/>
      <c r="EU82" s="342"/>
      <c r="EV82" s="342"/>
      <c r="EW82" s="342"/>
      <c r="EX82" s="342"/>
      <c r="EY82" s="342"/>
      <c r="EZ82" s="342"/>
      <c r="FA82" s="342"/>
      <c r="FB82" s="342"/>
      <c r="FC82" s="342"/>
      <c r="FD82" s="342"/>
      <c r="FE82" s="342"/>
      <c r="FF82" s="342"/>
      <c r="FG82" s="342"/>
      <c r="FH82" s="342"/>
      <c r="FI82" s="342"/>
      <c r="FJ82" s="342"/>
      <c r="FK82" s="342"/>
      <c r="FL82" s="342"/>
      <c r="FM82" s="342"/>
      <c r="FN82" s="342"/>
      <c r="FO82" s="342"/>
      <c r="FP82" s="342"/>
      <c r="FQ82" s="342"/>
      <c r="FR82" s="342"/>
      <c r="FS82" s="342"/>
      <c r="FT82" s="342"/>
      <c r="FU82" s="342"/>
      <c r="FV82" s="342"/>
      <c r="FW82" s="342"/>
      <c r="FX82" s="342"/>
      <c r="FY82" s="342"/>
      <c r="FZ82" s="342"/>
      <c r="GA82" s="342"/>
      <c r="GB82" s="342"/>
      <c r="GC82" s="342"/>
      <c r="GD82" s="342"/>
      <c r="GE82" s="342"/>
      <c r="GF82" s="342"/>
      <c r="GG82" s="342"/>
      <c r="GH82" s="342"/>
      <c r="GI82" s="342"/>
      <c r="GJ82" s="342"/>
      <c r="GK82" s="342"/>
      <c r="GL82" s="342"/>
      <c r="GM82" s="342"/>
      <c r="GN82" s="342"/>
      <c r="GO82" s="342"/>
      <c r="GP82" s="342"/>
      <c r="GQ82" s="342"/>
      <c r="GR82" s="342"/>
      <c r="GS82" s="342"/>
      <c r="GT82" s="342"/>
      <c r="GU82" s="342"/>
      <c r="GV82" s="342"/>
      <c r="GW82" s="342"/>
      <c r="GX82" s="342"/>
      <c r="GY82" s="342"/>
      <c r="GZ82" s="342"/>
      <c r="HA82" s="342"/>
      <c r="HB82" s="342"/>
      <c r="HC82" s="342"/>
      <c r="HD82" s="342"/>
      <c r="HE82" s="342"/>
      <c r="HF82" s="342"/>
      <c r="HG82" s="342"/>
      <c r="HH82" s="342"/>
      <c r="HI82" s="342"/>
      <c r="HJ82" s="342"/>
      <c r="HK82" s="342"/>
      <c r="HL82" s="342"/>
      <c r="HM82" s="342"/>
      <c r="HN82" s="342"/>
      <c r="HO82" s="342"/>
      <c r="HP82" s="342"/>
      <c r="HQ82" s="342"/>
      <c r="HR82" s="342"/>
      <c r="HS82" s="342"/>
      <c r="HT82" s="342"/>
      <c r="HU82" s="342"/>
      <c r="HV82" s="342"/>
      <c r="HW82" s="342"/>
      <c r="HX82" s="342"/>
      <c r="HY82" s="342"/>
      <c r="HZ82" s="342"/>
      <c r="KI82" s="631"/>
    </row>
    <row r="83" spans="1:304" ht="18.75">
      <c r="A83" s="580" t="s">
        <v>514</v>
      </c>
      <c r="KI83" s="627"/>
    </row>
    <row r="84" spans="1:304" ht="12.75">
      <c r="A84" s="336"/>
      <c r="B84" s="338"/>
      <c r="C84" s="338"/>
      <c r="D84" s="338"/>
      <c r="E84" s="338"/>
      <c r="F84" s="338"/>
      <c r="G84" s="338"/>
      <c r="H84" s="338"/>
      <c r="I84" s="338"/>
      <c r="J84" s="338"/>
      <c r="K84" s="338"/>
      <c r="L84" s="338"/>
      <c r="M84" s="338"/>
      <c r="N84" s="338"/>
      <c r="O84" s="338"/>
      <c r="P84" s="338"/>
      <c r="Q84" s="338"/>
      <c r="R84" s="338"/>
      <c r="S84" s="338"/>
      <c r="T84" s="338"/>
      <c r="U84" s="338"/>
      <c r="V84" s="338"/>
      <c r="W84" s="338"/>
      <c r="X84" s="338"/>
      <c r="Y84" s="338"/>
      <c r="Z84" s="338"/>
      <c r="AA84" s="338"/>
      <c r="AB84" s="338"/>
      <c r="AC84" s="338"/>
      <c r="AD84" s="338"/>
      <c r="AE84" s="338"/>
      <c r="AF84" s="338"/>
      <c r="AG84" s="338"/>
      <c r="AH84" s="338"/>
      <c r="AI84" s="338"/>
      <c r="AJ84" s="338"/>
      <c r="AK84" s="338"/>
      <c r="AL84" s="338"/>
      <c r="AM84" s="338"/>
      <c r="AN84" s="338"/>
      <c r="AO84" s="338"/>
      <c r="AP84" s="338"/>
      <c r="AQ84" s="338"/>
      <c r="AR84" s="338"/>
      <c r="AS84" s="338"/>
      <c r="AT84" s="338"/>
      <c r="AU84" s="338"/>
      <c r="AV84" s="338"/>
      <c r="AW84" s="338"/>
      <c r="AX84" s="338"/>
      <c r="AY84" s="338"/>
      <c r="AZ84" s="338"/>
      <c r="BA84" s="338"/>
      <c r="BB84" s="338"/>
      <c r="BC84" s="338"/>
      <c r="BD84" s="338"/>
      <c r="BE84" s="338"/>
      <c r="BF84" s="338"/>
      <c r="BG84" s="338"/>
      <c r="BH84" s="338"/>
      <c r="BI84" s="338"/>
      <c r="BJ84" s="338"/>
      <c r="BK84" s="338"/>
      <c r="BL84" s="338"/>
      <c r="BM84" s="338"/>
      <c r="BN84" s="338"/>
      <c r="BO84" s="338"/>
      <c r="BP84" s="338"/>
      <c r="BQ84" s="338"/>
      <c r="BR84" s="338"/>
      <c r="BS84" s="338"/>
      <c r="BT84" s="338"/>
      <c r="BU84" s="338"/>
      <c r="BV84" s="338"/>
      <c r="BW84" s="338"/>
      <c r="BX84" s="338"/>
      <c r="BY84" s="338"/>
      <c r="BZ84" s="338"/>
      <c r="CA84" s="338"/>
      <c r="CB84" s="338"/>
      <c r="CC84" s="338"/>
      <c r="CD84" s="338"/>
      <c r="CE84" s="338"/>
      <c r="CF84" s="338"/>
      <c r="CG84" s="338"/>
      <c r="CH84" s="338"/>
      <c r="CI84" s="338"/>
      <c r="CJ84" s="338"/>
      <c r="CK84" s="338"/>
      <c r="CL84" s="338"/>
      <c r="CM84" s="338"/>
      <c r="CN84" s="338"/>
      <c r="CO84" s="338"/>
      <c r="CP84" s="338"/>
      <c r="CQ84" s="338"/>
      <c r="CR84" s="338"/>
      <c r="CS84" s="338"/>
      <c r="CT84" s="338"/>
      <c r="CU84" s="338"/>
      <c r="CV84" s="338"/>
      <c r="CW84" s="338"/>
      <c r="CX84" s="338"/>
      <c r="CY84" s="338"/>
      <c r="CZ84" s="338"/>
      <c r="DA84" s="338"/>
      <c r="DB84" s="338"/>
      <c r="DC84" s="338"/>
      <c r="DD84" s="338"/>
      <c r="DE84" s="338"/>
      <c r="DF84" s="338"/>
      <c r="DG84" s="338"/>
      <c r="DH84" s="338"/>
      <c r="DI84" s="338"/>
      <c r="DJ84" s="338"/>
      <c r="DK84" s="338"/>
      <c r="DL84" s="338"/>
      <c r="DM84" s="338"/>
      <c r="DN84" s="338"/>
      <c r="DO84" s="338"/>
      <c r="DP84" s="338"/>
      <c r="DQ84" s="338"/>
      <c r="DR84" s="338"/>
      <c r="DS84" s="338"/>
      <c r="DT84" s="338"/>
      <c r="DU84" s="338"/>
      <c r="DV84" s="338"/>
      <c r="DW84" s="338"/>
      <c r="DX84" s="338"/>
      <c r="DY84" s="338"/>
      <c r="DZ84" s="338"/>
      <c r="EA84" s="338"/>
      <c r="EB84" s="338"/>
      <c r="EC84" s="338"/>
      <c r="ED84" s="338"/>
      <c r="EE84" s="338"/>
      <c r="EF84" s="338"/>
      <c r="EG84" s="338"/>
      <c r="EH84" s="338"/>
      <c r="EI84" s="338"/>
      <c r="EJ84" s="338"/>
      <c r="EK84" s="338"/>
      <c r="EL84" s="338"/>
      <c r="EM84" s="338"/>
      <c r="EN84" s="338"/>
      <c r="EO84" s="338"/>
      <c r="EP84" s="338"/>
      <c r="EQ84" s="338"/>
      <c r="ER84" s="338"/>
      <c r="ES84" s="338"/>
      <c r="ET84" s="338"/>
      <c r="EU84" s="338"/>
      <c r="EV84" s="338"/>
      <c r="EW84" s="338"/>
      <c r="EX84" s="338"/>
      <c r="EY84" s="338"/>
      <c r="EZ84" s="338"/>
      <c r="FA84" s="338"/>
      <c r="FB84" s="338"/>
      <c r="FC84" s="338"/>
      <c r="FD84" s="338"/>
      <c r="FE84" s="338"/>
      <c r="FF84" s="338"/>
      <c r="FG84" s="338"/>
      <c r="FH84" s="338"/>
      <c r="FI84" s="338"/>
      <c r="FJ84" s="338"/>
      <c r="FK84" s="338"/>
      <c r="FL84" s="338"/>
      <c r="FM84" s="338"/>
      <c r="FN84" s="338"/>
      <c r="FO84" s="338"/>
      <c r="FP84" s="338"/>
      <c r="FQ84" s="338"/>
      <c r="FR84" s="338"/>
      <c r="FS84" s="338"/>
      <c r="FT84" s="338"/>
      <c r="FU84" s="338"/>
      <c r="FV84" s="338"/>
      <c r="FW84" s="338"/>
      <c r="FX84" s="338"/>
      <c r="FY84" s="338"/>
      <c r="FZ84" s="338"/>
      <c r="GA84" s="338"/>
      <c r="GB84" s="338"/>
      <c r="GC84" s="338"/>
      <c r="GD84" s="338"/>
      <c r="GE84" s="338"/>
      <c r="GF84" s="338"/>
      <c r="GG84" s="338"/>
      <c r="GH84" s="338"/>
      <c r="GI84" s="338"/>
      <c r="GJ84" s="338"/>
      <c r="GK84" s="338"/>
      <c r="GL84" s="338"/>
      <c r="GM84" s="338"/>
      <c r="GN84" s="338"/>
      <c r="GO84" s="338"/>
      <c r="GP84" s="338"/>
      <c r="GQ84" s="338"/>
      <c r="GR84" s="338"/>
      <c r="GS84" s="338"/>
      <c r="GT84" s="338"/>
      <c r="GU84" s="338"/>
      <c r="GV84" s="338"/>
      <c r="GW84" s="338"/>
      <c r="GX84" s="338"/>
      <c r="GY84" s="338"/>
      <c r="GZ84" s="338"/>
      <c r="HA84" s="338"/>
      <c r="HB84" s="338"/>
      <c r="HC84" s="338"/>
      <c r="HD84" s="338"/>
      <c r="HE84" s="338"/>
      <c r="HF84" s="338"/>
      <c r="HG84" s="338"/>
      <c r="HH84" s="338"/>
      <c r="HI84" s="338"/>
      <c r="HJ84" s="338"/>
      <c r="HK84" s="338"/>
      <c r="HL84" s="338"/>
      <c r="HM84" s="338"/>
      <c r="HN84" s="338"/>
      <c r="HO84" s="338"/>
      <c r="HP84" s="338"/>
      <c r="HQ84" s="338"/>
      <c r="HR84" s="338"/>
      <c r="HS84" s="338"/>
      <c r="HT84" s="338"/>
      <c r="HU84" s="338"/>
      <c r="HV84" s="338"/>
      <c r="HW84" s="338"/>
      <c r="HX84" s="338"/>
      <c r="HY84" s="338"/>
      <c r="HZ84" s="338"/>
      <c r="KI84" s="627"/>
    </row>
    <row r="85" spans="1:304" ht="15.75">
      <c r="A85" s="372" t="s">
        <v>533</v>
      </c>
      <c r="KI85" s="627"/>
    </row>
    <row r="86" spans="1:304" ht="12.75">
      <c r="A86" s="306" t="s">
        <v>369</v>
      </c>
      <c r="B86" s="206"/>
      <c r="C86" s="206">
        <v>33238</v>
      </c>
      <c r="D86" s="206">
        <v>33603</v>
      </c>
      <c r="E86" s="206">
        <v>33969</v>
      </c>
      <c r="F86" s="206">
        <v>34334</v>
      </c>
      <c r="G86" s="206">
        <v>34699</v>
      </c>
      <c r="H86" s="206">
        <v>35064</v>
      </c>
      <c r="I86" s="206">
        <v>35430</v>
      </c>
      <c r="J86" s="206">
        <v>35795</v>
      </c>
      <c r="K86" s="206">
        <v>36160</v>
      </c>
      <c r="L86" s="206">
        <v>36525</v>
      </c>
      <c r="M86" s="207">
        <v>36891</v>
      </c>
      <c r="N86" s="206">
        <v>36892</v>
      </c>
      <c r="O86" s="208">
        <v>36923</v>
      </c>
      <c r="P86" s="208">
        <v>36951</v>
      </c>
      <c r="Q86" s="208">
        <v>36982</v>
      </c>
      <c r="R86" s="208">
        <v>37012</v>
      </c>
      <c r="S86" s="208">
        <v>37043</v>
      </c>
      <c r="T86" s="208">
        <v>37073</v>
      </c>
      <c r="U86" s="208">
        <v>37104</v>
      </c>
      <c r="V86" s="208">
        <v>37135</v>
      </c>
      <c r="W86" s="208">
        <v>37165</v>
      </c>
      <c r="X86" s="208">
        <v>37196</v>
      </c>
      <c r="Y86" s="208">
        <v>37226</v>
      </c>
      <c r="Z86" s="206">
        <v>37257</v>
      </c>
      <c r="AA86" s="208">
        <v>37288</v>
      </c>
      <c r="AB86" s="208">
        <v>37316</v>
      </c>
      <c r="AC86" s="208">
        <v>37347</v>
      </c>
      <c r="AD86" s="208">
        <v>37377</v>
      </c>
      <c r="AE86" s="208">
        <v>37408</v>
      </c>
      <c r="AF86" s="208">
        <v>37438</v>
      </c>
      <c r="AG86" s="208">
        <v>37469</v>
      </c>
      <c r="AH86" s="208">
        <v>37500</v>
      </c>
      <c r="AI86" s="208">
        <v>37530</v>
      </c>
      <c r="AJ86" s="208">
        <v>37561</v>
      </c>
      <c r="AK86" s="208">
        <v>37591</v>
      </c>
      <c r="AL86" s="206">
        <v>37622</v>
      </c>
      <c r="AM86" s="208">
        <v>37653</v>
      </c>
      <c r="AN86" s="208">
        <v>37681</v>
      </c>
      <c r="AO86" s="208">
        <v>37712</v>
      </c>
      <c r="AP86" s="208">
        <v>37742</v>
      </c>
      <c r="AQ86" s="208">
        <v>37773</v>
      </c>
      <c r="AR86" s="208">
        <v>37803</v>
      </c>
      <c r="AS86" s="208">
        <v>37834</v>
      </c>
      <c r="AT86" s="208">
        <v>37865</v>
      </c>
      <c r="AU86" s="208">
        <v>37895</v>
      </c>
      <c r="AV86" s="208">
        <v>37926</v>
      </c>
      <c r="AW86" s="208">
        <v>37956</v>
      </c>
      <c r="AX86" s="206">
        <v>37987</v>
      </c>
      <c r="AY86" s="208">
        <v>38018</v>
      </c>
      <c r="AZ86" s="208">
        <v>38047</v>
      </c>
      <c r="BA86" s="208">
        <v>38078</v>
      </c>
      <c r="BB86" s="208">
        <v>38108</v>
      </c>
      <c r="BC86" s="208">
        <v>38139</v>
      </c>
      <c r="BD86" s="208">
        <v>38169</v>
      </c>
      <c r="BE86" s="208">
        <v>38200</v>
      </c>
      <c r="BF86" s="208">
        <v>38231</v>
      </c>
      <c r="BG86" s="208">
        <v>38261</v>
      </c>
      <c r="BH86" s="208">
        <v>38292</v>
      </c>
      <c r="BI86" s="208">
        <v>38322</v>
      </c>
      <c r="BJ86" s="206">
        <v>38353</v>
      </c>
      <c r="BK86" s="208">
        <v>38384</v>
      </c>
      <c r="BL86" s="208">
        <v>38412</v>
      </c>
      <c r="BM86" s="208">
        <v>38443</v>
      </c>
      <c r="BN86" s="208">
        <v>38473</v>
      </c>
      <c r="BO86" s="208">
        <v>38504</v>
      </c>
      <c r="BP86" s="208">
        <v>38534</v>
      </c>
      <c r="BQ86" s="208">
        <v>38565</v>
      </c>
      <c r="BR86" s="208">
        <v>38596</v>
      </c>
      <c r="BS86" s="208">
        <v>38626</v>
      </c>
      <c r="BT86" s="208">
        <v>38657</v>
      </c>
      <c r="BU86" s="208">
        <v>38687</v>
      </c>
      <c r="BV86" s="206">
        <v>38718</v>
      </c>
      <c r="BW86" s="208">
        <v>38749</v>
      </c>
      <c r="BX86" s="208">
        <v>38777</v>
      </c>
      <c r="BY86" s="208">
        <v>38808</v>
      </c>
      <c r="BZ86" s="208">
        <v>38838</v>
      </c>
      <c r="CA86" s="208">
        <v>38869</v>
      </c>
      <c r="CB86" s="208">
        <v>38899</v>
      </c>
      <c r="CC86" s="208">
        <v>38930</v>
      </c>
      <c r="CD86" s="208">
        <v>38961</v>
      </c>
      <c r="CE86" s="208">
        <v>38991</v>
      </c>
      <c r="CF86" s="208">
        <v>39022</v>
      </c>
      <c r="CG86" s="208">
        <v>39052</v>
      </c>
      <c r="CH86" s="206">
        <v>39083</v>
      </c>
      <c r="CI86" s="208">
        <v>39114</v>
      </c>
      <c r="CJ86" s="208">
        <v>39142</v>
      </c>
      <c r="CK86" s="208">
        <v>39173</v>
      </c>
      <c r="CL86" s="208">
        <v>39203</v>
      </c>
      <c r="CM86" s="208">
        <v>39234</v>
      </c>
      <c r="CN86" s="208">
        <v>39264</v>
      </c>
      <c r="CO86" s="208">
        <v>39295</v>
      </c>
      <c r="CP86" s="208">
        <v>39326</v>
      </c>
      <c r="CQ86" s="208">
        <v>39356</v>
      </c>
      <c r="CR86" s="208">
        <v>39387</v>
      </c>
      <c r="CS86" s="208">
        <v>39417</v>
      </c>
      <c r="CT86" s="206">
        <v>39448</v>
      </c>
      <c r="CU86" s="208">
        <v>39479</v>
      </c>
      <c r="CV86" s="208">
        <v>39508</v>
      </c>
      <c r="CW86" s="208">
        <v>39539</v>
      </c>
      <c r="CX86" s="208">
        <v>39569</v>
      </c>
      <c r="CY86" s="208">
        <v>39600</v>
      </c>
      <c r="CZ86" s="208">
        <v>39630</v>
      </c>
      <c r="DA86" s="208">
        <v>39661</v>
      </c>
      <c r="DB86" s="208">
        <v>39692</v>
      </c>
      <c r="DC86" s="208">
        <v>39722</v>
      </c>
      <c r="DD86" s="208">
        <v>39753</v>
      </c>
      <c r="DE86" s="208">
        <v>39783</v>
      </c>
      <c r="DF86" s="206">
        <v>39814</v>
      </c>
      <c r="DG86" s="208">
        <v>39845</v>
      </c>
      <c r="DH86" s="208">
        <v>39873</v>
      </c>
      <c r="DI86" s="208">
        <v>39904</v>
      </c>
      <c r="DJ86" s="208">
        <v>39934</v>
      </c>
      <c r="DK86" s="208">
        <v>39965</v>
      </c>
      <c r="DL86" s="208">
        <v>39995</v>
      </c>
      <c r="DM86" s="208">
        <v>40026</v>
      </c>
      <c r="DN86" s="208">
        <v>40057</v>
      </c>
      <c r="DO86" s="208">
        <v>40087</v>
      </c>
      <c r="DP86" s="208">
        <v>40118</v>
      </c>
      <c r="DQ86" s="208">
        <v>40118</v>
      </c>
      <c r="DR86" s="206">
        <v>40179</v>
      </c>
      <c r="DS86" s="208">
        <v>40210</v>
      </c>
      <c r="DT86" s="208">
        <v>40238</v>
      </c>
      <c r="DU86" s="208">
        <v>40269</v>
      </c>
      <c r="DV86" s="208">
        <v>40299</v>
      </c>
      <c r="DW86" s="208">
        <v>40330</v>
      </c>
      <c r="DX86" s="208">
        <v>40360</v>
      </c>
      <c r="DY86" s="208">
        <v>40391</v>
      </c>
      <c r="DZ86" s="208">
        <v>40422</v>
      </c>
      <c r="EA86" s="208">
        <v>40452</v>
      </c>
      <c r="EB86" s="208">
        <v>40483</v>
      </c>
      <c r="EC86" s="208">
        <v>40513</v>
      </c>
      <c r="ED86" s="206">
        <v>40544</v>
      </c>
      <c r="EE86" s="208">
        <v>40575</v>
      </c>
      <c r="EF86" s="208">
        <v>40603</v>
      </c>
      <c r="EG86" s="208">
        <v>40634</v>
      </c>
      <c r="EH86" s="208">
        <v>40664</v>
      </c>
      <c r="EI86" s="270">
        <v>40695</v>
      </c>
      <c r="EJ86" s="208">
        <v>40725</v>
      </c>
      <c r="EK86" s="208">
        <v>40756</v>
      </c>
      <c r="EL86" s="208">
        <v>40787</v>
      </c>
      <c r="EM86" s="208">
        <v>40817</v>
      </c>
      <c r="EN86" s="208">
        <v>40848</v>
      </c>
      <c r="EO86" s="209">
        <v>40878</v>
      </c>
      <c r="EP86" s="206">
        <v>40909</v>
      </c>
      <c r="EQ86" s="208">
        <v>40940</v>
      </c>
      <c r="ER86" s="208">
        <v>40969</v>
      </c>
      <c r="ES86" s="208">
        <v>41000</v>
      </c>
      <c r="ET86" s="208">
        <v>41030</v>
      </c>
      <c r="EU86" s="208">
        <v>41061</v>
      </c>
      <c r="EV86" s="208">
        <v>41091</v>
      </c>
      <c r="EW86" s="208">
        <v>41122</v>
      </c>
      <c r="EX86" s="208">
        <v>41153</v>
      </c>
      <c r="EY86" s="208">
        <v>41183</v>
      </c>
      <c r="EZ86" s="208">
        <v>41214</v>
      </c>
      <c r="FA86" s="209">
        <v>41244</v>
      </c>
      <c r="FB86" s="206">
        <v>41275</v>
      </c>
      <c r="FC86" s="208">
        <v>41306</v>
      </c>
      <c r="FD86" s="208">
        <v>41334</v>
      </c>
      <c r="FE86" s="208">
        <v>41365</v>
      </c>
      <c r="FF86" s="208">
        <v>41395</v>
      </c>
      <c r="FG86" s="208">
        <v>41426</v>
      </c>
      <c r="FH86" s="208">
        <v>41456</v>
      </c>
      <c r="FI86" s="208">
        <v>41487</v>
      </c>
      <c r="FJ86" s="208">
        <v>41518</v>
      </c>
      <c r="FK86" s="208">
        <v>41548</v>
      </c>
      <c r="FL86" s="208">
        <v>41579</v>
      </c>
      <c r="FM86" s="210">
        <v>41609</v>
      </c>
      <c r="FN86" s="206">
        <v>41640</v>
      </c>
      <c r="FO86" s="208">
        <v>41671</v>
      </c>
      <c r="FP86" s="208">
        <v>41699</v>
      </c>
      <c r="FQ86" s="208">
        <v>41730</v>
      </c>
      <c r="FR86" s="208">
        <v>41760</v>
      </c>
      <c r="FS86" s="208">
        <v>41791</v>
      </c>
      <c r="FT86" s="208">
        <v>41821</v>
      </c>
      <c r="FU86" s="208">
        <v>41852</v>
      </c>
      <c r="FV86" s="208">
        <v>41883</v>
      </c>
      <c r="FW86" s="208">
        <v>41913</v>
      </c>
      <c r="FX86" s="208">
        <v>41944</v>
      </c>
      <c r="FY86" s="210">
        <v>41974</v>
      </c>
      <c r="FZ86" s="206">
        <v>42005</v>
      </c>
      <c r="GA86" s="208">
        <v>42036</v>
      </c>
      <c r="GB86" s="208">
        <v>42064</v>
      </c>
      <c r="GC86" s="208">
        <v>42095</v>
      </c>
      <c r="GD86" s="208">
        <v>42125</v>
      </c>
      <c r="GE86" s="208">
        <v>42156</v>
      </c>
      <c r="GF86" s="208">
        <v>42186</v>
      </c>
      <c r="GG86" s="208">
        <v>42217</v>
      </c>
      <c r="GH86" s="208">
        <v>42248</v>
      </c>
      <c r="GI86" s="208">
        <v>42278</v>
      </c>
      <c r="GJ86" s="211">
        <v>42338</v>
      </c>
      <c r="GK86" s="211">
        <v>42369</v>
      </c>
      <c r="GL86" s="206">
        <v>42370</v>
      </c>
      <c r="GM86" s="211">
        <v>42401</v>
      </c>
      <c r="GN86" s="211">
        <v>42430</v>
      </c>
      <c r="GO86" s="211">
        <v>42461</v>
      </c>
      <c r="GP86" s="211">
        <v>42491</v>
      </c>
      <c r="GQ86" s="211">
        <v>42522</v>
      </c>
      <c r="GR86" s="211">
        <v>42552</v>
      </c>
      <c r="GS86" s="211">
        <v>42583</v>
      </c>
      <c r="GT86" s="211">
        <v>42614</v>
      </c>
      <c r="GU86" s="211">
        <v>42644</v>
      </c>
      <c r="GV86" s="211">
        <v>42675</v>
      </c>
      <c r="GW86" s="212">
        <v>42705</v>
      </c>
      <c r="GX86" s="213">
        <v>42736</v>
      </c>
      <c r="GY86" s="211">
        <v>42767</v>
      </c>
      <c r="GZ86" s="211">
        <v>42795</v>
      </c>
      <c r="HA86" s="211">
        <v>42826</v>
      </c>
      <c r="HB86" s="211">
        <v>42856</v>
      </c>
      <c r="HC86" s="211">
        <v>42887</v>
      </c>
      <c r="HD86" s="211">
        <v>42917</v>
      </c>
      <c r="HE86" s="211">
        <v>42948</v>
      </c>
      <c r="HF86" s="211">
        <v>42979</v>
      </c>
      <c r="HG86" s="211">
        <v>43009</v>
      </c>
      <c r="HH86" s="211">
        <v>43040</v>
      </c>
      <c r="HI86" s="259">
        <v>43070</v>
      </c>
      <c r="HJ86" s="255">
        <v>43101</v>
      </c>
      <c r="HK86" s="211">
        <v>43132</v>
      </c>
      <c r="HL86" s="211">
        <v>43160</v>
      </c>
      <c r="HM86" s="211">
        <v>43191</v>
      </c>
      <c r="HN86" s="211">
        <v>43221</v>
      </c>
      <c r="HO86" s="211">
        <v>43252</v>
      </c>
      <c r="HP86" s="211">
        <v>43282</v>
      </c>
      <c r="HQ86" s="211">
        <v>43313</v>
      </c>
      <c r="HR86" s="211">
        <v>43344</v>
      </c>
      <c r="HS86" s="211">
        <v>43374</v>
      </c>
      <c r="HT86" s="211">
        <v>43405</v>
      </c>
      <c r="HU86" s="211">
        <v>43435</v>
      </c>
      <c r="HV86" s="211">
        <v>43466</v>
      </c>
      <c r="HW86" s="211">
        <v>43497</v>
      </c>
      <c r="HX86" s="211">
        <v>43525</v>
      </c>
      <c r="HY86" s="211">
        <v>43556</v>
      </c>
      <c r="HZ86" s="211">
        <v>43586</v>
      </c>
      <c r="IA86" s="211">
        <v>43617</v>
      </c>
      <c r="IB86" s="211">
        <v>43647</v>
      </c>
      <c r="IC86" s="211">
        <v>43678</v>
      </c>
      <c r="ID86" s="211">
        <v>43709</v>
      </c>
      <c r="IE86" s="211">
        <v>43739</v>
      </c>
      <c r="IF86" s="211">
        <v>43770</v>
      </c>
      <c r="IG86" s="211">
        <v>43800</v>
      </c>
      <c r="IH86" s="211">
        <v>43831</v>
      </c>
      <c r="II86" s="211">
        <v>43862</v>
      </c>
      <c r="IJ86" s="211">
        <v>43891</v>
      </c>
      <c r="IK86" s="211">
        <v>43922</v>
      </c>
      <c r="IL86" s="211">
        <v>43952</v>
      </c>
      <c r="IM86" s="211">
        <v>43983</v>
      </c>
      <c r="IN86" s="211">
        <v>44013</v>
      </c>
      <c r="IO86" s="211">
        <v>44044</v>
      </c>
      <c r="IP86" s="270">
        <v>44075</v>
      </c>
      <c r="IQ86" s="270">
        <v>44105</v>
      </c>
      <c r="IR86" s="270">
        <v>44136</v>
      </c>
      <c r="IS86" s="270">
        <v>44166</v>
      </c>
      <c r="IT86" s="270">
        <v>44197</v>
      </c>
      <c r="IU86" s="270">
        <v>44228</v>
      </c>
      <c r="IV86" s="270">
        <v>44256</v>
      </c>
      <c r="IW86" s="270">
        <v>44287</v>
      </c>
      <c r="IX86" s="270">
        <v>44317</v>
      </c>
      <c r="IY86" s="270">
        <v>44348</v>
      </c>
      <c r="IZ86" s="270">
        <v>44378</v>
      </c>
      <c r="JA86" s="270">
        <v>44409</v>
      </c>
      <c r="JB86" s="270">
        <v>44440</v>
      </c>
      <c r="JC86" s="270">
        <v>44470</v>
      </c>
      <c r="JD86" s="270">
        <v>44501</v>
      </c>
      <c r="JE86" s="270">
        <v>44531</v>
      </c>
      <c r="JF86" s="270">
        <v>44562</v>
      </c>
      <c r="JG86" s="270">
        <v>44593</v>
      </c>
      <c r="JH86" s="270">
        <v>44621</v>
      </c>
      <c r="JI86" s="270">
        <v>44652</v>
      </c>
      <c r="JJ86" s="270">
        <v>44682</v>
      </c>
      <c r="JK86" s="270">
        <v>44713</v>
      </c>
      <c r="JL86" s="270">
        <v>44743</v>
      </c>
      <c r="JM86" s="270">
        <v>44774</v>
      </c>
      <c r="JN86" s="270">
        <v>44805</v>
      </c>
      <c r="JO86" s="270">
        <v>44835</v>
      </c>
      <c r="JP86" s="270">
        <v>44866</v>
      </c>
      <c r="JQ86" s="270">
        <v>44896</v>
      </c>
      <c r="JR86" s="270">
        <v>44927</v>
      </c>
      <c r="JS86" s="270">
        <v>44958</v>
      </c>
      <c r="JT86" s="270">
        <v>44986</v>
      </c>
      <c r="JU86" s="270">
        <f t="shared" ref="JU86:JZ86" si="20">JU11</f>
        <v>45017</v>
      </c>
      <c r="JV86" s="270">
        <f t="shared" si="20"/>
        <v>45047</v>
      </c>
      <c r="JW86" s="270">
        <f t="shared" si="20"/>
        <v>45078</v>
      </c>
      <c r="JX86" s="270">
        <f t="shared" si="20"/>
        <v>45108</v>
      </c>
      <c r="JY86" s="270">
        <f t="shared" si="20"/>
        <v>45139</v>
      </c>
      <c r="JZ86" s="270">
        <f t="shared" si="20"/>
        <v>45170</v>
      </c>
      <c r="KA86" s="270">
        <f t="shared" ref="KA86:KB86" si="21">KA11</f>
        <v>45200</v>
      </c>
      <c r="KB86" s="270">
        <f t="shared" si="21"/>
        <v>45231</v>
      </c>
      <c r="KC86" s="270">
        <f t="shared" ref="KC86:KD86" si="22">KC11</f>
        <v>45261</v>
      </c>
      <c r="KD86" s="270">
        <f t="shared" si="22"/>
        <v>45292</v>
      </c>
      <c r="KE86" s="270">
        <f>KE11</f>
        <v>45323</v>
      </c>
      <c r="KF86" s="270">
        <f>KF11</f>
        <v>45352</v>
      </c>
      <c r="KG86" s="270">
        <f>KG11</f>
        <v>45383</v>
      </c>
      <c r="KH86" s="270">
        <f>KH11</f>
        <v>45413</v>
      </c>
      <c r="KI86" s="270">
        <v>45444</v>
      </c>
      <c r="KJ86" s="270">
        <v>45474</v>
      </c>
      <c r="KK86" s="270">
        <v>45505</v>
      </c>
      <c r="KL86" s="270">
        <v>45536</v>
      </c>
      <c r="KM86" s="270">
        <v>45566</v>
      </c>
      <c r="KN86" s="270">
        <v>45597</v>
      </c>
      <c r="KO86" s="270">
        <v>45627</v>
      </c>
      <c r="KP86" s="270">
        <v>45658</v>
      </c>
      <c r="KQ86" s="270">
        <v>45689</v>
      </c>
      <c r="KR86" s="270">
        <v>45717</v>
      </c>
    </row>
    <row r="87" spans="1:304" ht="12.75">
      <c r="A87" s="375" t="s">
        <v>527</v>
      </c>
      <c r="B87" s="179"/>
      <c r="C87" s="179">
        <v>615</v>
      </c>
      <c r="D87" s="179">
        <v>601</v>
      </c>
      <c r="E87" s="179">
        <v>597</v>
      </c>
      <c r="F87" s="179">
        <v>582</v>
      </c>
      <c r="G87" s="179">
        <v>582</v>
      </c>
      <c r="H87" s="179">
        <v>577</v>
      </c>
      <c r="I87" s="179">
        <v>589</v>
      </c>
      <c r="J87" s="179">
        <v>595</v>
      </c>
      <c r="K87" s="179">
        <v>599</v>
      </c>
      <c r="L87" s="179">
        <v>534</v>
      </c>
      <c r="M87" s="180">
        <v>495</v>
      </c>
      <c r="N87" s="175">
        <v>492</v>
      </c>
      <c r="O87" s="176">
        <v>492</v>
      </c>
      <c r="P87" s="176">
        <v>488</v>
      </c>
      <c r="Q87" s="176">
        <v>481</v>
      </c>
      <c r="R87" s="176">
        <v>480</v>
      </c>
      <c r="S87" s="176">
        <v>461</v>
      </c>
      <c r="T87" s="176">
        <v>463</v>
      </c>
      <c r="U87" s="176">
        <v>462</v>
      </c>
      <c r="V87" s="176">
        <v>457</v>
      </c>
      <c r="W87" s="176">
        <v>455</v>
      </c>
      <c r="X87" s="176">
        <v>452</v>
      </c>
      <c r="Y87" s="176">
        <v>448</v>
      </c>
      <c r="Z87" s="175">
        <v>444</v>
      </c>
      <c r="AA87" s="176">
        <v>441</v>
      </c>
      <c r="AB87" s="176">
        <v>438</v>
      </c>
      <c r="AC87" s="176">
        <v>429</v>
      </c>
      <c r="AD87" s="176">
        <v>426</v>
      </c>
      <c r="AE87" s="176">
        <v>423</v>
      </c>
      <c r="AF87" s="176">
        <v>422</v>
      </c>
      <c r="AG87" s="176">
        <v>421</v>
      </c>
      <c r="AH87" s="176">
        <v>418</v>
      </c>
      <c r="AI87" s="176">
        <v>415</v>
      </c>
      <c r="AJ87" s="176">
        <v>411</v>
      </c>
      <c r="AK87" s="176">
        <v>406</v>
      </c>
      <c r="AL87" s="175">
        <v>401</v>
      </c>
      <c r="AM87" s="176">
        <v>396</v>
      </c>
      <c r="AN87" s="176">
        <v>394</v>
      </c>
      <c r="AO87" s="176">
        <v>393</v>
      </c>
      <c r="AP87" s="176">
        <v>393</v>
      </c>
      <c r="AQ87" s="176">
        <v>392</v>
      </c>
      <c r="AR87" s="176">
        <v>389</v>
      </c>
      <c r="AS87" s="176">
        <v>389</v>
      </c>
      <c r="AT87" s="176">
        <v>385</v>
      </c>
      <c r="AU87" s="176">
        <v>378</v>
      </c>
      <c r="AV87" s="176">
        <v>374</v>
      </c>
      <c r="AW87" s="176">
        <v>373</v>
      </c>
      <c r="AX87" s="175">
        <v>368</v>
      </c>
      <c r="AY87" s="176">
        <v>366</v>
      </c>
      <c r="AZ87" s="176">
        <v>361</v>
      </c>
      <c r="BA87" s="176">
        <v>358</v>
      </c>
      <c r="BB87" s="176">
        <v>354</v>
      </c>
      <c r="BC87" s="176">
        <v>352</v>
      </c>
      <c r="BD87" s="176">
        <v>351</v>
      </c>
      <c r="BE87" s="176">
        <v>348</v>
      </c>
      <c r="BF87" s="176">
        <v>349</v>
      </c>
      <c r="BG87" s="176">
        <v>347</v>
      </c>
      <c r="BH87" s="176">
        <v>344</v>
      </c>
      <c r="BI87" s="176">
        <v>342</v>
      </c>
      <c r="BJ87" s="175">
        <v>343</v>
      </c>
      <c r="BK87" s="176">
        <v>342</v>
      </c>
      <c r="BL87" s="176">
        <v>339</v>
      </c>
      <c r="BM87" s="176">
        <v>334</v>
      </c>
      <c r="BN87" s="176">
        <v>332</v>
      </c>
      <c r="BO87" s="176">
        <v>329</v>
      </c>
      <c r="BP87" s="176">
        <v>325</v>
      </c>
      <c r="BQ87" s="176">
        <v>322</v>
      </c>
      <c r="BR87" s="176">
        <v>320</v>
      </c>
      <c r="BS87" s="176">
        <v>321</v>
      </c>
      <c r="BT87" s="176">
        <v>318</v>
      </c>
      <c r="BU87" s="176">
        <v>315</v>
      </c>
      <c r="BV87" s="175">
        <v>312</v>
      </c>
      <c r="BW87" s="176">
        <v>311</v>
      </c>
      <c r="BX87" s="176">
        <v>308</v>
      </c>
      <c r="BY87" s="176">
        <v>308</v>
      </c>
      <c r="BZ87" s="176">
        <v>307</v>
      </c>
      <c r="CA87" s="176">
        <v>301</v>
      </c>
      <c r="CB87" s="176">
        <v>303</v>
      </c>
      <c r="CC87" s="176">
        <v>303</v>
      </c>
      <c r="CD87" s="176">
        <v>302</v>
      </c>
      <c r="CE87" s="176">
        <v>300</v>
      </c>
      <c r="CF87" s="176">
        <v>299</v>
      </c>
      <c r="CG87" s="176">
        <v>297</v>
      </c>
      <c r="CH87" s="175">
        <v>297</v>
      </c>
      <c r="CI87" s="176">
        <v>295</v>
      </c>
      <c r="CJ87" s="176">
        <v>298</v>
      </c>
      <c r="CK87" s="176">
        <v>294</v>
      </c>
      <c r="CL87" s="176">
        <v>292</v>
      </c>
      <c r="CM87" s="176">
        <v>292</v>
      </c>
      <c r="CN87" s="176">
        <v>288</v>
      </c>
      <c r="CO87" s="176">
        <v>286</v>
      </c>
      <c r="CP87" s="176">
        <v>286</v>
      </c>
      <c r="CQ87" s="176">
        <v>286</v>
      </c>
      <c r="CR87" s="176">
        <v>286</v>
      </c>
      <c r="CS87" s="176">
        <v>284</v>
      </c>
      <c r="CT87" s="175">
        <v>283</v>
      </c>
      <c r="CU87" s="176">
        <v>284</v>
      </c>
      <c r="CV87" s="176">
        <v>285</v>
      </c>
      <c r="CW87" s="176">
        <v>280</v>
      </c>
      <c r="CX87" s="176">
        <v>276</v>
      </c>
      <c r="CY87" s="176">
        <v>274</v>
      </c>
      <c r="CZ87" s="176">
        <v>269</v>
      </c>
      <c r="DA87" s="176">
        <v>271</v>
      </c>
      <c r="DB87" s="176">
        <v>271</v>
      </c>
      <c r="DC87" s="176">
        <v>271</v>
      </c>
      <c r="DD87" s="176">
        <v>269</v>
      </c>
      <c r="DE87" s="176">
        <v>270</v>
      </c>
      <c r="DF87" s="175">
        <v>269</v>
      </c>
      <c r="DG87" s="176">
        <v>267</v>
      </c>
      <c r="DH87" s="176">
        <v>266</v>
      </c>
      <c r="DI87" s="176">
        <v>264</v>
      </c>
      <c r="DJ87" s="176">
        <v>263</v>
      </c>
      <c r="DK87" s="176">
        <v>264</v>
      </c>
      <c r="DL87" s="176">
        <v>264</v>
      </c>
      <c r="DM87" s="176">
        <v>264</v>
      </c>
      <c r="DN87" s="176">
        <v>265</v>
      </c>
      <c r="DO87" s="176">
        <v>263</v>
      </c>
      <c r="DP87" s="176">
        <v>262</v>
      </c>
      <c r="DQ87" s="176">
        <v>262</v>
      </c>
      <c r="DR87" s="175">
        <v>302</v>
      </c>
      <c r="DS87" s="176">
        <v>303</v>
      </c>
      <c r="DT87" s="176">
        <v>300</v>
      </c>
      <c r="DU87" s="176">
        <v>298</v>
      </c>
      <c r="DV87" s="176">
        <v>296</v>
      </c>
      <c r="DW87" s="176">
        <v>297</v>
      </c>
      <c r="DX87" s="176">
        <v>293</v>
      </c>
      <c r="DY87" s="176">
        <v>293</v>
      </c>
      <c r="DZ87" s="176">
        <v>296</v>
      </c>
      <c r="EA87" s="176">
        <v>297</v>
      </c>
      <c r="EB87" s="176">
        <v>296</v>
      </c>
      <c r="EC87" s="176">
        <v>295</v>
      </c>
      <c r="ED87" s="175">
        <v>288</v>
      </c>
      <c r="EE87" s="176">
        <v>286</v>
      </c>
      <c r="EF87" s="176">
        <v>283</v>
      </c>
      <c r="EG87" s="176">
        <v>285</v>
      </c>
      <c r="EH87" s="176">
        <v>281</v>
      </c>
      <c r="EI87" s="176">
        <v>284</v>
      </c>
      <c r="EJ87" s="176">
        <v>280</v>
      </c>
      <c r="EK87" s="176">
        <v>277</v>
      </c>
      <c r="EL87" s="176">
        <v>277</v>
      </c>
      <c r="EM87" s="176">
        <v>274</v>
      </c>
      <c r="EN87" s="176">
        <v>273</v>
      </c>
      <c r="EO87" s="177">
        <v>274</v>
      </c>
      <c r="EP87" s="175">
        <v>275</v>
      </c>
      <c r="EQ87" s="176">
        <v>275</v>
      </c>
      <c r="ER87" s="176">
        <v>274</v>
      </c>
      <c r="ES87" s="176">
        <v>274</v>
      </c>
      <c r="ET87" s="176">
        <v>269</v>
      </c>
      <c r="EU87" s="176">
        <v>265</v>
      </c>
      <c r="EV87" s="176">
        <v>264</v>
      </c>
      <c r="EW87" s="176">
        <v>264</v>
      </c>
      <c r="EX87" s="176">
        <v>264</v>
      </c>
      <c r="EY87" s="176">
        <v>263</v>
      </c>
      <c r="EZ87" s="176">
        <v>263</v>
      </c>
      <c r="FA87" s="177">
        <v>262</v>
      </c>
      <c r="FB87" s="175">
        <v>260</v>
      </c>
      <c r="FC87" s="176">
        <v>261</v>
      </c>
      <c r="FD87" s="176">
        <v>262</v>
      </c>
      <c r="FE87" s="176">
        <v>263</v>
      </c>
      <c r="FF87" s="176">
        <v>262</v>
      </c>
      <c r="FG87" s="176">
        <v>262</v>
      </c>
      <c r="FH87" s="176">
        <v>260</v>
      </c>
      <c r="FI87" s="176">
        <v>259</v>
      </c>
      <c r="FJ87" s="176">
        <v>260</v>
      </c>
      <c r="FK87" s="176">
        <v>260</v>
      </c>
      <c r="FL87" s="176">
        <v>260</v>
      </c>
      <c r="FM87" s="178">
        <v>255</v>
      </c>
      <c r="FN87" s="175">
        <v>254</v>
      </c>
      <c r="FO87" s="176">
        <v>254</v>
      </c>
      <c r="FP87" s="176">
        <v>252</v>
      </c>
      <c r="FQ87" s="176">
        <v>253</v>
      </c>
      <c r="FR87" s="176">
        <v>253</v>
      </c>
      <c r="FS87" s="176">
        <v>252</v>
      </c>
      <c r="FT87" s="176">
        <v>254</v>
      </c>
      <c r="FU87" s="176">
        <v>253</v>
      </c>
      <c r="FV87" s="176">
        <v>254</v>
      </c>
      <c r="FW87" s="176">
        <v>252</v>
      </c>
      <c r="FX87" s="176">
        <v>253</v>
      </c>
      <c r="FY87" s="178">
        <v>250</v>
      </c>
      <c r="FZ87" s="175">
        <v>252</v>
      </c>
      <c r="GA87" s="176">
        <v>251</v>
      </c>
      <c r="GB87" s="176">
        <v>251</v>
      </c>
      <c r="GC87" s="176">
        <v>250</v>
      </c>
      <c r="GD87" s="176">
        <v>253</v>
      </c>
      <c r="GE87" s="176">
        <v>250</v>
      </c>
      <c r="GF87" s="176">
        <v>249</v>
      </c>
      <c r="GG87" s="176">
        <v>249</v>
      </c>
      <c r="GH87" s="176">
        <v>250</v>
      </c>
      <c r="GI87" s="176">
        <v>249</v>
      </c>
      <c r="GJ87" s="176">
        <v>249</v>
      </c>
      <c r="GK87" s="176">
        <v>245</v>
      </c>
      <c r="GL87" s="175">
        <v>241</v>
      </c>
      <c r="GM87" s="176">
        <v>239</v>
      </c>
      <c r="GN87" s="176">
        <v>239</v>
      </c>
      <c r="GO87" s="176">
        <v>240</v>
      </c>
      <c r="GP87" s="176">
        <v>239</v>
      </c>
      <c r="GQ87" s="176">
        <v>237</v>
      </c>
      <c r="GR87" s="176">
        <v>237</v>
      </c>
      <c r="GS87" s="176">
        <v>239</v>
      </c>
      <c r="GT87" s="176">
        <v>235</v>
      </c>
      <c r="GU87" s="176">
        <v>236</v>
      </c>
      <c r="GV87" s="176">
        <v>236</v>
      </c>
      <c r="GW87" s="177">
        <v>233</v>
      </c>
      <c r="GX87" s="175">
        <v>219</v>
      </c>
      <c r="GY87" s="176">
        <v>218</v>
      </c>
      <c r="GZ87" s="176">
        <v>207</v>
      </c>
      <c r="HA87" s="176">
        <v>205</v>
      </c>
      <c r="HB87" s="176">
        <v>204</v>
      </c>
      <c r="HC87" s="176">
        <v>203</v>
      </c>
      <c r="HD87" s="176">
        <v>204</v>
      </c>
      <c r="HE87" s="176">
        <v>199</v>
      </c>
      <c r="HF87" s="176">
        <v>199</v>
      </c>
      <c r="HG87" s="176">
        <v>197</v>
      </c>
      <c r="HH87" s="176">
        <v>195</v>
      </c>
      <c r="HI87" s="178">
        <v>195</v>
      </c>
      <c r="HJ87" s="257">
        <f>201-HJ94</f>
        <v>194</v>
      </c>
      <c r="HK87" s="176">
        <v>195</v>
      </c>
      <c r="HL87" s="176">
        <f>199-HL94</f>
        <v>192</v>
      </c>
      <c r="HM87" s="176">
        <f>199-HM94</f>
        <v>192</v>
      </c>
      <c r="HN87" s="176">
        <f>197-HN94</f>
        <v>190</v>
      </c>
      <c r="HO87" s="176">
        <v>189</v>
      </c>
      <c r="HP87" s="176">
        <v>189</v>
      </c>
      <c r="HQ87" s="176">
        <v>190</v>
      </c>
      <c r="HR87" s="176">
        <v>192</v>
      </c>
      <c r="HS87" s="176">
        <v>191</v>
      </c>
      <c r="HT87" s="176">
        <v>188</v>
      </c>
      <c r="HU87" s="176">
        <v>194</v>
      </c>
      <c r="HV87" s="176">
        <v>188</v>
      </c>
      <c r="HW87" s="176">
        <v>187</v>
      </c>
      <c r="HX87" s="176">
        <v>187</v>
      </c>
      <c r="HY87" s="176">
        <v>186</v>
      </c>
      <c r="HZ87" s="176">
        <v>184</v>
      </c>
      <c r="IA87" s="176">
        <v>183</v>
      </c>
      <c r="IB87" s="176">
        <v>183</v>
      </c>
      <c r="IC87" s="176">
        <v>181</v>
      </c>
      <c r="ID87" s="176">
        <v>182</v>
      </c>
      <c r="IE87" s="176">
        <v>181</v>
      </c>
      <c r="IF87" s="176">
        <v>182</v>
      </c>
      <c r="IG87" s="176">
        <v>183</v>
      </c>
      <c r="IH87" s="176">
        <v>181</v>
      </c>
      <c r="II87" s="176">
        <v>181</v>
      </c>
      <c r="IJ87" s="176">
        <v>182</v>
      </c>
      <c r="IK87" s="176">
        <v>181</v>
      </c>
      <c r="IL87" s="176">
        <v>180</v>
      </c>
      <c r="IM87" s="176">
        <v>180</v>
      </c>
      <c r="IN87" s="176">
        <v>180</v>
      </c>
      <c r="IO87" s="176">
        <v>177</v>
      </c>
      <c r="IP87" s="176">
        <v>177</v>
      </c>
      <c r="IQ87" s="176">
        <v>176</v>
      </c>
      <c r="IR87" s="176">
        <v>176</v>
      </c>
      <c r="IS87" s="176">
        <v>173</v>
      </c>
      <c r="IT87" s="176">
        <v>171</v>
      </c>
      <c r="IU87" s="176">
        <v>169</v>
      </c>
      <c r="IV87" s="176">
        <v>169</v>
      </c>
      <c r="IW87" s="176">
        <v>170</v>
      </c>
      <c r="IX87" s="176">
        <v>174</v>
      </c>
      <c r="IY87" s="176">
        <v>176</v>
      </c>
      <c r="IZ87" s="176">
        <v>177</v>
      </c>
      <c r="JA87" s="176">
        <v>179</v>
      </c>
      <c r="JB87" s="176">
        <v>178</v>
      </c>
      <c r="JC87" s="176">
        <v>181</v>
      </c>
      <c r="JD87" s="176">
        <v>181</v>
      </c>
      <c r="JE87" s="176">
        <v>185</v>
      </c>
      <c r="JF87" s="176">
        <v>184</v>
      </c>
      <c r="JG87" s="176">
        <v>182</v>
      </c>
      <c r="JH87" s="176">
        <v>183</v>
      </c>
      <c r="JI87" s="176">
        <v>179</v>
      </c>
      <c r="JJ87" s="176">
        <v>178</v>
      </c>
      <c r="JK87" s="176">
        <v>176</v>
      </c>
      <c r="JL87" s="176">
        <v>177</v>
      </c>
      <c r="JM87" s="176">
        <v>177</v>
      </c>
      <c r="JN87" s="176">
        <v>177</v>
      </c>
      <c r="JO87" s="176">
        <v>177</v>
      </c>
      <c r="JP87" s="176">
        <v>177</v>
      </c>
      <c r="JQ87" s="176">
        <v>177</v>
      </c>
      <c r="JR87" s="176">
        <v>178</v>
      </c>
      <c r="JS87" s="176">
        <v>176</v>
      </c>
      <c r="JT87" s="176">
        <v>174</v>
      </c>
      <c r="JU87" s="176">
        <v>175</v>
      </c>
      <c r="JV87" s="176">
        <v>177</v>
      </c>
      <c r="JW87" s="176">
        <v>179</v>
      </c>
      <c r="JX87" s="176">
        <v>176</v>
      </c>
      <c r="JY87" s="176">
        <v>174</v>
      </c>
      <c r="JZ87" s="176">
        <v>174</v>
      </c>
      <c r="KA87" s="176">
        <v>186</v>
      </c>
      <c r="KB87" s="176">
        <v>185</v>
      </c>
      <c r="KC87" s="176">
        <v>185</v>
      </c>
      <c r="KD87" s="176">
        <v>186</v>
      </c>
      <c r="KE87" s="176">
        <v>184</v>
      </c>
      <c r="KF87" s="589">
        <v>184</v>
      </c>
      <c r="KG87" s="589">
        <v>185</v>
      </c>
      <c r="KH87" s="589">
        <v>185</v>
      </c>
      <c r="KI87" s="635">
        <v>181</v>
      </c>
      <c r="KJ87" s="635">
        <v>171</v>
      </c>
      <c r="KK87" s="635">
        <v>172</v>
      </c>
      <c r="KL87" s="635">
        <v>173</v>
      </c>
      <c r="KM87" s="635">
        <v>172</v>
      </c>
      <c r="KN87" s="635">
        <v>175</v>
      </c>
      <c r="KO87" s="635">
        <v>173</v>
      </c>
      <c r="KP87" s="635">
        <v>168</v>
      </c>
      <c r="KQ87" s="635">
        <v>168</v>
      </c>
      <c r="KR87" s="635">
        <v>168</v>
      </c>
    </row>
    <row r="88" spans="1:304" ht="12.75">
      <c r="A88" s="375" t="s">
        <v>256</v>
      </c>
      <c r="B88" s="179"/>
      <c r="C88" s="179">
        <v>0</v>
      </c>
      <c r="D88" s="179">
        <v>0</v>
      </c>
      <c r="E88" s="179">
        <v>0</v>
      </c>
      <c r="F88" s="179">
        <v>0</v>
      </c>
      <c r="G88" s="179">
        <v>0</v>
      </c>
      <c r="H88" s="179">
        <v>0</v>
      </c>
      <c r="I88" s="179">
        <v>0</v>
      </c>
      <c r="J88" s="179">
        <v>0</v>
      </c>
      <c r="K88" s="179">
        <v>0</v>
      </c>
      <c r="L88" s="179">
        <v>0</v>
      </c>
      <c r="M88" s="180">
        <v>0</v>
      </c>
      <c r="N88" s="175">
        <v>0</v>
      </c>
      <c r="O88" s="176">
        <v>0</v>
      </c>
      <c r="P88" s="176">
        <v>0</v>
      </c>
      <c r="Q88" s="176">
        <v>0</v>
      </c>
      <c r="R88" s="176">
        <v>0</v>
      </c>
      <c r="S88" s="176">
        <v>15</v>
      </c>
      <c r="T88" s="176">
        <v>15</v>
      </c>
      <c r="U88" s="176">
        <v>15</v>
      </c>
      <c r="V88" s="176">
        <v>15</v>
      </c>
      <c r="W88" s="176">
        <v>17</v>
      </c>
      <c r="X88" s="176">
        <v>19</v>
      </c>
      <c r="Y88" s="176">
        <v>19</v>
      </c>
      <c r="Z88" s="175">
        <v>19</v>
      </c>
      <c r="AA88" s="176">
        <v>20</v>
      </c>
      <c r="AB88" s="176">
        <v>20</v>
      </c>
      <c r="AC88" s="176">
        <v>22</v>
      </c>
      <c r="AD88" s="176">
        <v>24</v>
      </c>
      <c r="AE88" s="176">
        <v>25</v>
      </c>
      <c r="AF88" s="176">
        <v>25</v>
      </c>
      <c r="AG88" s="176">
        <v>25</v>
      </c>
      <c r="AH88" s="176">
        <v>27</v>
      </c>
      <c r="AI88" s="176">
        <v>27</v>
      </c>
      <c r="AJ88" s="176">
        <v>27</v>
      </c>
      <c r="AK88" s="176">
        <v>29</v>
      </c>
      <c r="AL88" s="175">
        <v>29</v>
      </c>
      <c r="AM88" s="176">
        <v>31</v>
      </c>
      <c r="AN88" s="176">
        <v>32</v>
      </c>
      <c r="AO88" s="176">
        <v>33</v>
      </c>
      <c r="AP88" s="176">
        <v>31</v>
      </c>
      <c r="AQ88" s="176">
        <v>32</v>
      </c>
      <c r="AR88" s="176">
        <v>33</v>
      </c>
      <c r="AS88" s="176">
        <v>33</v>
      </c>
      <c r="AT88" s="176">
        <v>33</v>
      </c>
      <c r="AU88" s="176">
        <v>34</v>
      </c>
      <c r="AV88" s="176">
        <v>36</v>
      </c>
      <c r="AW88" s="176">
        <v>36</v>
      </c>
      <c r="AX88" s="175">
        <v>36</v>
      </c>
      <c r="AY88" s="176">
        <v>36</v>
      </c>
      <c r="AZ88" s="176">
        <v>36</v>
      </c>
      <c r="BA88" s="176">
        <v>36</v>
      </c>
      <c r="BB88" s="176">
        <v>37</v>
      </c>
      <c r="BC88" s="176">
        <v>39</v>
      </c>
      <c r="BD88" s="176">
        <v>39</v>
      </c>
      <c r="BE88" s="176">
        <v>39</v>
      </c>
      <c r="BF88" s="176">
        <v>40</v>
      </c>
      <c r="BG88" s="176">
        <v>41</v>
      </c>
      <c r="BH88" s="176">
        <v>46</v>
      </c>
      <c r="BI88" s="176">
        <v>47</v>
      </c>
      <c r="BJ88" s="175">
        <v>47</v>
      </c>
      <c r="BK88" s="176">
        <v>48</v>
      </c>
      <c r="BL88" s="176">
        <v>50</v>
      </c>
      <c r="BM88" s="176">
        <v>50</v>
      </c>
      <c r="BN88" s="176">
        <v>52</v>
      </c>
      <c r="BO88" s="176">
        <v>53</v>
      </c>
      <c r="BP88" s="176">
        <v>57</v>
      </c>
      <c r="BQ88" s="176">
        <v>57</v>
      </c>
      <c r="BR88" s="176">
        <v>58</v>
      </c>
      <c r="BS88" s="176">
        <v>60</v>
      </c>
      <c r="BT88" s="176">
        <v>63</v>
      </c>
      <c r="BU88" s="176">
        <v>65</v>
      </c>
      <c r="BV88" s="175">
        <v>65</v>
      </c>
      <c r="BW88" s="176">
        <v>68</v>
      </c>
      <c r="BX88" s="176">
        <v>70</v>
      </c>
      <c r="BY88" s="176">
        <v>73</v>
      </c>
      <c r="BZ88" s="176">
        <v>76</v>
      </c>
      <c r="CA88" s="176">
        <v>79</v>
      </c>
      <c r="CB88" s="176">
        <v>82</v>
      </c>
      <c r="CC88" s="176">
        <v>82</v>
      </c>
      <c r="CD88" s="176">
        <v>83</v>
      </c>
      <c r="CE88" s="176">
        <v>89</v>
      </c>
      <c r="CF88" s="176">
        <v>90</v>
      </c>
      <c r="CG88" s="176">
        <v>94</v>
      </c>
      <c r="CH88" s="175">
        <v>97</v>
      </c>
      <c r="CI88" s="176">
        <v>101</v>
      </c>
      <c r="CJ88" s="176">
        <v>104</v>
      </c>
      <c r="CK88" s="176">
        <v>114</v>
      </c>
      <c r="CL88" s="176">
        <v>115</v>
      </c>
      <c r="CM88" s="176">
        <v>122</v>
      </c>
      <c r="CN88" s="176">
        <v>139</v>
      </c>
      <c r="CO88" s="176">
        <v>140</v>
      </c>
      <c r="CP88" s="176">
        <v>141</v>
      </c>
      <c r="CQ88" s="176">
        <v>151</v>
      </c>
      <c r="CR88" s="176">
        <v>153</v>
      </c>
      <c r="CS88" s="176">
        <v>156</v>
      </c>
      <c r="CT88" s="175">
        <v>157</v>
      </c>
      <c r="CU88" s="176">
        <v>157</v>
      </c>
      <c r="CV88" s="176">
        <v>157</v>
      </c>
      <c r="CW88" s="176">
        <v>161</v>
      </c>
      <c r="CX88" s="176">
        <v>162</v>
      </c>
      <c r="CY88" s="176">
        <v>163</v>
      </c>
      <c r="CZ88" s="176">
        <v>165</v>
      </c>
      <c r="DA88" s="176">
        <v>164</v>
      </c>
      <c r="DB88" s="176">
        <v>163</v>
      </c>
      <c r="DC88" s="176">
        <v>163</v>
      </c>
      <c r="DD88" s="176">
        <v>162</v>
      </c>
      <c r="DE88" s="176">
        <v>160</v>
      </c>
      <c r="DF88" s="175">
        <v>160</v>
      </c>
      <c r="DG88" s="176">
        <v>159</v>
      </c>
      <c r="DH88" s="176">
        <v>157</v>
      </c>
      <c r="DI88" s="176">
        <v>157</v>
      </c>
      <c r="DJ88" s="176">
        <v>158</v>
      </c>
      <c r="DK88" s="176">
        <v>159</v>
      </c>
      <c r="DL88" s="176">
        <v>159</v>
      </c>
      <c r="DM88" s="176">
        <v>158</v>
      </c>
      <c r="DN88" s="176">
        <v>158</v>
      </c>
      <c r="DO88" s="176">
        <v>159</v>
      </c>
      <c r="DP88" s="176">
        <v>158</v>
      </c>
      <c r="DQ88" s="176">
        <v>158</v>
      </c>
      <c r="DR88" s="175">
        <v>160</v>
      </c>
      <c r="DS88" s="176">
        <v>157</v>
      </c>
      <c r="DT88" s="176">
        <v>159</v>
      </c>
      <c r="DU88" s="176">
        <v>161</v>
      </c>
      <c r="DV88" s="176">
        <v>161</v>
      </c>
      <c r="DW88" s="176">
        <v>159</v>
      </c>
      <c r="DX88" s="176">
        <v>161</v>
      </c>
      <c r="DY88" s="176">
        <v>162</v>
      </c>
      <c r="DZ88" s="176">
        <v>162</v>
      </c>
      <c r="EA88" s="176">
        <v>163</v>
      </c>
      <c r="EB88" s="176">
        <v>164</v>
      </c>
      <c r="EC88" s="176">
        <v>167</v>
      </c>
      <c r="ED88" s="175">
        <v>168</v>
      </c>
      <c r="EE88" s="176">
        <v>172</v>
      </c>
      <c r="EF88" s="176">
        <v>173</v>
      </c>
      <c r="EG88" s="176">
        <v>174</v>
      </c>
      <c r="EH88" s="176">
        <v>175</v>
      </c>
      <c r="EI88" s="176">
        <v>177</v>
      </c>
      <c r="EJ88" s="176">
        <v>181</v>
      </c>
      <c r="EK88" s="176">
        <v>182</v>
      </c>
      <c r="EL88" s="176">
        <v>182</v>
      </c>
      <c r="EM88" s="176">
        <v>182</v>
      </c>
      <c r="EN88" s="176">
        <v>182</v>
      </c>
      <c r="EO88" s="177">
        <v>182</v>
      </c>
      <c r="EP88" s="175">
        <v>181</v>
      </c>
      <c r="EQ88" s="176">
        <v>180</v>
      </c>
      <c r="ER88" s="176">
        <v>180</v>
      </c>
      <c r="ES88" s="176">
        <v>182</v>
      </c>
      <c r="ET88" s="176">
        <v>182</v>
      </c>
      <c r="EU88" s="176">
        <v>182</v>
      </c>
      <c r="EV88" s="176">
        <v>181</v>
      </c>
      <c r="EW88" s="176">
        <v>180</v>
      </c>
      <c r="EX88" s="176">
        <v>179</v>
      </c>
      <c r="EY88" s="176">
        <v>177</v>
      </c>
      <c r="EZ88" s="176">
        <v>177</v>
      </c>
      <c r="FA88" s="177">
        <v>178</v>
      </c>
      <c r="FB88" s="175">
        <v>178</v>
      </c>
      <c r="FC88" s="176">
        <v>179</v>
      </c>
      <c r="FD88" s="176">
        <v>178</v>
      </c>
      <c r="FE88" s="176">
        <v>182</v>
      </c>
      <c r="FF88" s="176">
        <v>182</v>
      </c>
      <c r="FG88" s="176">
        <v>182</v>
      </c>
      <c r="FH88" s="176">
        <v>183</v>
      </c>
      <c r="FI88" s="176">
        <v>183</v>
      </c>
      <c r="FJ88" s="176">
        <v>183</v>
      </c>
      <c r="FK88" s="176">
        <v>186</v>
      </c>
      <c r="FL88" s="176">
        <v>185</v>
      </c>
      <c r="FM88" s="178">
        <v>187</v>
      </c>
      <c r="FN88" s="175">
        <v>187</v>
      </c>
      <c r="FO88" s="176">
        <v>196</v>
      </c>
      <c r="FP88" s="176">
        <v>196</v>
      </c>
      <c r="FQ88" s="176">
        <v>196</v>
      </c>
      <c r="FR88" s="176">
        <v>196</v>
      </c>
      <c r="FS88" s="176">
        <v>196</v>
      </c>
      <c r="FT88" s="176">
        <v>194</v>
      </c>
      <c r="FU88" s="176">
        <v>194</v>
      </c>
      <c r="FV88" s="176">
        <v>193</v>
      </c>
      <c r="FW88" s="176">
        <v>194</v>
      </c>
      <c r="FX88" s="176">
        <v>193</v>
      </c>
      <c r="FY88" s="178">
        <v>192</v>
      </c>
      <c r="FZ88" s="175">
        <v>191</v>
      </c>
      <c r="GA88" s="176">
        <v>191</v>
      </c>
      <c r="GB88" s="176">
        <v>191</v>
      </c>
      <c r="GC88" s="176">
        <v>191</v>
      </c>
      <c r="GD88" s="176">
        <v>190</v>
      </c>
      <c r="GE88" s="176">
        <v>192</v>
      </c>
      <c r="GF88" s="176">
        <v>192</v>
      </c>
      <c r="GG88" s="176">
        <v>192</v>
      </c>
      <c r="GH88" s="176">
        <v>191</v>
      </c>
      <c r="GI88" s="176">
        <v>191</v>
      </c>
      <c r="GJ88" s="176">
        <v>191</v>
      </c>
      <c r="GK88" s="176">
        <v>193</v>
      </c>
      <c r="GL88" s="175">
        <v>194</v>
      </c>
      <c r="GM88" s="176">
        <v>194</v>
      </c>
      <c r="GN88" s="176">
        <v>194</v>
      </c>
      <c r="GO88" s="176">
        <v>193</v>
      </c>
      <c r="GP88" s="176">
        <v>192</v>
      </c>
      <c r="GQ88" s="176">
        <v>191</v>
      </c>
      <c r="GR88" s="176">
        <v>191</v>
      </c>
      <c r="GS88" s="176">
        <v>189</v>
      </c>
      <c r="GT88" s="176">
        <v>190</v>
      </c>
      <c r="GU88" s="176">
        <v>190</v>
      </c>
      <c r="GV88" s="176">
        <v>190</v>
      </c>
      <c r="GW88" s="177">
        <v>191</v>
      </c>
      <c r="GX88" s="175">
        <v>191</v>
      </c>
      <c r="GY88" s="176">
        <v>193</v>
      </c>
      <c r="GZ88" s="176">
        <v>192</v>
      </c>
      <c r="HA88" s="176">
        <v>193</v>
      </c>
      <c r="HB88" s="176">
        <v>193</v>
      </c>
      <c r="HC88" s="176">
        <v>194</v>
      </c>
      <c r="HD88" s="176">
        <v>197</v>
      </c>
      <c r="HE88" s="176">
        <v>197</v>
      </c>
      <c r="HF88" s="176">
        <v>199</v>
      </c>
      <c r="HG88" s="176">
        <v>200</v>
      </c>
      <c r="HH88" s="176">
        <v>200</v>
      </c>
      <c r="HI88" s="178">
        <v>202</v>
      </c>
      <c r="HJ88" s="257">
        <v>201</v>
      </c>
      <c r="HK88" s="176">
        <v>201</v>
      </c>
      <c r="HL88" s="176">
        <v>202</v>
      </c>
      <c r="HM88" s="176">
        <v>205</v>
      </c>
      <c r="HN88" s="176">
        <v>206</v>
      </c>
      <c r="HO88" s="176">
        <v>206</v>
      </c>
      <c r="HP88" s="176">
        <v>206</v>
      </c>
      <c r="HQ88" s="176">
        <v>206</v>
      </c>
      <c r="HR88" s="176">
        <v>205</v>
      </c>
      <c r="HS88" s="176">
        <v>206</v>
      </c>
      <c r="HT88" s="176">
        <v>206</v>
      </c>
      <c r="HU88" s="176">
        <v>206</v>
      </c>
      <c r="HV88" s="176">
        <v>204</v>
      </c>
      <c r="HW88" s="176">
        <v>204</v>
      </c>
      <c r="HX88" s="176">
        <v>205</v>
      </c>
      <c r="HY88" s="176">
        <v>205</v>
      </c>
      <c r="HZ88" s="176">
        <v>204</v>
      </c>
      <c r="IA88" s="176">
        <v>203</v>
      </c>
      <c r="IB88" s="176">
        <v>204</v>
      </c>
      <c r="IC88" s="176">
        <v>202</v>
      </c>
      <c r="ID88" s="176">
        <v>202</v>
      </c>
      <c r="IE88" s="176">
        <v>205</v>
      </c>
      <c r="IF88" s="176">
        <v>204</v>
      </c>
      <c r="IG88" s="176">
        <v>204</v>
      </c>
      <c r="IH88" s="176">
        <v>204</v>
      </c>
      <c r="II88" s="176">
        <v>207</v>
      </c>
      <c r="IJ88" s="176">
        <v>206</v>
      </c>
      <c r="IK88" s="176">
        <v>206</v>
      </c>
      <c r="IL88" s="176">
        <v>207</v>
      </c>
      <c r="IM88" s="176">
        <v>206</v>
      </c>
      <c r="IN88" s="176">
        <v>208</v>
      </c>
      <c r="IO88" s="176">
        <v>212</v>
      </c>
      <c r="IP88" s="176">
        <v>219</v>
      </c>
      <c r="IQ88" s="176">
        <v>223</v>
      </c>
      <c r="IR88" s="176">
        <v>227</v>
      </c>
      <c r="IS88" s="176">
        <v>229</v>
      </c>
      <c r="IT88" s="176">
        <v>233</v>
      </c>
      <c r="IU88" s="176">
        <v>246</v>
      </c>
      <c r="IV88" s="176">
        <v>247</v>
      </c>
      <c r="IW88" s="176">
        <v>254</v>
      </c>
      <c r="IX88" s="176">
        <v>257</v>
      </c>
      <c r="IY88" s="176">
        <v>257</v>
      </c>
      <c r="IZ88" s="176">
        <v>266</v>
      </c>
      <c r="JA88" s="176">
        <v>270</v>
      </c>
      <c r="JB88" s="176">
        <v>271</v>
      </c>
      <c r="JC88" s="176">
        <v>272</v>
      </c>
      <c r="JD88" s="176">
        <v>272</v>
      </c>
      <c r="JE88" s="176">
        <v>272</v>
      </c>
      <c r="JF88" s="176">
        <v>271</v>
      </c>
      <c r="JG88" s="176">
        <v>270</v>
      </c>
      <c r="JH88" s="176">
        <v>268</v>
      </c>
      <c r="JI88" s="176">
        <v>269</v>
      </c>
      <c r="JJ88" s="176">
        <v>269</v>
      </c>
      <c r="JK88" s="176">
        <v>268</v>
      </c>
      <c r="JL88" s="176">
        <v>267</v>
      </c>
      <c r="JM88" s="176">
        <v>266</v>
      </c>
      <c r="JN88" s="176">
        <v>266</v>
      </c>
      <c r="JO88" s="176">
        <v>266</v>
      </c>
      <c r="JP88" s="176">
        <v>266</v>
      </c>
      <c r="JQ88" s="176">
        <v>265</v>
      </c>
      <c r="JR88" s="176">
        <v>264</v>
      </c>
      <c r="JS88" s="176">
        <v>263</v>
      </c>
      <c r="JT88" s="176">
        <v>264</v>
      </c>
      <c r="JU88" s="176">
        <v>263</v>
      </c>
      <c r="JV88" s="176">
        <v>261</v>
      </c>
      <c r="JW88" s="176">
        <v>259</v>
      </c>
      <c r="JX88" s="176">
        <v>259</v>
      </c>
      <c r="JY88" s="176">
        <v>258</v>
      </c>
      <c r="JZ88" s="176">
        <v>257</v>
      </c>
      <c r="KA88" s="176">
        <v>257</v>
      </c>
      <c r="KB88" s="176">
        <v>255</v>
      </c>
      <c r="KC88" s="176">
        <v>255</v>
      </c>
      <c r="KD88" s="176">
        <v>253</v>
      </c>
      <c r="KE88" s="176">
        <v>253</v>
      </c>
      <c r="KF88" s="589">
        <v>253</v>
      </c>
      <c r="KG88" s="589">
        <v>252</v>
      </c>
      <c r="KH88" s="589">
        <v>251</v>
      </c>
      <c r="KI88" s="635">
        <v>252</v>
      </c>
      <c r="KJ88" s="635">
        <v>252</v>
      </c>
      <c r="KK88" s="635">
        <v>249</v>
      </c>
      <c r="KL88" s="635">
        <v>248</v>
      </c>
      <c r="KM88" s="635">
        <v>248</v>
      </c>
      <c r="KN88" s="635">
        <v>247</v>
      </c>
      <c r="KO88" s="635">
        <v>248</v>
      </c>
      <c r="KP88" s="635">
        <v>247</v>
      </c>
      <c r="KQ88" s="635">
        <v>248</v>
      </c>
      <c r="KR88" s="635">
        <v>247</v>
      </c>
    </row>
    <row r="89" spans="1:304" ht="12.75">
      <c r="A89" s="374" t="s">
        <v>39</v>
      </c>
      <c r="B89" s="173"/>
      <c r="C89" s="173">
        <v>0</v>
      </c>
      <c r="D89" s="173">
        <v>0</v>
      </c>
      <c r="E89" s="173">
        <v>0</v>
      </c>
      <c r="F89" s="173">
        <v>0</v>
      </c>
      <c r="G89" s="173">
        <v>0</v>
      </c>
      <c r="H89" s="173">
        <v>0</v>
      </c>
      <c r="I89" s="173">
        <v>0</v>
      </c>
      <c r="J89" s="173">
        <v>0</v>
      </c>
      <c r="K89" s="173">
        <v>0</v>
      </c>
      <c r="L89" s="173">
        <v>0</v>
      </c>
      <c r="M89" s="174">
        <v>0</v>
      </c>
      <c r="N89" s="175">
        <v>0</v>
      </c>
      <c r="O89" s="176">
        <v>0</v>
      </c>
      <c r="P89" s="176">
        <v>0</v>
      </c>
      <c r="Q89" s="176">
        <v>0</v>
      </c>
      <c r="R89" s="176">
        <v>0</v>
      </c>
      <c r="S89" s="176">
        <v>0</v>
      </c>
      <c r="T89" s="176">
        <v>0</v>
      </c>
      <c r="U89" s="176">
        <v>0</v>
      </c>
      <c r="V89" s="176">
        <v>0</v>
      </c>
      <c r="W89" s="176">
        <v>0</v>
      </c>
      <c r="X89" s="176">
        <v>0</v>
      </c>
      <c r="Y89" s="176">
        <v>0</v>
      </c>
      <c r="Z89" s="175">
        <v>0</v>
      </c>
      <c r="AA89" s="176">
        <v>1</v>
      </c>
      <c r="AB89" s="176">
        <v>1</v>
      </c>
      <c r="AC89" s="176">
        <v>2</v>
      </c>
      <c r="AD89" s="176">
        <v>2</v>
      </c>
      <c r="AE89" s="176">
        <v>2</v>
      </c>
      <c r="AF89" s="176">
        <v>2</v>
      </c>
      <c r="AG89" s="176">
        <v>2</v>
      </c>
      <c r="AH89" s="176">
        <v>2</v>
      </c>
      <c r="AI89" s="176">
        <v>2</v>
      </c>
      <c r="AJ89" s="176">
        <v>2</v>
      </c>
      <c r="AK89" s="176">
        <v>2</v>
      </c>
      <c r="AL89" s="175">
        <v>2</v>
      </c>
      <c r="AM89" s="176">
        <v>2</v>
      </c>
      <c r="AN89" s="176">
        <v>2</v>
      </c>
      <c r="AO89" s="176">
        <v>2</v>
      </c>
      <c r="AP89" s="176">
        <v>2</v>
      </c>
      <c r="AQ89" s="176">
        <v>2</v>
      </c>
      <c r="AR89" s="176">
        <v>2</v>
      </c>
      <c r="AS89" s="176">
        <v>2</v>
      </c>
      <c r="AT89" s="176">
        <v>2</v>
      </c>
      <c r="AU89" s="176">
        <v>2</v>
      </c>
      <c r="AV89" s="176">
        <v>2</v>
      </c>
      <c r="AW89" s="176">
        <v>2</v>
      </c>
      <c r="AX89" s="175">
        <v>2</v>
      </c>
      <c r="AY89" s="176">
        <v>2</v>
      </c>
      <c r="AZ89" s="176">
        <v>2</v>
      </c>
      <c r="BA89" s="176">
        <v>2</v>
      </c>
      <c r="BB89" s="176">
        <v>3</v>
      </c>
      <c r="BC89" s="176">
        <v>3</v>
      </c>
      <c r="BD89" s="176">
        <v>3</v>
      </c>
      <c r="BE89" s="176">
        <v>3</v>
      </c>
      <c r="BF89" s="176">
        <v>4</v>
      </c>
      <c r="BG89" s="176">
        <v>5</v>
      </c>
      <c r="BH89" s="176">
        <v>7</v>
      </c>
      <c r="BI89" s="176">
        <v>7</v>
      </c>
      <c r="BJ89" s="175">
        <v>7</v>
      </c>
      <c r="BK89" s="176">
        <v>8</v>
      </c>
      <c r="BL89" s="176">
        <v>9</v>
      </c>
      <c r="BM89" s="176">
        <v>9</v>
      </c>
      <c r="BN89" s="176">
        <v>10</v>
      </c>
      <c r="BO89" s="176">
        <v>10</v>
      </c>
      <c r="BP89" s="176">
        <v>14</v>
      </c>
      <c r="BQ89" s="176">
        <v>14</v>
      </c>
      <c r="BR89" s="176">
        <v>15</v>
      </c>
      <c r="BS89" s="176">
        <v>16</v>
      </c>
      <c r="BT89" s="176">
        <v>18</v>
      </c>
      <c r="BU89" s="176">
        <v>18</v>
      </c>
      <c r="BV89" s="175">
        <v>19</v>
      </c>
      <c r="BW89" s="176">
        <v>21</v>
      </c>
      <c r="BX89" s="176">
        <v>23</v>
      </c>
      <c r="BY89" s="176">
        <v>25</v>
      </c>
      <c r="BZ89" s="176">
        <v>28</v>
      </c>
      <c r="CA89" s="176">
        <v>31</v>
      </c>
      <c r="CB89" s="176">
        <v>33</v>
      </c>
      <c r="CC89" s="176">
        <v>34</v>
      </c>
      <c r="CD89" s="176">
        <v>35</v>
      </c>
      <c r="CE89" s="176">
        <v>39</v>
      </c>
      <c r="CF89" s="176">
        <v>40</v>
      </c>
      <c r="CG89" s="176">
        <v>44</v>
      </c>
      <c r="CH89" s="175">
        <v>47</v>
      </c>
      <c r="CI89" s="176">
        <v>51</v>
      </c>
      <c r="CJ89" s="176">
        <v>53</v>
      </c>
      <c r="CK89" s="176">
        <v>62</v>
      </c>
      <c r="CL89" s="176">
        <v>63</v>
      </c>
      <c r="CM89" s="176">
        <v>69</v>
      </c>
      <c r="CN89" s="176">
        <v>80</v>
      </c>
      <c r="CO89" s="176">
        <v>81</v>
      </c>
      <c r="CP89" s="176">
        <v>82</v>
      </c>
      <c r="CQ89" s="176">
        <v>89</v>
      </c>
      <c r="CR89" s="176">
        <v>90</v>
      </c>
      <c r="CS89" s="176">
        <v>92</v>
      </c>
      <c r="CT89" s="175">
        <v>93</v>
      </c>
      <c r="CU89" s="176">
        <v>93</v>
      </c>
      <c r="CV89" s="176">
        <v>94</v>
      </c>
      <c r="CW89" s="176">
        <v>99</v>
      </c>
      <c r="CX89" s="176">
        <v>99</v>
      </c>
      <c r="CY89" s="176">
        <v>100</v>
      </c>
      <c r="CZ89" s="176">
        <v>103</v>
      </c>
      <c r="DA89" s="176">
        <v>102</v>
      </c>
      <c r="DB89" s="176">
        <v>101</v>
      </c>
      <c r="DC89" s="176">
        <v>101</v>
      </c>
      <c r="DD89" s="176">
        <v>100</v>
      </c>
      <c r="DE89" s="176">
        <v>99</v>
      </c>
      <c r="DF89" s="175">
        <v>99</v>
      </c>
      <c r="DG89" s="176">
        <v>99</v>
      </c>
      <c r="DH89" s="176">
        <v>99</v>
      </c>
      <c r="DI89" s="176">
        <v>99</v>
      </c>
      <c r="DJ89" s="176">
        <v>100</v>
      </c>
      <c r="DK89" s="176">
        <v>101</v>
      </c>
      <c r="DL89" s="176">
        <v>101</v>
      </c>
      <c r="DM89" s="176">
        <v>101</v>
      </c>
      <c r="DN89" s="176">
        <v>102</v>
      </c>
      <c r="DO89" s="176">
        <v>103</v>
      </c>
      <c r="DP89" s="176">
        <v>104</v>
      </c>
      <c r="DQ89" s="176">
        <v>104</v>
      </c>
      <c r="DR89" s="175">
        <v>106</v>
      </c>
      <c r="DS89" s="176">
        <v>103</v>
      </c>
      <c r="DT89" s="176">
        <v>105</v>
      </c>
      <c r="DU89" s="176">
        <v>107</v>
      </c>
      <c r="DV89" s="176">
        <v>108</v>
      </c>
      <c r="DW89" s="176">
        <v>106</v>
      </c>
      <c r="DX89" s="176">
        <v>106</v>
      </c>
      <c r="DY89" s="176">
        <v>107</v>
      </c>
      <c r="DZ89" s="176">
        <v>107</v>
      </c>
      <c r="EA89" s="176">
        <v>109</v>
      </c>
      <c r="EB89" s="176">
        <v>110</v>
      </c>
      <c r="EC89" s="176">
        <v>112</v>
      </c>
      <c r="ED89" s="175">
        <v>112</v>
      </c>
      <c r="EE89" s="176">
        <v>116</v>
      </c>
      <c r="EF89" s="176">
        <v>117</v>
      </c>
      <c r="EG89" s="176">
        <v>118</v>
      </c>
      <c r="EH89" s="176">
        <v>119</v>
      </c>
      <c r="EI89" s="176">
        <v>121</v>
      </c>
      <c r="EJ89" s="176">
        <v>123</v>
      </c>
      <c r="EK89" s="176">
        <v>125</v>
      </c>
      <c r="EL89" s="176">
        <v>125</v>
      </c>
      <c r="EM89" s="176">
        <v>125</v>
      </c>
      <c r="EN89" s="176">
        <v>125</v>
      </c>
      <c r="EO89" s="177">
        <v>125</v>
      </c>
      <c r="EP89" s="175">
        <v>125</v>
      </c>
      <c r="EQ89" s="176">
        <v>125</v>
      </c>
      <c r="ER89" s="176">
        <v>125</v>
      </c>
      <c r="ES89" s="176">
        <v>127</v>
      </c>
      <c r="ET89" s="176">
        <v>128</v>
      </c>
      <c r="EU89" s="176">
        <v>129</v>
      </c>
      <c r="EV89" s="176">
        <v>129</v>
      </c>
      <c r="EW89" s="176">
        <v>128</v>
      </c>
      <c r="EX89" s="176">
        <v>128</v>
      </c>
      <c r="EY89" s="176">
        <v>126</v>
      </c>
      <c r="EZ89" s="176">
        <v>126</v>
      </c>
      <c r="FA89" s="177">
        <v>127</v>
      </c>
      <c r="FB89" s="175">
        <v>127</v>
      </c>
      <c r="FC89" s="176">
        <v>128</v>
      </c>
      <c r="FD89" s="176">
        <v>127</v>
      </c>
      <c r="FE89" s="176">
        <v>129</v>
      </c>
      <c r="FF89" s="176">
        <v>129</v>
      </c>
      <c r="FG89" s="176">
        <v>129</v>
      </c>
      <c r="FH89" s="176">
        <v>130</v>
      </c>
      <c r="FI89" s="176">
        <v>130</v>
      </c>
      <c r="FJ89" s="176">
        <v>130</v>
      </c>
      <c r="FK89" s="176">
        <v>133</v>
      </c>
      <c r="FL89" s="176">
        <v>133</v>
      </c>
      <c r="FM89" s="178">
        <v>134</v>
      </c>
      <c r="FN89" s="175">
        <v>134</v>
      </c>
      <c r="FO89" s="176">
        <v>134</v>
      </c>
      <c r="FP89" s="176">
        <v>134</v>
      </c>
      <c r="FQ89" s="176">
        <v>134</v>
      </c>
      <c r="FR89" s="176">
        <v>134</v>
      </c>
      <c r="FS89" s="176">
        <v>134</v>
      </c>
      <c r="FT89" s="176">
        <v>132</v>
      </c>
      <c r="FU89" s="176">
        <v>132</v>
      </c>
      <c r="FV89" s="176">
        <v>131</v>
      </c>
      <c r="FW89" s="176">
        <v>134</v>
      </c>
      <c r="FX89" s="176">
        <v>133</v>
      </c>
      <c r="FY89" s="178">
        <v>133</v>
      </c>
      <c r="FZ89" s="175">
        <v>133</v>
      </c>
      <c r="GA89" s="176">
        <v>133</v>
      </c>
      <c r="GB89" s="176">
        <v>133</v>
      </c>
      <c r="GC89" s="176">
        <v>133</v>
      </c>
      <c r="GD89" s="176">
        <v>132</v>
      </c>
      <c r="GE89" s="176">
        <v>133</v>
      </c>
      <c r="GF89" s="176">
        <v>133</v>
      </c>
      <c r="GG89" s="176">
        <v>133</v>
      </c>
      <c r="GH89" s="176">
        <v>133</v>
      </c>
      <c r="GI89" s="176">
        <v>131</v>
      </c>
      <c r="GJ89" s="176">
        <v>131</v>
      </c>
      <c r="GK89" s="176">
        <v>131</v>
      </c>
      <c r="GL89" s="175">
        <v>130</v>
      </c>
      <c r="GM89" s="176">
        <v>130</v>
      </c>
      <c r="GN89" s="176">
        <v>130</v>
      </c>
      <c r="GO89" s="176">
        <v>129</v>
      </c>
      <c r="GP89" s="176">
        <v>128</v>
      </c>
      <c r="GQ89" s="176">
        <v>128</v>
      </c>
      <c r="GR89" s="176">
        <v>128</v>
      </c>
      <c r="GS89" s="176">
        <v>128</v>
      </c>
      <c r="GT89" s="176">
        <v>128</v>
      </c>
      <c r="GU89" s="176">
        <v>129</v>
      </c>
      <c r="GV89" s="176">
        <v>129</v>
      </c>
      <c r="GW89" s="177">
        <v>129</v>
      </c>
      <c r="GX89" s="175">
        <v>129</v>
      </c>
      <c r="GY89" s="176">
        <v>131</v>
      </c>
      <c r="GZ89" s="176">
        <v>130</v>
      </c>
      <c r="HA89" s="176">
        <v>130</v>
      </c>
      <c r="HB89" s="176">
        <v>130</v>
      </c>
      <c r="HC89" s="176">
        <v>131</v>
      </c>
      <c r="HD89" s="176">
        <v>134</v>
      </c>
      <c r="HE89" s="176">
        <v>135</v>
      </c>
      <c r="HF89" s="176">
        <v>136</v>
      </c>
      <c r="HG89" s="176">
        <v>137</v>
      </c>
      <c r="HH89" s="176">
        <v>139</v>
      </c>
      <c r="HI89" s="178">
        <v>142</v>
      </c>
      <c r="HJ89" s="257">
        <v>141</v>
      </c>
      <c r="HK89" s="176">
        <v>141</v>
      </c>
      <c r="HL89" s="176">
        <v>140</v>
      </c>
      <c r="HM89" s="176">
        <v>142</v>
      </c>
      <c r="HN89" s="176">
        <v>142</v>
      </c>
      <c r="HO89" s="176">
        <v>142</v>
      </c>
      <c r="HP89" s="176">
        <v>142</v>
      </c>
      <c r="HQ89" s="176">
        <v>142</v>
      </c>
      <c r="HR89" s="176">
        <v>142</v>
      </c>
      <c r="HS89" s="176">
        <v>142</v>
      </c>
      <c r="HT89" s="176">
        <v>143</v>
      </c>
      <c r="HU89" s="176">
        <v>143</v>
      </c>
      <c r="HV89" s="176">
        <v>141</v>
      </c>
      <c r="HW89" s="176">
        <v>141</v>
      </c>
      <c r="HX89" s="176">
        <v>141</v>
      </c>
      <c r="HY89" s="176">
        <v>141</v>
      </c>
      <c r="HZ89" s="176">
        <v>140</v>
      </c>
      <c r="IA89" s="176">
        <v>138</v>
      </c>
      <c r="IB89" s="176">
        <v>139</v>
      </c>
      <c r="IC89" s="176">
        <v>138</v>
      </c>
      <c r="ID89" s="176">
        <v>138</v>
      </c>
      <c r="IE89" s="176">
        <v>140</v>
      </c>
      <c r="IF89" s="176">
        <v>139</v>
      </c>
      <c r="IG89" s="176">
        <v>139</v>
      </c>
      <c r="IH89" s="176">
        <v>138</v>
      </c>
      <c r="II89" s="176">
        <v>142</v>
      </c>
      <c r="IJ89" s="176">
        <v>142</v>
      </c>
      <c r="IK89" s="176">
        <v>142</v>
      </c>
      <c r="IL89" s="176">
        <v>143</v>
      </c>
      <c r="IM89" s="176">
        <v>142</v>
      </c>
      <c r="IN89" s="176">
        <v>144</v>
      </c>
      <c r="IO89" s="176">
        <v>148</v>
      </c>
      <c r="IP89" s="176">
        <v>155</v>
      </c>
      <c r="IQ89" s="176">
        <v>158</v>
      </c>
      <c r="IR89" s="176">
        <v>162</v>
      </c>
      <c r="IS89" s="176">
        <v>165</v>
      </c>
      <c r="IT89" s="176">
        <v>167</v>
      </c>
      <c r="IU89" s="176">
        <v>179</v>
      </c>
      <c r="IV89" s="176">
        <v>181</v>
      </c>
      <c r="IW89" s="176">
        <v>187</v>
      </c>
      <c r="IX89" s="176">
        <v>190</v>
      </c>
      <c r="IY89" s="176">
        <v>189</v>
      </c>
      <c r="IZ89" s="176">
        <v>199</v>
      </c>
      <c r="JA89" s="176">
        <v>203</v>
      </c>
      <c r="JB89" s="176">
        <v>204</v>
      </c>
      <c r="JC89" s="176">
        <v>205</v>
      </c>
      <c r="JD89" s="176">
        <v>204</v>
      </c>
      <c r="JE89" s="176">
        <v>204</v>
      </c>
      <c r="JF89" s="176">
        <v>204</v>
      </c>
      <c r="JG89" s="176">
        <v>203</v>
      </c>
      <c r="JH89" s="176">
        <v>202</v>
      </c>
      <c r="JI89" s="176">
        <v>203</v>
      </c>
      <c r="JJ89" s="176">
        <v>203</v>
      </c>
      <c r="JK89" s="176">
        <v>203</v>
      </c>
      <c r="JL89" s="176">
        <v>202</v>
      </c>
      <c r="JM89" s="176">
        <v>202</v>
      </c>
      <c r="JN89" s="176">
        <v>203</v>
      </c>
      <c r="JO89" s="176">
        <v>203</v>
      </c>
      <c r="JP89" s="176">
        <v>203</v>
      </c>
      <c r="JQ89" s="176">
        <v>203</v>
      </c>
      <c r="JR89" s="176">
        <v>202</v>
      </c>
      <c r="JS89" s="176">
        <v>201</v>
      </c>
      <c r="JT89" s="176">
        <v>201</v>
      </c>
      <c r="JU89" s="176">
        <v>200</v>
      </c>
      <c r="JV89" s="176">
        <v>198</v>
      </c>
      <c r="JW89" s="176">
        <v>197</v>
      </c>
      <c r="JX89" s="176">
        <v>197</v>
      </c>
      <c r="JY89" s="176">
        <v>196</v>
      </c>
      <c r="JZ89" s="176">
        <v>196</v>
      </c>
      <c r="KA89" s="176">
        <v>196</v>
      </c>
      <c r="KB89" s="176">
        <v>195</v>
      </c>
      <c r="KC89" s="176">
        <v>195</v>
      </c>
      <c r="KD89" s="176">
        <v>193</v>
      </c>
      <c r="KE89" s="176">
        <v>193</v>
      </c>
      <c r="KF89" s="589">
        <v>193</v>
      </c>
      <c r="KG89" s="589">
        <v>192</v>
      </c>
      <c r="KH89" s="589">
        <v>191</v>
      </c>
      <c r="KI89" s="635">
        <v>192</v>
      </c>
      <c r="KJ89" s="635">
        <v>192</v>
      </c>
      <c r="KK89" s="635">
        <v>189</v>
      </c>
      <c r="KL89" s="635">
        <v>189</v>
      </c>
      <c r="KM89" s="635">
        <v>189</v>
      </c>
      <c r="KN89" s="635">
        <v>188</v>
      </c>
      <c r="KO89" s="635">
        <v>189</v>
      </c>
      <c r="KP89" s="635">
        <v>189</v>
      </c>
      <c r="KQ89" s="635">
        <v>190</v>
      </c>
      <c r="KR89" s="635">
        <v>189</v>
      </c>
    </row>
    <row r="90" spans="1:304" ht="12.75">
      <c r="A90" s="374" t="s">
        <v>59</v>
      </c>
      <c r="B90" s="173"/>
      <c r="C90" s="173">
        <v>0</v>
      </c>
      <c r="D90" s="173">
        <v>0</v>
      </c>
      <c r="E90" s="173">
        <v>0</v>
      </c>
      <c r="F90" s="173">
        <v>0</v>
      </c>
      <c r="G90" s="173">
        <v>0</v>
      </c>
      <c r="H90" s="173">
        <v>0</v>
      </c>
      <c r="I90" s="173">
        <v>0</v>
      </c>
      <c r="J90" s="173">
        <v>0</v>
      </c>
      <c r="K90" s="173">
        <v>0</v>
      </c>
      <c r="L90" s="173">
        <v>0</v>
      </c>
      <c r="M90" s="174">
        <v>0</v>
      </c>
      <c r="N90" s="175">
        <v>0</v>
      </c>
      <c r="O90" s="176">
        <v>0</v>
      </c>
      <c r="P90" s="176">
        <v>0</v>
      </c>
      <c r="Q90" s="176">
        <v>0</v>
      </c>
      <c r="R90" s="176">
        <v>0</v>
      </c>
      <c r="S90" s="176">
        <v>0</v>
      </c>
      <c r="T90" s="176">
        <v>0</v>
      </c>
      <c r="U90" s="176">
        <v>0</v>
      </c>
      <c r="V90" s="176">
        <v>0</v>
      </c>
      <c r="W90" s="176">
        <v>0</v>
      </c>
      <c r="X90" s="176">
        <v>0</v>
      </c>
      <c r="Y90" s="176">
        <v>0</v>
      </c>
      <c r="Z90" s="175">
        <v>0</v>
      </c>
      <c r="AA90" s="176">
        <v>0</v>
      </c>
      <c r="AB90" s="176">
        <v>0</v>
      </c>
      <c r="AC90" s="176">
        <v>0</v>
      </c>
      <c r="AD90" s="176">
        <v>0</v>
      </c>
      <c r="AE90" s="176">
        <v>2</v>
      </c>
      <c r="AF90" s="176">
        <v>2</v>
      </c>
      <c r="AG90" s="176">
        <v>2</v>
      </c>
      <c r="AH90" s="176">
        <v>3</v>
      </c>
      <c r="AI90" s="176">
        <v>3</v>
      </c>
      <c r="AJ90" s="176">
        <v>3</v>
      </c>
      <c r="AK90" s="176">
        <v>3</v>
      </c>
      <c r="AL90" s="175">
        <v>3</v>
      </c>
      <c r="AM90" s="176">
        <v>3</v>
      </c>
      <c r="AN90" s="176">
        <v>3</v>
      </c>
      <c r="AO90" s="176">
        <v>3</v>
      </c>
      <c r="AP90" s="176">
        <v>3</v>
      </c>
      <c r="AQ90" s="176">
        <v>3</v>
      </c>
      <c r="AR90" s="176">
        <v>3</v>
      </c>
      <c r="AS90" s="176">
        <v>3</v>
      </c>
      <c r="AT90" s="176">
        <v>3</v>
      </c>
      <c r="AU90" s="176">
        <v>3</v>
      </c>
      <c r="AV90" s="176">
        <v>3</v>
      </c>
      <c r="AW90" s="176">
        <v>3</v>
      </c>
      <c r="AX90" s="175">
        <v>3</v>
      </c>
      <c r="AY90" s="176">
        <v>3</v>
      </c>
      <c r="AZ90" s="176">
        <v>3</v>
      </c>
      <c r="BA90" s="176">
        <v>3</v>
      </c>
      <c r="BB90" s="176">
        <v>3</v>
      </c>
      <c r="BC90" s="176">
        <v>5</v>
      </c>
      <c r="BD90" s="176">
        <v>5</v>
      </c>
      <c r="BE90" s="176">
        <v>5</v>
      </c>
      <c r="BF90" s="176">
        <v>5</v>
      </c>
      <c r="BG90" s="176">
        <v>5</v>
      </c>
      <c r="BH90" s="176">
        <v>6</v>
      </c>
      <c r="BI90" s="176">
        <v>7</v>
      </c>
      <c r="BJ90" s="175">
        <v>7</v>
      </c>
      <c r="BK90" s="176">
        <v>7</v>
      </c>
      <c r="BL90" s="176">
        <v>8</v>
      </c>
      <c r="BM90" s="176">
        <v>8</v>
      </c>
      <c r="BN90" s="176">
        <v>8</v>
      </c>
      <c r="BO90" s="176">
        <v>9</v>
      </c>
      <c r="BP90" s="176">
        <v>9</v>
      </c>
      <c r="BQ90" s="176">
        <v>9</v>
      </c>
      <c r="BR90" s="176">
        <v>9</v>
      </c>
      <c r="BS90" s="176">
        <v>9</v>
      </c>
      <c r="BT90" s="176">
        <v>9</v>
      </c>
      <c r="BU90" s="176">
        <v>10</v>
      </c>
      <c r="BV90" s="175">
        <v>10</v>
      </c>
      <c r="BW90" s="176">
        <v>11</v>
      </c>
      <c r="BX90" s="176">
        <v>11</v>
      </c>
      <c r="BY90" s="176">
        <v>13</v>
      </c>
      <c r="BZ90" s="176">
        <v>13</v>
      </c>
      <c r="CA90" s="176">
        <v>13</v>
      </c>
      <c r="CB90" s="176">
        <v>13</v>
      </c>
      <c r="CC90" s="176">
        <v>12</v>
      </c>
      <c r="CD90" s="176">
        <v>12</v>
      </c>
      <c r="CE90" s="176">
        <v>14</v>
      </c>
      <c r="CF90" s="176">
        <v>14</v>
      </c>
      <c r="CG90" s="176">
        <v>14</v>
      </c>
      <c r="CH90" s="175">
        <v>14</v>
      </c>
      <c r="CI90" s="176">
        <v>14</v>
      </c>
      <c r="CJ90" s="176">
        <v>15</v>
      </c>
      <c r="CK90" s="176">
        <v>15</v>
      </c>
      <c r="CL90" s="176">
        <v>15</v>
      </c>
      <c r="CM90" s="176">
        <v>15</v>
      </c>
      <c r="CN90" s="176">
        <v>19</v>
      </c>
      <c r="CO90" s="176">
        <v>19</v>
      </c>
      <c r="CP90" s="176">
        <v>19</v>
      </c>
      <c r="CQ90" s="176">
        <v>20</v>
      </c>
      <c r="CR90" s="176">
        <v>20</v>
      </c>
      <c r="CS90" s="176">
        <v>20</v>
      </c>
      <c r="CT90" s="175">
        <v>20</v>
      </c>
      <c r="CU90" s="176">
        <v>20</v>
      </c>
      <c r="CV90" s="176">
        <v>20</v>
      </c>
      <c r="CW90" s="176">
        <v>19</v>
      </c>
      <c r="CX90" s="176">
        <v>19</v>
      </c>
      <c r="CY90" s="176">
        <v>19</v>
      </c>
      <c r="CZ90" s="176">
        <v>18</v>
      </c>
      <c r="DA90" s="176">
        <v>18</v>
      </c>
      <c r="DB90" s="176">
        <v>18</v>
      </c>
      <c r="DC90" s="176">
        <v>18</v>
      </c>
      <c r="DD90" s="176">
        <v>18</v>
      </c>
      <c r="DE90" s="176">
        <v>18</v>
      </c>
      <c r="DF90" s="175">
        <v>18</v>
      </c>
      <c r="DG90" s="176">
        <v>18</v>
      </c>
      <c r="DH90" s="176">
        <v>18</v>
      </c>
      <c r="DI90" s="176">
        <v>18</v>
      </c>
      <c r="DJ90" s="176">
        <v>18</v>
      </c>
      <c r="DK90" s="176">
        <v>18</v>
      </c>
      <c r="DL90" s="176">
        <v>18</v>
      </c>
      <c r="DM90" s="176">
        <v>18</v>
      </c>
      <c r="DN90" s="176">
        <v>18</v>
      </c>
      <c r="DO90" s="176">
        <v>19</v>
      </c>
      <c r="DP90" s="176">
        <v>19</v>
      </c>
      <c r="DQ90" s="176">
        <v>19</v>
      </c>
      <c r="DR90" s="175">
        <v>19</v>
      </c>
      <c r="DS90" s="176">
        <v>19</v>
      </c>
      <c r="DT90" s="176">
        <v>19</v>
      </c>
      <c r="DU90" s="176">
        <v>19</v>
      </c>
      <c r="DV90" s="176">
        <v>19</v>
      </c>
      <c r="DW90" s="176">
        <v>19</v>
      </c>
      <c r="DX90" s="176">
        <v>20</v>
      </c>
      <c r="DY90" s="176">
        <v>20</v>
      </c>
      <c r="DZ90" s="176">
        <v>20</v>
      </c>
      <c r="EA90" s="176">
        <v>19</v>
      </c>
      <c r="EB90" s="176">
        <v>19</v>
      </c>
      <c r="EC90" s="176">
        <v>18</v>
      </c>
      <c r="ED90" s="175">
        <v>18</v>
      </c>
      <c r="EE90" s="176">
        <v>18</v>
      </c>
      <c r="EF90" s="176">
        <v>17</v>
      </c>
      <c r="EG90" s="176">
        <v>17</v>
      </c>
      <c r="EH90" s="176">
        <v>17</v>
      </c>
      <c r="EI90" s="176">
        <v>17</v>
      </c>
      <c r="EJ90" s="176">
        <v>19</v>
      </c>
      <c r="EK90" s="176">
        <v>19</v>
      </c>
      <c r="EL90" s="176">
        <v>19</v>
      </c>
      <c r="EM90" s="176">
        <v>19</v>
      </c>
      <c r="EN90" s="176">
        <v>19</v>
      </c>
      <c r="EO90" s="177">
        <v>19</v>
      </c>
      <c r="EP90" s="175">
        <v>18</v>
      </c>
      <c r="EQ90" s="176">
        <v>18</v>
      </c>
      <c r="ER90" s="176">
        <v>20</v>
      </c>
      <c r="ES90" s="176">
        <v>20</v>
      </c>
      <c r="ET90" s="176">
        <v>20</v>
      </c>
      <c r="EU90" s="176">
        <v>20</v>
      </c>
      <c r="EV90" s="176">
        <v>19</v>
      </c>
      <c r="EW90" s="176">
        <v>19</v>
      </c>
      <c r="EX90" s="176">
        <v>19</v>
      </c>
      <c r="EY90" s="176">
        <v>19</v>
      </c>
      <c r="EZ90" s="176">
        <v>19</v>
      </c>
      <c r="FA90" s="177">
        <v>18</v>
      </c>
      <c r="FB90" s="175">
        <v>18</v>
      </c>
      <c r="FC90" s="176">
        <v>18</v>
      </c>
      <c r="FD90" s="176">
        <v>18</v>
      </c>
      <c r="FE90" s="176">
        <v>20</v>
      </c>
      <c r="FF90" s="176">
        <v>21</v>
      </c>
      <c r="FG90" s="176">
        <v>21</v>
      </c>
      <c r="FH90" s="176">
        <v>21</v>
      </c>
      <c r="FI90" s="176">
        <v>21</v>
      </c>
      <c r="FJ90" s="176">
        <v>21</v>
      </c>
      <c r="FK90" s="176">
        <v>21</v>
      </c>
      <c r="FL90" s="176">
        <v>20</v>
      </c>
      <c r="FM90" s="178">
        <v>21</v>
      </c>
      <c r="FN90" s="175">
        <v>22</v>
      </c>
      <c r="FO90" s="176">
        <v>22</v>
      </c>
      <c r="FP90" s="176">
        <v>22</v>
      </c>
      <c r="FQ90" s="176">
        <v>22</v>
      </c>
      <c r="FR90" s="176">
        <v>22</v>
      </c>
      <c r="FS90" s="176">
        <v>22</v>
      </c>
      <c r="FT90" s="176">
        <v>22</v>
      </c>
      <c r="FU90" s="176">
        <v>22</v>
      </c>
      <c r="FV90" s="176">
        <v>22</v>
      </c>
      <c r="FW90" s="176">
        <v>20</v>
      </c>
      <c r="FX90" s="176">
        <v>20</v>
      </c>
      <c r="FY90" s="178">
        <v>20</v>
      </c>
      <c r="FZ90" s="175">
        <v>20</v>
      </c>
      <c r="GA90" s="176">
        <v>20</v>
      </c>
      <c r="GB90" s="176">
        <v>20</v>
      </c>
      <c r="GC90" s="176">
        <v>20</v>
      </c>
      <c r="GD90" s="176">
        <v>20</v>
      </c>
      <c r="GE90" s="176">
        <v>20</v>
      </c>
      <c r="GF90" s="176">
        <v>20</v>
      </c>
      <c r="GG90" s="176">
        <v>20</v>
      </c>
      <c r="GH90" s="176">
        <v>20</v>
      </c>
      <c r="GI90" s="176">
        <v>20</v>
      </c>
      <c r="GJ90" s="176">
        <v>20</v>
      </c>
      <c r="GK90" s="176">
        <v>20</v>
      </c>
      <c r="GL90" s="175">
        <v>21</v>
      </c>
      <c r="GM90" s="176">
        <v>21</v>
      </c>
      <c r="GN90" s="176">
        <v>21</v>
      </c>
      <c r="GO90" s="176">
        <v>21</v>
      </c>
      <c r="GP90" s="176">
        <v>21</v>
      </c>
      <c r="GQ90" s="176">
        <v>21</v>
      </c>
      <c r="GR90" s="176">
        <v>21</v>
      </c>
      <c r="GS90" s="176">
        <v>19</v>
      </c>
      <c r="GT90" s="176">
        <v>19</v>
      </c>
      <c r="GU90" s="176">
        <v>18</v>
      </c>
      <c r="GV90" s="176">
        <v>18</v>
      </c>
      <c r="GW90" s="177">
        <v>19</v>
      </c>
      <c r="GX90" s="175">
        <v>19</v>
      </c>
      <c r="GY90" s="176">
        <v>19</v>
      </c>
      <c r="GZ90" s="176">
        <v>19</v>
      </c>
      <c r="HA90" s="176">
        <v>20</v>
      </c>
      <c r="HB90" s="176">
        <v>20</v>
      </c>
      <c r="HC90" s="176">
        <v>20</v>
      </c>
      <c r="HD90" s="176">
        <v>20</v>
      </c>
      <c r="HE90" s="176">
        <v>20</v>
      </c>
      <c r="HF90" s="176">
        <v>20</v>
      </c>
      <c r="HG90" s="176">
        <v>20</v>
      </c>
      <c r="HH90" s="176">
        <v>19</v>
      </c>
      <c r="HI90" s="178">
        <v>19</v>
      </c>
      <c r="HJ90" s="257">
        <v>19</v>
      </c>
      <c r="HK90" s="176">
        <v>19</v>
      </c>
      <c r="HL90" s="176">
        <v>19</v>
      </c>
      <c r="HM90" s="176">
        <v>19</v>
      </c>
      <c r="HN90" s="176">
        <v>20</v>
      </c>
      <c r="HO90" s="176">
        <v>20</v>
      </c>
      <c r="HP90" s="176">
        <v>20</v>
      </c>
      <c r="HQ90" s="176">
        <v>20</v>
      </c>
      <c r="HR90" s="176">
        <v>20</v>
      </c>
      <c r="HS90" s="176">
        <v>20</v>
      </c>
      <c r="HT90" s="176">
        <v>19</v>
      </c>
      <c r="HU90" s="176">
        <v>19</v>
      </c>
      <c r="HV90" s="176">
        <v>19</v>
      </c>
      <c r="HW90" s="176">
        <v>19</v>
      </c>
      <c r="HX90" s="176">
        <v>19</v>
      </c>
      <c r="HY90" s="176">
        <v>19</v>
      </c>
      <c r="HZ90" s="176">
        <v>19</v>
      </c>
      <c r="IA90" s="176">
        <v>20</v>
      </c>
      <c r="IB90" s="176">
        <v>21</v>
      </c>
      <c r="IC90" s="176">
        <v>21</v>
      </c>
      <c r="ID90" s="176">
        <v>21</v>
      </c>
      <c r="IE90" s="176">
        <v>21</v>
      </c>
      <c r="IF90" s="176">
        <v>21</v>
      </c>
      <c r="IG90" s="176">
        <v>21</v>
      </c>
      <c r="IH90" s="176">
        <v>21</v>
      </c>
      <c r="II90" s="176">
        <v>21</v>
      </c>
      <c r="IJ90" s="176">
        <v>21</v>
      </c>
      <c r="IK90" s="176">
        <v>21</v>
      </c>
      <c r="IL90" s="176">
        <v>21</v>
      </c>
      <c r="IM90" s="176">
        <v>21</v>
      </c>
      <c r="IN90" s="176">
        <v>21</v>
      </c>
      <c r="IO90" s="176">
        <v>21</v>
      </c>
      <c r="IP90" s="176">
        <v>21</v>
      </c>
      <c r="IQ90" s="176">
        <v>22</v>
      </c>
      <c r="IR90" s="176">
        <v>22</v>
      </c>
      <c r="IS90" s="176">
        <v>21</v>
      </c>
      <c r="IT90" s="176">
        <v>22</v>
      </c>
      <c r="IU90" s="176">
        <v>23</v>
      </c>
      <c r="IV90" s="176">
        <v>22</v>
      </c>
      <c r="IW90" s="176">
        <v>23</v>
      </c>
      <c r="IX90" s="176">
        <v>23</v>
      </c>
      <c r="IY90" s="176">
        <v>24</v>
      </c>
      <c r="IZ90" s="176">
        <v>24</v>
      </c>
      <c r="JA90" s="176">
        <v>25</v>
      </c>
      <c r="JB90" s="176">
        <v>24</v>
      </c>
      <c r="JC90" s="176">
        <v>24</v>
      </c>
      <c r="JD90" s="176">
        <v>24</v>
      </c>
      <c r="JE90" s="176">
        <v>25</v>
      </c>
      <c r="JF90" s="176">
        <v>25</v>
      </c>
      <c r="JG90" s="176">
        <v>25</v>
      </c>
      <c r="JH90" s="176">
        <v>25</v>
      </c>
      <c r="JI90" s="176">
        <v>25</v>
      </c>
      <c r="JJ90" s="176">
        <v>25</v>
      </c>
      <c r="JK90" s="176">
        <v>24</v>
      </c>
      <c r="JL90" s="176">
        <v>24</v>
      </c>
      <c r="JM90" s="176">
        <v>24</v>
      </c>
      <c r="JN90" s="176">
        <v>23</v>
      </c>
      <c r="JO90" s="176">
        <v>23</v>
      </c>
      <c r="JP90" s="176">
        <v>23</v>
      </c>
      <c r="JQ90" s="176">
        <v>22</v>
      </c>
      <c r="JR90" s="176">
        <v>22</v>
      </c>
      <c r="JS90" s="176">
        <v>22</v>
      </c>
      <c r="JT90" s="176">
        <v>22</v>
      </c>
      <c r="JU90" s="176">
        <v>22</v>
      </c>
      <c r="JV90" s="176">
        <v>22</v>
      </c>
      <c r="JW90" s="176">
        <v>22</v>
      </c>
      <c r="JX90" s="176">
        <v>22</v>
      </c>
      <c r="JY90" s="176">
        <v>22</v>
      </c>
      <c r="JZ90" s="176">
        <v>22</v>
      </c>
      <c r="KA90" s="176">
        <v>22</v>
      </c>
      <c r="KB90" s="176">
        <v>21</v>
      </c>
      <c r="KC90" s="176">
        <v>21</v>
      </c>
      <c r="KD90" s="176">
        <v>21</v>
      </c>
      <c r="KE90" s="176">
        <v>21</v>
      </c>
      <c r="KF90" s="589">
        <v>21</v>
      </c>
      <c r="KG90" s="589">
        <v>21</v>
      </c>
      <c r="KH90" s="589">
        <v>21</v>
      </c>
      <c r="KI90" s="635">
        <v>21</v>
      </c>
      <c r="KJ90" s="635">
        <v>21</v>
      </c>
      <c r="KK90" s="635">
        <v>21</v>
      </c>
      <c r="KL90" s="635">
        <v>21</v>
      </c>
      <c r="KM90" s="635">
        <v>21</v>
      </c>
      <c r="KN90" s="635">
        <v>21</v>
      </c>
      <c r="KO90" s="635">
        <v>21</v>
      </c>
      <c r="KP90" s="635">
        <v>21</v>
      </c>
      <c r="KQ90" s="635">
        <v>21</v>
      </c>
      <c r="KR90" s="635">
        <v>21</v>
      </c>
    </row>
    <row r="91" spans="1:304" ht="12.75">
      <c r="A91" s="374" t="s">
        <v>60</v>
      </c>
      <c r="B91" s="173"/>
      <c r="C91" s="173">
        <v>0</v>
      </c>
      <c r="D91" s="173">
        <v>0</v>
      </c>
      <c r="E91" s="173">
        <v>0</v>
      </c>
      <c r="F91" s="173">
        <v>0</v>
      </c>
      <c r="G91" s="173">
        <v>0</v>
      </c>
      <c r="H91" s="173">
        <v>0</v>
      </c>
      <c r="I91" s="173">
        <v>0</v>
      </c>
      <c r="J91" s="173">
        <v>0</v>
      </c>
      <c r="K91" s="173">
        <v>0</v>
      </c>
      <c r="L91" s="173">
        <v>0</v>
      </c>
      <c r="M91" s="174">
        <v>0</v>
      </c>
      <c r="N91" s="175">
        <v>0</v>
      </c>
      <c r="O91" s="176">
        <v>0</v>
      </c>
      <c r="P91" s="176">
        <v>0</v>
      </c>
      <c r="Q91" s="176">
        <v>0</v>
      </c>
      <c r="R91" s="176">
        <v>0</v>
      </c>
      <c r="S91" s="176">
        <v>15</v>
      </c>
      <c r="T91" s="176">
        <v>15</v>
      </c>
      <c r="U91" s="176">
        <v>15</v>
      </c>
      <c r="V91" s="176">
        <v>15</v>
      </c>
      <c r="W91" s="176">
        <v>17</v>
      </c>
      <c r="X91" s="176">
        <v>19</v>
      </c>
      <c r="Y91" s="176">
        <v>19</v>
      </c>
      <c r="Z91" s="175">
        <v>19</v>
      </c>
      <c r="AA91" s="176">
        <v>19</v>
      </c>
      <c r="AB91" s="176">
        <v>19</v>
      </c>
      <c r="AC91" s="176">
        <v>20</v>
      </c>
      <c r="AD91" s="176">
        <v>22</v>
      </c>
      <c r="AE91" s="176">
        <v>21</v>
      </c>
      <c r="AF91" s="176">
        <v>21</v>
      </c>
      <c r="AG91" s="176">
        <v>21</v>
      </c>
      <c r="AH91" s="176">
        <v>22</v>
      </c>
      <c r="AI91" s="176">
        <v>22</v>
      </c>
      <c r="AJ91" s="176">
        <v>22</v>
      </c>
      <c r="AK91" s="176">
        <v>24</v>
      </c>
      <c r="AL91" s="175">
        <v>24</v>
      </c>
      <c r="AM91" s="176">
        <v>26</v>
      </c>
      <c r="AN91" s="176">
        <v>27</v>
      </c>
      <c r="AO91" s="176">
        <v>28</v>
      </c>
      <c r="AP91" s="176">
        <v>26</v>
      </c>
      <c r="AQ91" s="176">
        <v>27</v>
      </c>
      <c r="AR91" s="176">
        <v>28</v>
      </c>
      <c r="AS91" s="176">
        <v>28</v>
      </c>
      <c r="AT91" s="176">
        <v>28</v>
      </c>
      <c r="AU91" s="176">
        <v>29</v>
      </c>
      <c r="AV91" s="176">
        <v>31</v>
      </c>
      <c r="AW91" s="176">
        <v>31</v>
      </c>
      <c r="AX91" s="175">
        <v>31</v>
      </c>
      <c r="AY91" s="176">
        <v>31</v>
      </c>
      <c r="AZ91" s="176">
        <v>31</v>
      </c>
      <c r="BA91" s="176">
        <v>31</v>
      </c>
      <c r="BB91" s="176">
        <v>31</v>
      </c>
      <c r="BC91" s="176">
        <v>31</v>
      </c>
      <c r="BD91" s="176">
        <v>31</v>
      </c>
      <c r="BE91" s="176">
        <v>31</v>
      </c>
      <c r="BF91" s="176">
        <v>31</v>
      </c>
      <c r="BG91" s="176">
        <v>31</v>
      </c>
      <c r="BH91" s="176">
        <v>33</v>
      </c>
      <c r="BI91" s="176">
        <v>33</v>
      </c>
      <c r="BJ91" s="175">
        <v>33</v>
      </c>
      <c r="BK91" s="176">
        <v>33</v>
      </c>
      <c r="BL91" s="176">
        <v>33</v>
      </c>
      <c r="BM91" s="176">
        <v>33</v>
      </c>
      <c r="BN91" s="176">
        <v>34</v>
      </c>
      <c r="BO91" s="176">
        <v>34</v>
      </c>
      <c r="BP91" s="176">
        <v>34</v>
      </c>
      <c r="BQ91" s="176">
        <v>34</v>
      </c>
      <c r="BR91" s="176">
        <v>34</v>
      </c>
      <c r="BS91" s="176">
        <v>35</v>
      </c>
      <c r="BT91" s="176">
        <v>36</v>
      </c>
      <c r="BU91" s="176">
        <v>37</v>
      </c>
      <c r="BV91" s="175">
        <v>36</v>
      </c>
      <c r="BW91" s="176">
        <v>36</v>
      </c>
      <c r="BX91" s="176">
        <v>36</v>
      </c>
      <c r="BY91" s="176">
        <v>35</v>
      </c>
      <c r="BZ91" s="176">
        <v>35</v>
      </c>
      <c r="CA91" s="176">
        <v>35</v>
      </c>
      <c r="CB91" s="176">
        <v>36</v>
      </c>
      <c r="CC91" s="176">
        <v>36</v>
      </c>
      <c r="CD91" s="176">
        <v>36</v>
      </c>
      <c r="CE91" s="176">
        <v>36</v>
      </c>
      <c r="CF91" s="176">
        <v>36</v>
      </c>
      <c r="CG91" s="176">
        <v>36</v>
      </c>
      <c r="CH91" s="175">
        <v>36</v>
      </c>
      <c r="CI91" s="176">
        <v>36</v>
      </c>
      <c r="CJ91" s="176">
        <v>36</v>
      </c>
      <c r="CK91" s="176">
        <v>37</v>
      </c>
      <c r="CL91" s="176">
        <v>37</v>
      </c>
      <c r="CM91" s="176">
        <v>38</v>
      </c>
      <c r="CN91" s="176">
        <v>40</v>
      </c>
      <c r="CO91" s="176">
        <v>40</v>
      </c>
      <c r="CP91" s="176">
        <v>40</v>
      </c>
      <c r="CQ91" s="176">
        <v>42</v>
      </c>
      <c r="CR91" s="176">
        <v>43</v>
      </c>
      <c r="CS91" s="176">
        <v>44</v>
      </c>
      <c r="CT91" s="175">
        <v>44</v>
      </c>
      <c r="CU91" s="176">
        <v>44</v>
      </c>
      <c r="CV91" s="176">
        <v>43</v>
      </c>
      <c r="CW91" s="176">
        <v>43</v>
      </c>
      <c r="CX91" s="176">
        <v>44</v>
      </c>
      <c r="CY91" s="176">
        <v>44</v>
      </c>
      <c r="CZ91" s="176">
        <v>44</v>
      </c>
      <c r="DA91" s="176">
        <v>44</v>
      </c>
      <c r="DB91" s="176">
        <v>44</v>
      </c>
      <c r="DC91" s="176">
        <v>44</v>
      </c>
      <c r="DD91" s="176">
        <v>44</v>
      </c>
      <c r="DE91" s="176">
        <v>43</v>
      </c>
      <c r="DF91" s="175">
        <v>43</v>
      </c>
      <c r="DG91" s="176">
        <v>42</v>
      </c>
      <c r="DH91" s="176">
        <v>40</v>
      </c>
      <c r="DI91" s="176">
        <v>40</v>
      </c>
      <c r="DJ91" s="176">
        <v>40</v>
      </c>
      <c r="DK91" s="176">
        <v>40</v>
      </c>
      <c r="DL91" s="176">
        <v>40</v>
      </c>
      <c r="DM91" s="176">
        <v>39</v>
      </c>
      <c r="DN91" s="176">
        <v>38</v>
      </c>
      <c r="DO91" s="176">
        <v>37</v>
      </c>
      <c r="DP91" s="176">
        <v>35</v>
      </c>
      <c r="DQ91" s="176">
        <v>35</v>
      </c>
      <c r="DR91" s="175">
        <v>35</v>
      </c>
      <c r="DS91" s="176">
        <v>35</v>
      </c>
      <c r="DT91" s="176">
        <v>35</v>
      </c>
      <c r="DU91" s="176">
        <v>35</v>
      </c>
      <c r="DV91" s="176">
        <v>34</v>
      </c>
      <c r="DW91" s="176">
        <v>34</v>
      </c>
      <c r="DX91" s="176">
        <v>35</v>
      </c>
      <c r="DY91" s="176">
        <v>35</v>
      </c>
      <c r="DZ91" s="176">
        <v>35</v>
      </c>
      <c r="EA91" s="176">
        <v>35</v>
      </c>
      <c r="EB91" s="176">
        <v>35</v>
      </c>
      <c r="EC91" s="176">
        <v>37</v>
      </c>
      <c r="ED91" s="175">
        <v>38</v>
      </c>
      <c r="EE91" s="176">
        <v>38</v>
      </c>
      <c r="EF91" s="176">
        <v>39</v>
      </c>
      <c r="EG91" s="176">
        <v>39</v>
      </c>
      <c r="EH91" s="176">
        <v>39</v>
      </c>
      <c r="EI91" s="176">
        <v>39</v>
      </c>
      <c r="EJ91" s="176">
        <v>39</v>
      </c>
      <c r="EK91" s="176">
        <v>38</v>
      </c>
      <c r="EL91" s="176">
        <v>38</v>
      </c>
      <c r="EM91" s="176">
        <v>38</v>
      </c>
      <c r="EN91" s="176">
        <v>38</v>
      </c>
      <c r="EO91" s="177">
        <v>38</v>
      </c>
      <c r="EP91" s="175">
        <v>38</v>
      </c>
      <c r="EQ91" s="176">
        <v>37</v>
      </c>
      <c r="ER91" s="176">
        <v>35</v>
      </c>
      <c r="ES91" s="176">
        <v>35</v>
      </c>
      <c r="ET91" s="176">
        <v>34</v>
      </c>
      <c r="EU91" s="176">
        <v>33</v>
      </c>
      <c r="EV91" s="176">
        <v>33</v>
      </c>
      <c r="EW91" s="176">
        <v>33</v>
      </c>
      <c r="EX91" s="176">
        <v>32</v>
      </c>
      <c r="EY91" s="176">
        <v>32</v>
      </c>
      <c r="EZ91" s="176">
        <v>32</v>
      </c>
      <c r="FA91" s="177">
        <v>33</v>
      </c>
      <c r="FB91" s="175">
        <v>33</v>
      </c>
      <c r="FC91" s="176">
        <v>33</v>
      </c>
      <c r="FD91" s="176">
        <v>33</v>
      </c>
      <c r="FE91" s="176">
        <v>33</v>
      </c>
      <c r="FF91" s="176">
        <v>32</v>
      </c>
      <c r="FG91" s="176">
        <v>32</v>
      </c>
      <c r="FH91" s="176">
        <v>32</v>
      </c>
      <c r="FI91" s="176">
        <v>32</v>
      </c>
      <c r="FJ91" s="176">
        <v>32</v>
      </c>
      <c r="FK91" s="176">
        <v>32</v>
      </c>
      <c r="FL91" s="176">
        <v>32</v>
      </c>
      <c r="FM91" s="178">
        <v>32</v>
      </c>
      <c r="FN91" s="175">
        <v>31</v>
      </c>
      <c r="FO91" s="176">
        <v>31</v>
      </c>
      <c r="FP91" s="176">
        <v>31</v>
      </c>
      <c r="FQ91" s="176">
        <v>31</v>
      </c>
      <c r="FR91" s="176">
        <v>31</v>
      </c>
      <c r="FS91" s="176">
        <v>31</v>
      </c>
      <c r="FT91" s="176">
        <v>31</v>
      </c>
      <c r="FU91" s="176">
        <v>31</v>
      </c>
      <c r="FV91" s="176">
        <v>31</v>
      </c>
      <c r="FW91" s="176">
        <v>31</v>
      </c>
      <c r="FX91" s="176">
        <v>31</v>
      </c>
      <c r="FY91" s="178">
        <v>31</v>
      </c>
      <c r="FZ91" s="175">
        <v>30</v>
      </c>
      <c r="GA91" s="176">
        <v>30</v>
      </c>
      <c r="GB91" s="176">
        <v>30</v>
      </c>
      <c r="GC91" s="176">
        <v>30</v>
      </c>
      <c r="GD91" s="176">
        <v>30</v>
      </c>
      <c r="GE91" s="176">
        <v>30</v>
      </c>
      <c r="GF91" s="176">
        <v>30</v>
      </c>
      <c r="GG91" s="176">
        <v>30</v>
      </c>
      <c r="GH91" s="176">
        <v>29</v>
      </c>
      <c r="GI91" s="176">
        <v>29</v>
      </c>
      <c r="GJ91" s="176">
        <v>29</v>
      </c>
      <c r="GK91" s="176">
        <v>29</v>
      </c>
      <c r="GL91" s="175">
        <v>29</v>
      </c>
      <c r="GM91" s="176">
        <v>29</v>
      </c>
      <c r="GN91" s="176">
        <v>29</v>
      </c>
      <c r="GO91" s="176">
        <v>29</v>
      </c>
      <c r="GP91" s="176">
        <v>29</v>
      </c>
      <c r="GQ91" s="176">
        <v>29</v>
      </c>
      <c r="GR91" s="176">
        <v>29</v>
      </c>
      <c r="GS91" s="176">
        <v>28</v>
      </c>
      <c r="GT91" s="176">
        <v>28</v>
      </c>
      <c r="GU91" s="176">
        <v>28</v>
      </c>
      <c r="GV91" s="176">
        <v>28</v>
      </c>
      <c r="GW91" s="177">
        <v>28</v>
      </c>
      <c r="GX91" s="175">
        <v>28</v>
      </c>
      <c r="GY91" s="176">
        <v>28</v>
      </c>
      <c r="GZ91" s="176">
        <v>28</v>
      </c>
      <c r="HA91" s="176">
        <v>28</v>
      </c>
      <c r="HB91" s="176">
        <v>28</v>
      </c>
      <c r="HC91" s="176">
        <v>28</v>
      </c>
      <c r="HD91" s="176">
        <v>28</v>
      </c>
      <c r="HE91" s="176">
        <v>28</v>
      </c>
      <c r="HF91" s="176">
        <v>29</v>
      </c>
      <c r="HG91" s="176">
        <v>28</v>
      </c>
      <c r="HH91" s="176">
        <v>27</v>
      </c>
      <c r="HI91" s="178">
        <v>26</v>
      </c>
      <c r="HJ91" s="257">
        <v>26</v>
      </c>
      <c r="HK91" s="176">
        <v>26</v>
      </c>
      <c r="HL91" s="176">
        <v>26</v>
      </c>
      <c r="HM91" s="176">
        <v>27</v>
      </c>
      <c r="HN91" s="176">
        <v>27</v>
      </c>
      <c r="HO91" s="176">
        <v>27</v>
      </c>
      <c r="HP91" s="176">
        <v>27</v>
      </c>
      <c r="HQ91" s="176">
        <v>27</v>
      </c>
      <c r="HR91" s="176">
        <v>27</v>
      </c>
      <c r="HS91" s="176">
        <v>27</v>
      </c>
      <c r="HT91" s="176">
        <v>27</v>
      </c>
      <c r="HU91" s="176">
        <v>27</v>
      </c>
      <c r="HV91" s="176">
        <v>27</v>
      </c>
      <c r="HW91" s="176">
        <v>27</v>
      </c>
      <c r="HX91" s="176">
        <v>27</v>
      </c>
      <c r="HY91" s="176">
        <v>27</v>
      </c>
      <c r="HZ91" s="176">
        <v>27</v>
      </c>
      <c r="IA91" s="176">
        <v>27</v>
      </c>
      <c r="IB91" s="176">
        <v>26</v>
      </c>
      <c r="IC91" s="176">
        <v>26</v>
      </c>
      <c r="ID91" s="176">
        <v>26</v>
      </c>
      <c r="IE91" s="176">
        <v>27</v>
      </c>
      <c r="IF91" s="176">
        <v>27</v>
      </c>
      <c r="IG91" s="176">
        <v>27</v>
      </c>
      <c r="IH91" s="176">
        <v>27</v>
      </c>
      <c r="II91" s="176">
        <v>27</v>
      </c>
      <c r="IJ91" s="176">
        <v>26</v>
      </c>
      <c r="IK91" s="176">
        <v>26</v>
      </c>
      <c r="IL91" s="176">
        <v>26</v>
      </c>
      <c r="IM91" s="176">
        <v>26</v>
      </c>
      <c r="IN91" s="176">
        <v>26</v>
      </c>
      <c r="IO91" s="176">
        <v>26</v>
      </c>
      <c r="IP91" s="176">
        <v>26</v>
      </c>
      <c r="IQ91" s="176">
        <v>26</v>
      </c>
      <c r="IR91" s="176">
        <v>26</v>
      </c>
      <c r="IS91" s="176">
        <v>26</v>
      </c>
      <c r="IT91" s="176">
        <v>27</v>
      </c>
      <c r="IU91" s="176">
        <v>27</v>
      </c>
      <c r="IV91" s="176">
        <v>27</v>
      </c>
      <c r="IW91" s="176">
        <v>27</v>
      </c>
      <c r="IX91" s="176">
        <v>27</v>
      </c>
      <c r="IY91" s="176">
        <v>27</v>
      </c>
      <c r="IZ91" s="176">
        <v>27</v>
      </c>
      <c r="JA91" s="176">
        <v>26</v>
      </c>
      <c r="JB91" s="176">
        <v>27</v>
      </c>
      <c r="JC91" s="176">
        <v>27</v>
      </c>
      <c r="JD91" s="176">
        <v>28</v>
      </c>
      <c r="JE91" s="176">
        <v>27</v>
      </c>
      <c r="JF91" s="176">
        <v>26</v>
      </c>
      <c r="JG91" s="176">
        <v>26</v>
      </c>
      <c r="JH91" s="176">
        <v>25</v>
      </c>
      <c r="JI91" s="176">
        <v>25</v>
      </c>
      <c r="JJ91" s="176">
        <v>25</v>
      </c>
      <c r="JK91" s="176">
        <v>25</v>
      </c>
      <c r="JL91" s="176">
        <v>24</v>
      </c>
      <c r="JM91" s="176">
        <v>24</v>
      </c>
      <c r="JN91" s="176">
        <v>24</v>
      </c>
      <c r="JO91" s="176">
        <v>24</v>
      </c>
      <c r="JP91" s="176">
        <v>24</v>
      </c>
      <c r="JQ91" s="176">
        <v>24</v>
      </c>
      <c r="JR91" s="176">
        <v>24</v>
      </c>
      <c r="JS91" s="176">
        <v>24</v>
      </c>
      <c r="JT91" s="176">
        <v>24</v>
      </c>
      <c r="JU91" s="176">
        <v>24</v>
      </c>
      <c r="JV91" s="176">
        <v>24</v>
      </c>
      <c r="JW91" s="176">
        <v>24</v>
      </c>
      <c r="JX91" s="176">
        <v>24</v>
      </c>
      <c r="JY91" s="176">
        <v>24</v>
      </c>
      <c r="JZ91" s="176">
        <v>24</v>
      </c>
      <c r="KA91" s="176">
        <v>24</v>
      </c>
      <c r="KB91" s="176">
        <v>24</v>
      </c>
      <c r="KC91" s="176">
        <v>24</v>
      </c>
      <c r="KD91" s="176">
        <v>24</v>
      </c>
      <c r="KE91" s="176">
        <v>24</v>
      </c>
      <c r="KF91" s="589">
        <v>24</v>
      </c>
      <c r="KG91" s="589">
        <v>24</v>
      </c>
      <c r="KH91" s="589">
        <v>24</v>
      </c>
      <c r="KI91" s="635">
        <v>24</v>
      </c>
      <c r="KJ91" s="635">
        <v>24</v>
      </c>
      <c r="KK91" s="635">
        <v>24</v>
      </c>
      <c r="KL91" s="635">
        <v>24</v>
      </c>
      <c r="KM91" s="635">
        <v>24</v>
      </c>
      <c r="KN91" s="635">
        <v>24</v>
      </c>
      <c r="KO91" s="635">
        <v>24</v>
      </c>
      <c r="KP91" s="635">
        <v>24</v>
      </c>
      <c r="KQ91" s="635">
        <v>24</v>
      </c>
      <c r="KR91" s="635">
        <v>24</v>
      </c>
    </row>
    <row r="92" spans="1:304" ht="12.75">
      <c r="A92" s="374" t="s">
        <v>268</v>
      </c>
      <c r="B92" s="173"/>
      <c r="C92" s="173">
        <v>0</v>
      </c>
      <c r="D92" s="173">
        <v>0</v>
      </c>
      <c r="E92" s="173">
        <v>0</v>
      </c>
      <c r="F92" s="173">
        <v>0</v>
      </c>
      <c r="G92" s="173">
        <v>0</v>
      </c>
      <c r="H92" s="173">
        <v>0</v>
      </c>
      <c r="I92" s="173">
        <v>0</v>
      </c>
      <c r="J92" s="173">
        <v>0</v>
      </c>
      <c r="K92" s="173">
        <v>0</v>
      </c>
      <c r="L92" s="173">
        <v>0</v>
      </c>
      <c r="M92" s="174">
        <v>0</v>
      </c>
      <c r="N92" s="175">
        <v>0</v>
      </c>
      <c r="O92" s="176">
        <v>0</v>
      </c>
      <c r="P92" s="176">
        <v>0</v>
      </c>
      <c r="Q92" s="176">
        <v>0</v>
      </c>
      <c r="R92" s="176">
        <v>0</v>
      </c>
      <c r="S92" s="176">
        <v>0</v>
      </c>
      <c r="T92" s="176">
        <v>0</v>
      </c>
      <c r="U92" s="176">
        <v>0</v>
      </c>
      <c r="V92" s="176">
        <v>0</v>
      </c>
      <c r="W92" s="176">
        <v>0</v>
      </c>
      <c r="X92" s="176">
        <v>0</v>
      </c>
      <c r="Y92" s="176">
        <v>0</v>
      </c>
      <c r="Z92" s="175">
        <v>0</v>
      </c>
      <c r="AA92" s="176">
        <v>0</v>
      </c>
      <c r="AB92" s="176">
        <v>0</v>
      </c>
      <c r="AC92" s="176">
        <v>0</v>
      </c>
      <c r="AD92" s="176">
        <v>0</v>
      </c>
      <c r="AE92" s="176">
        <v>0</v>
      </c>
      <c r="AF92" s="176">
        <v>0</v>
      </c>
      <c r="AG92" s="176">
        <v>0</v>
      </c>
      <c r="AH92" s="176">
        <v>0</v>
      </c>
      <c r="AI92" s="176">
        <v>0</v>
      </c>
      <c r="AJ92" s="176">
        <v>0</v>
      </c>
      <c r="AK92" s="176">
        <v>0</v>
      </c>
      <c r="AL92" s="175">
        <v>0</v>
      </c>
      <c r="AM92" s="176">
        <v>0</v>
      </c>
      <c r="AN92" s="176">
        <v>0</v>
      </c>
      <c r="AO92" s="176">
        <v>0</v>
      </c>
      <c r="AP92" s="176">
        <v>0</v>
      </c>
      <c r="AQ92" s="176">
        <v>0</v>
      </c>
      <c r="AR92" s="176">
        <v>0</v>
      </c>
      <c r="AS92" s="176">
        <v>0</v>
      </c>
      <c r="AT92" s="176">
        <v>0</v>
      </c>
      <c r="AU92" s="176">
        <v>0</v>
      </c>
      <c r="AV92" s="176">
        <v>0</v>
      </c>
      <c r="AW92" s="176">
        <v>0</v>
      </c>
      <c r="AX92" s="175">
        <v>0</v>
      </c>
      <c r="AY92" s="176">
        <v>0</v>
      </c>
      <c r="AZ92" s="176">
        <v>0</v>
      </c>
      <c r="BA92" s="176">
        <v>0</v>
      </c>
      <c r="BB92" s="176">
        <v>0</v>
      </c>
      <c r="BC92" s="176">
        <v>0</v>
      </c>
      <c r="BD92" s="176">
        <v>0</v>
      </c>
      <c r="BE92" s="176">
        <v>0</v>
      </c>
      <c r="BF92" s="176">
        <v>0</v>
      </c>
      <c r="BG92" s="176">
        <v>0</v>
      </c>
      <c r="BH92" s="176">
        <v>0</v>
      </c>
      <c r="BI92" s="176">
        <v>0</v>
      </c>
      <c r="BJ92" s="175">
        <v>0</v>
      </c>
      <c r="BK92" s="176">
        <v>0</v>
      </c>
      <c r="BL92" s="176">
        <v>0</v>
      </c>
      <c r="BM92" s="176">
        <v>0</v>
      </c>
      <c r="BN92" s="176">
        <v>0</v>
      </c>
      <c r="BO92" s="176">
        <v>0</v>
      </c>
      <c r="BP92" s="176">
        <v>0</v>
      </c>
      <c r="BQ92" s="176">
        <v>0</v>
      </c>
      <c r="BR92" s="176">
        <v>0</v>
      </c>
      <c r="BS92" s="176">
        <v>0</v>
      </c>
      <c r="BT92" s="176">
        <v>0</v>
      </c>
      <c r="BU92" s="176">
        <v>0</v>
      </c>
      <c r="BV92" s="175">
        <v>0</v>
      </c>
      <c r="BW92" s="176">
        <v>0</v>
      </c>
      <c r="BX92" s="176">
        <v>0</v>
      </c>
      <c r="BY92" s="176">
        <v>0</v>
      </c>
      <c r="BZ92" s="176">
        <v>0</v>
      </c>
      <c r="CA92" s="176">
        <v>0</v>
      </c>
      <c r="CB92" s="176">
        <v>0</v>
      </c>
      <c r="CC92" s="176">
        <v>0</v>
      </c>
      <c r="CD92" s="176">
        <v>0</v>
      </c>
      <c r="CE92" s="176">
        <v>0</v>
      </c>
      <c r="CF92" s="176">
        <v>0</v>
      </c>
      <c r="CG92" s="176">
        <v>0</v>
      </c>
      <c r="CH92" s="175">
        <v>0</v>
      </c>
      <c r="CI92" s="176">
        <v>0</v>
      </c>
      <c r="CJ92" s="176">
        <v>0</v>
      </c>
      <c r="CK92" s="176">
        <v>0</v>
      </c>
      <c r="CL92" s="176">
        <v>0</v>
      </c>
      <c r="CM92" s="176">
        <v>0</v>
      </c>
      <c r="CN92" s="176">
        <v>0</v>
      </c>
      <c r="CO92" s="176">
        <v>0</v>
      </c>
      <c r="CP92" s="176">
        <v>0</v>
      </c>
      <c r="CQ92" s="176">
        <v>0</v>
      </c>
      <c r="CR92" s="176">
        <v>0</v>
      </c>
      <c r="CS92" s="176">
        <v>0</v>
      </c>
      <c r="CT92" s="175">
        <v>0</v>
      </c>
      <c r="CU92" s="176">
        <v>0</v>
      </c>
      <c r="CV92" s="176">
        <v>0</v>
      </c>
      <c r="CW92" s="176">
        <v>0</v>
      </c>
      <c r="CX92" s="176">
        <v>0</v>
      </c>
      <c r="CY92" s="176">
        <v>0</v>
      </c>
      <c r="CZ92" s="176">
        <v>0</v>
      </c>
      <c r="DA92" s="176">
        <v>0</v>
      </c>
      <c r="DB92" s="176">
        <v>0</v>
      </c>
      <c r="DC92" s="176">
        <v>0</v>
      </c>
      <c r="DD92" s="176">
        <v>0</v>
      </c>
      <c r="DE92" s="176">
        <v>0</v>
      </c>
      <c r="DF92" s="175">
        <v>0</v>
      </c>
      <c r="DG92" s="176">
        <v>0</v>
      </c>
      <c r="DH92" s="176">
        <v>0</v>
      </c>
      <c r="DI92" s="176">
        <v>0</v>
      </c>
      <c r="DJ92" s="176">
        <v>0</v>
      </c>
      <c r="DK92" s="176">
        <v>0</v>
      </c>
      <c r="DL92" s="176">
        <v>0</v>
      </c>
      <c r="DM92" s="176">
        <v>0</v>
      </c>
      <c r="DN92" s="176">
        <v>0</v>
      </c>
      <c r="DO92" s="176">
        <v>0</v>
      </c>
      <c r="DP92" s="176">
        <v>0</v>
      </c>
      <c r="DQ92" s="176">
        <v>0</v>
      </c>
      <c r="DR92" s="175">
        <v>0</v>
      </c>
      <c r="DS92" s="176">
        <v>0</v>
      </c>
      <c r="DT92" s="176">
        <v>0</v>
      </c>
      <c r="DU92" s="176">
        <v>0</v>
      </c>
      <c r="DV92" s="176">
        <v>0</v>
      </c>
      <c r="DW92" s="176">
        <v>0</v>
      </c>
      <c r="DX92" s="176">
        <v>0</v>
      </c>
      <c r="DY92" s="176">
        <v>0</v>
      </c>
      <c r="DZ92" s="176">
        <v>0</v>
      </c>
      <c r="EA92" s="176">
        <v>0</v>
      </c>
      <c r="EB92" s="176">
        <v>0</v>
      </c>
      <c r="EC92" s="176">
        <v>0</v>
      </c>
      <c r="ED92" s="175">
        <v>0</v>
      </c>
      <c r="EE92" s="176">
        <v>0</v>
      </c>
      <c r="EF92" s="176">
        <v>0</v>
      </c>
      <c r="EG92" s="176">
        <v>0</v>
      </c>
      <c r="EH92" s="176">
        <v>0</v>
      </c>
      <c r="EI92" s="176">
        <v>0</v>
      </c>
      <c r="EJ92" s="176">
        <v>0</v>
      </c>
      <c r="EK92" s="176">
        <v>0</v>
      </c>
      <c r="EL92" s="176">
        <v>0</v>
      </c>
      <c r="EM92" s="176">
        <v>0</v>
      </c>
      <c r="EN92" s="176">
        <v>0</v>
      </c>
      <c r="EO92" s="177">
        <v>0</v>
      </c>
      <c r="EP92" s="175">
        <v>0</v>
      </c>
      <c r="EQ92" s="176">
        <v>0</v>
      </c>
      <c r="ER92" s="176">
        <v>0</v>
      </c>
      <c r="ES92" s="176">
        <v>0</v>
      </c>
      <c r="ET92" s="176">
        <v>0</v>
      </c>
      <c r="EU92" s="176">
        <v>0</v>
      </c>
      <c r="EV92" s="176">
        <v>0</v>
      </c>
      <c r="EW92" s="176">
        <v>0</v>
      </c>
      <c r="EX92" s="176">
        <v>0</v>
      </c>
      <c r="EY92" s="176">
        <v>0</v>
      </c>
      <c r="EZ92" s="176">
        <v>0</v>
      </c>
      <c r="FA92" s="177">
        <v>0</v>
      </c>
      <c r="FB92" s="175">
        <v>0</v>
      </c>
      <c r="FC92" s="176">
        <v>0</v>
      </c>
      <c r="FD92" s="176">
        <v>0</v>
      </c>
      <c r="FE92" s="176">
        <v>0</v>
      </c>
      <c r="FF92" s="176">
        <v>0</v>
      </c>
      <c r="FG92" s="176">
        <v>0</v>
      </c>
      <c r="FH92" s="176">
        <v>0</v>
      </c>
      <c r="FI92" s="176">
        <v>0</v>
      </c>
      <c r="FJ92" s="176">
        <v>0</v>
      </c>
      <c r="FK92" s="176">
        <v>0</v>
      </c>
      <c r="FL92" s="176">
        <v>0</v>
      </c>
      <c r="FM92" s="178">
        <v>0</v>
      </c>
      <c r="FN92" s="175">
        <v>0</v>
      </c>
      <c r="FO92" s="176">
        <v>9</v>
      </c>
      <c r="FP92" s="176">
        <v>9</v>
      </c>
      <c r="FQ92" s="176">
        <v>9</v>
      </c>
      <c r="FR92" s="176">
        <v>9</v>
      </c>
      <c r="FS92" s="176">
        <v>9</v>
      </c>
      <c r="FT92" s="176">
        <v>9</v>
      </c>
      <c r="FU92" s="176">
        <v>9</v>
      </c>
      <c r="FV92" s="176">
        <v>9</v>
      </c>
      <c r="FW92" s="176">
        <v>9</v>
      </c>
      <c r="FX92" s="176">
        <v>9</v>
      </c>
      <c r="FY92" s="178">
        <v>8</v>
      </c>
      <c r="FZ92" s="175">
        <v>8</v>
      </c>
      <c r="GA92" s="176">
        <v>8</v>
      </c>
      <c r="GB92" s="176">
        <v>8</v>
      </c>
      <c r="GC92" s="176">
        <v>8</v>
      </c>
      <c r="GD92" s="176">
        <v>8</v>
      </c>
      <c r="GE92" s="176">
        <v>9</v>
      </c>
      <c r="GF92" s="176">
        <v>9</v>
      </c>
      <c r="GG92" s="176">
        <v>8</v>
      </c>
      <c r="GH92" s="176">
        <v>8</v>
      </c>
      <c r="GI92" s="176">
        <v>9</v>
      </c>
      <c r="GJ92" s="176">
        <v>9</v>
      </c>
      <c r="GK92" s="176">
        <v>11</v>
      </c>
      <c r="GL92" s="175">
        <v>12</v>
      </c>
      <c r="GM92" s="176">
        <v>12</v>
      </c>
      <c r="GN92" s="176">
        <v>12</v>
      </c>
      <c r="GO92" s="176">
        <v>12</v>
      </c>
      <c r="GP92" s="176">
        <v>12</v>
      </c>
      <c r="GQ92" s="176">
        <v>11</v>
      </c>
      <c r="GR92" s="176">
        <v>11</v>
      </c>
      <c r="GS92" s="176">
        <v>12</v>
      </c>
      <c r="GT92" s="176">
        <v>13</v>
      </c>
      <c r="GU92" s="176">
        <v>13</v>
      </c>
      <c r="GV92" s="176">
        <v>13</v>
      </c>
      <c r="GW92" s="177">
        <v>13</v>
      </c>
      <c r="GX92" s="175">
        <v>13</v>
      </c>
      <c r="GY92" s="176">
        <v>13</v>
      </c>
      <c r="GZ92" s="176">
        <v>13</v>
      </c>
      <c r="HA92" s="176">
        <v>13</v>
      </c>
      <c r="HB92" s="176">
        <v>13</v>
      </c>
      <c r="HC92" s="176">
        <v>13</v>
      </c>
      <c r="HD92" s="176">
        <v>13</v>
      </c>
      <c r="HE92" s="176">
        <v>12</v>
      </c>
      <c r="HF92" s="176">
        <v>12</v>
      </c>
      <c r="HG92" s="176">
        <v>13</v>
      </c>
      <c r="HH92" s="176">
        <v>14</v>
      </c>
      <c r="HI92" s="178">
        <v>14</v>
      </c>
      <c r="HJ92" s="257">
        <v>14</v>
      </c>
      <c r="HK92" s="176">
        <v>14</v>
      </c>
      <c r="HL92" s="176">
        <v>16</v>
      </c>
      <c r="HM92" s="176">
        <v>16</v>
      </c>
      <c r="HN92" s="176">
        <v>16</v>
      </c>
      <c r="HO92" s="176">
        <v>16</v>
      </c>
      <c r="HP92" s="176">
        <v>16</v>
      </c>
      <c r="HQ92" s="176">
        <v>16</v>
      </c>
      <c r="HR92" s="176">
        <v>15</v>
      </c>
      <c r="HS92" s="176">
        <v>15</v>
      </c>
      <c r="HT92" s="176">
        <v>15</v>
      </c>
      <c r="HU92" s="176">
        <v>15</v>
      </c>
      <c r="HV92" s="176">
        <v>15</v>
      </c>
      <c r="HW92" s="176">
        <v>15</v>
      </c>
      <c r="HX92" s="176">
        <v>16</v>
      </c>
      <c r="HY92" s="176">
        <v>16</v>
      </c>
      <c r="HZ92" s="176">
        <v>16</v>
      </c>
      <c r="IA92" s="176">
        <v>16</v>
      </c>
      <c r="IB92" s="176">
        <v>16</v>
      </c>
      <c r="IC92" s="176">
        <v>15</v>
      </c>
      <c r="ID92" s="176">
        <v>15</v>
      </c>
      <c r="IE92" s="176">
        <v>15</v>
      </c>
      <c r="IF92" s="176">
        <v>15</v>
      </c>
      <c r="IG92" s="176">
        <v>15</v>
      </c>
      <c r="IH92" s="176">
        <v>16</v>
      </c>
      <c r="II92" s="176">
        <v>15</v>
      </c>
      <c r="IJ92" s="176">
        <v>15</v>
      </c>
      <c r="IK92" s="176">
        <v>15</v>
      </c>
      <c r="IL92" s="176">
        <v>15</v>
      </c>
      <c r="IM92" s="176">
        <v>15</v>
      </c>
      <c r="IN92" s="176">
        <v>15</v>
      </c>
      <c r="IO92" s="176">
        <v>15</v>
      </c>
      <c r="IP92" s="176">
        <v>15</v>
      </c>
      <c r="IQ92" s="176">
        <v>15</v>
      </c>
      <c r="IR92" s="176">
        <v>15</v>
      </c>
      <c r="IS92" s="176">
        <v>15</v>
      </c>
      <c r="IT92" s="176">
        <v>15</v>
      </c>
      <c r="IU92" s="176">
        <v>15</v>
      </c>
      <c r="IV92" s="176">
        <v>15</v>
      </c>
      <c r="IW92" s="176">
        <v>15</v>
      </c>
      <c r="IX92" s="176">
        <v>15</v>
      </c>
      <c r="IY92" s="176">
        <v>15</v>
      </c>
      <c r="IZ92" s="176">
        <v>15</v>
      </c>
      <c r="JA92" s="176">
        <v>15</v>
      </c>
      <c r="JB92" s="176">
        <v>15</v>
      </c>
      <c r="JC92" s="176">
        <v>15</v>
      </c>
      <c r="JD92" s="176">
        <v>15</v>
      </c>
      <c r="JE92" s="176">
        <v>15</v>
      </c>
      <c r="JF92" s="176">
        <v>15</v>
      </c>
      <c r="JG92" s="176">
        <v>15</v>
      </c>
      <c r="JH92" s="176">
        <v>15</v>
      </c>
      <c r="JI92" s="176">
        <v>15</v>
      </c>
      <c r="JJ92" s="176">
        <v>15</v>
      </c>
      <c r="JK92" s="176">
        <v>15</v>
      </c>
      <c r="JL92" s="176">
        <v>15</v>
      </c>
      <c r="JM92" s="176">
        <v>14</v>
      </c>
      <c r="JN92" s="176">
        <v>14</v>
      </c>
      <c r="JO92" s="176">
        <v>14</v>
      </c>
      <c r="JP92" s="176">
        <v>14</v>
      </c>
      <c r="JQ92" s="176">
        <v>14</v>
      </c>
      <c r="JR92" s="176">
        <v>14</v>
      </c>
      <c r="JS92" s="176">
        <v>14</v>
      </c>
      <c r="JT92" s="176">
        <v>14</v>
      </c>
      <c r="JU92" s="176">
        <v>14</v>
      </c>
      <c r="JV92" s="176">
        <v>14</v>
      </c>
      <c r="JW92" s="176">
        <v>13</v>
      </c>
      <c r="JX92" s="176">
        <v>13</v>
      </c>
      <c r="JY92" s="176">
        <v>13</v>
      </c>
      <c r="JZ92" s="176">
        <v>12</v>
      </c>
      <c r="KA92" s="176">
        <v>12</v>
      </c>
      <c r="KB92" s="176">
        <v>12</v>
      </c>
      <c r="KC92" s="176">
        <v>12</v>
      </c>
      <c r="KD92" s="176">
        <v>12</v>
      </c>
      <c r="KE92" s="176">
        <v>12</v>
      </c>
      <c r="KF92" s="589">
        <v>12</v>
      </c>
      <c r="KG92" s="589">
        <v>12</v>
      </c>
      <c r="KH92" s="589">
        <v>12</v>
      </c>
      <c r="KI92" s="635">
        <v>12</v>
      </c>
      <c r="KJ92" s="635">
        <v>12</v>
      </c>
      <c r="KK92" s="635">
        <v>12</v>
      </c>
      <c r="KL92" s="635">
        <v>11</v>
      </c>
      <c r="KM92" s="635">
        <v>11</v>
      </c>
      <c r="KN92" s="635">
        <v>11</v>
      </c>
      <c r="KO92" s="635">
        <v>11</v>
      </c>
      <c r="KP92" s="635">
        <v>11</v>
      </c>
      <c r="KQ92" s="635">
        <v>11</v>
      </c>
      <c r="KR92" s="635">
        <v>11</v>
      </c>
    </row>
    <row r="93" spans="1:304" ht="12.75">
      <c r="A93" s="374" t="s">
        <v>47</v>
      </c>
      <c r="B93" s="173"/>
      <c r="C93" s="173">
        <v>0</v>
      </c>
      <c r="D93" s="173">
        <v>0</v>
      </c>
      <c r="E93" s="173">
        <v>0</v>
      </c>
      <c r="F93" s="173">
        <v>0</v>
      </c>
      <c r="G93" s="173">
        <v>0</v>
      </c>
      <c r="H93" s="173">
        <v>0</v>
      </c>
      <c r="I93" s="173">
        <v>0</v>
      </c>
      <c r="J93" s="173">
        <v>0</v>
      </c>
      <c r="K93" s="173">
        <v>0</v>
      </c>
      <c r="L93" s="173">
        <v>0</v>
      </c>
      <c r="M93" s="174">
        <v>0</v>
      </c>
      <c r="N93" s="175">
        <v>0</v>
      </c>
      <c r="O93" s="176">
        <v>0</v>
      </c>
      <c r="P93" s="176">
        <v>0</v>
      </c>
      <c r="Q93" s="176">
        <v>0</v>
      </c>
      <c r="R93" s="176">
        <v>0</v>
      </c>
      <c r="S93" s="176">
        <v>0</v>
      </c>
      <c r="T93" s="176">
        <v>0</v>
      </c>
      <c r="U93" s="176">
        <v>0</v>
      </c>
      <c r="V93" s="176">
        <v>0</v>
      </c>
      <c r="W93" s="176">
        <v>0</v>
      </c>
      <c r="X93" s="176">
        <v>0</v>
      </c>
      <c r="Y93" s="176">
        <v>0</v>
      </c>
      <c r="Z93" s="175">
        <v>0</v>
      </c>
      <c r="AA93" s="176">
        <v>0</v>
      </c>
      <c r="AB93" s="176">
        <v>0</v>
      </c>
      <c r="AC93" s="176">
        <v>0</v>
      </c>
      <c r="AD93" s="176">
        <v>0</v>
      </c>
      <c r="AE93" s="176">
        <v>0</v>
      </c>
      <c r="AF93" s="176">
        <v>0</v>
      </c>
      <c r="AG93" s="176">
        <v>0</v>
      </c>
      <c r="AH93" s="176">
        <v>0</v>
      </c>
      <c r="AI93" s="176">
        <v>0</v>
      </c>
      <c r="AJ93" s="176">
        <v>0</v>
      </c>
      <c r="AK93" s="176">
        <v>0</v>
      </c>
      <c r="AL93" s="175">
        <v>0</v>
      </c>
      <c r="AM93" s="176">
        <v>0</v>
      </c>
      <c r="AN93" s="176">
        <v>0</v>
      </c>
      <c r="AO93" s="176">
        <v>0</v>
      </c>
      <c r="AP93" s="176">
        <v>0</v>
      </c>
      <c r="AQ93" s="176">
        <v>0</v>
      </c>
      <c r="AR93" s="176">
        <v>0</v>
      </c>
      <c r="AS93" s="176">
        <v>0</v>
      </c>
      <c r="AT93" s="176">
        <v>0</v>
      </c>
      <c r="AU93" s="176">
        <v>0</v>
      </c>
      <c r="AV93" s="176">
        <v>0</v>
      </c>
      <c r="AW93" s="176">
        <v>0</v>
      </c>
      <c r="AX93" s="175">
        <v>0</v>
      </c>
      <c r="AY93" s="176">
        <v>0</v>
      </c>
      <c r="AZ93" s="176">
        <v>0</v>
      </c>
      <c r="BA93" s="176">
        <v>0</v>
      </c>
      <c r="BB93" s="176">
        <v>0</v>
      </c>
      <c r="BC93" s="176">
        <v>0</v>
      </c>
      <c r="BD93" s="176">
        <v>0</v>
      </c>
      <c r="BE93" s="176">
        <v>0</v>
      </c>
      <c r="BF93" s="176">
        <v>0</v>
      </c>
      <c r="BG93" s="176">
        <v>0</v>
      </c>
      <c r="BH93" s="176">
        <v>0</v>
      </c>
      <c r="BI93" s="176">
        <v>0</v>
      </c>
      <c r="BJ93" s="175">
        <v>0</v>
      </c>
      <c r="BK93" s="176">
        <v>0</v>
      </c>
      <c r="BL93" s="176">
        <v>0</v>
      </c>
      <c r="BM93" s="176">
        <v>0</v>
      </c>
      <c r="BN93" s="176">
        <v>0</v>
      </c>
      <c r="BO93" s="176">
        <v>0</v>
      </c>
      <c r="BP93" s="176">
        <v>0</v>
      </c>
      <c r="BQ93" s="176">
        <v>0</v>
      </c>
      <c r="BR93" s="176">
        <v>0</v>
      </c>
      <c r="BS93" s="176">
        <v>0</v>
      </c>
      <c r="BT93" s="176">
        <v>0</v>
      </c>
      <c r="BU93" s="176">
        <v>0</v>
      </c>
      <c r="BV93" s="175">
        <v>0</v>
      </c>
      <c r="BW93" s="176">
        <v>0</v>
      </c>
      <c r="BX93" s="176">
        <v>0</v>
      </c>
      <c r="BY93" s="176">
        <v>0</v>
      </c>
      <c r="BZ93" s="176">
        <v>0</v>
      </c>
      <c r="CA93" s="176">
        <v>0</v>
      </c>
      <c r="CB93" s="176">
        <v>0</v>
      </c>
      <c r="CC93" s="176">
        <v>0</v>
      </c>
      <c r="CD93" s="176">
        <v>0</v>
      </c>
      <c r="CE93" s="176">
        <v>0</v>
      </c>
      <c r="CF93" s="176">
        <v>0</v>
      </c>
      <c r="CG93" s="176">
        <v>0</v>
      </c>
      <c r="CH93" s="175">
        <v>0</v>
      </c>
      <c r="CI93" s="176">
        <v>0</v>
      </c>
      <c r="CJ93" s="176">
        <v>0</v>
      </c>
      <c r="CK93" s="176">
        <v>0</v>
      </c>
      <c r="CL93" s="176">
        <v>0</v>
      </c>
      <c r="CM93" s="176">
        <v>0</v>
      </c>
      <c r="CN93" s="176">
        <v>0</v>
      </c>
      <c r="CO93" s="176">
        <v>0</v>
      </c>
      <c r="CP93" s="176">
        <v>0</v>
      </c>
      <c r="CQ93" s="176">
        <v>0</v>
      </c>
      <c r="CR93" s="176">
        <v>0</v>
      </c>
      <c r="CS93" s="176">
        <v>0</v>
      </c>
      <c r="CT93" s="175">
        <v>0</v>
      </c>
      <c r="CU93" s="176">
        <v>0</v>
      </c>
      <c r="CV93" s="176">
        <v>0</v>
      </c>
      <c r="CW93" s="176">
        <v>0</v>
      </c>
      <c r="CX93" s="176">
        <v>0</v>
      </c>
      <c r="CY93" s="176">
        <v>0</v>
      </c>
      <c r="CZ93" s="176">
        <v>0</v>
      </c>
      <c r="DA93" s="176">
        <v>0</v>
      </c>
      <c r="DB93" s="176">
        <v>0</v>
      </c>
      <c r="DC93" s="176">
        <v>0</v>
      </c>
      <c r="DD93" s="176">
        <v>0</v>
      </c>
      <c r="DE93" s="176">
        <v>0</v>
      </c>
      <c r="DF93" s="175">
        <v>0</v>
      </c>
      <c r="DG93" s="176">
        <v>0</v>
      </c>
      <c r="DH93" s="176">
        <v>0</v>
      </c>
      <c r="DI93" s="176">
        <v>0</v>
      </c>
      <c r="DJ93" s="176">
        <v>0</v>
      </c>
      <c r="DK93" s="176">
        <v>0</v>
      </c>
      <c r="DL93" s="176">
        <v>0</v>
      </c>
      <c r="DM93" s="176">
        <v>0</v>
      </c>
      <c r="DN93" s="176">
        <v>0</v>
      </c>
      <c r="DO93" s="176">
        <v>0</v>
      </c>
      <c r="DP93" s="176">
        <v>0</v>
      </c>
      <c r="DQ93" s="176">
        <v>0</v>
      </c>
      <c r="DR93" s="175">
        <v>0</v>
      </c>
      <c r="DS93" s="176">
        <v>0</v>
      </c>
      <c r="DT93" s="176">
        <v>0</v>
      </c>
      <c r="DU93" s="176">
        <v>0</v>
      </c>
      <c r="DV93" s="176">
        <v>0</v>
      </c>
      <c r="DW93" s="176">
        <v>0</v>
      </c>
      <c r="DX93" s="176">
        <v>0</v>
      </c>
      <c r="DY93" s="176">
        <v>0</v>
      </c>
      <c r="DZ93" s="176">
        <v>0</v>
      </c>
      <c r="EA93" s="176">
        <v>0</v>
      </c>
      <c r="EB93" s="176">
        <v>0</v>
      </c>
      <c r="EC93" s="176">
        <v>0</v>
      </c>
      <c r="ED93" s="175">
        <v>0</v>
      </c>
      <c r="EE93" s="176">
        <v>0</v>
      </c>
      <c r="EF93" s="176">
        <v>0</v>
      </c>
      <c r="EG93" s="176">
        <v>0</v>
      </c>
      <c r="EH93" s="176">
        <v>0</v>
      </c>
      <c r="EI93" s="176">
        <v>0</v>
      </c>
      <c r="EJ93" s="176">
        <v>0</v>
      </c>
      <c r="EK93" s="176">
        <v>0</v>
      </c>
      <c r="EL93" s="176">
        <v>0</v>
      </c>
      <c r="EM93" s="176">
        <v>0</v>
      </c>
      <c r="EN93" s="176">
        <v>0</v>
      </c>
      <c r="EO93" s="177">
        <v>0</v>
      </c>
      <c r="EP93" s="175">
        <v>0</v>
      </c>
      <c r="EQ93" s="176">
        <v>0</v>
      </c>
      <c r="ER93" s="176">
        <v>0</v>
      </c>
      <c r="ES93" s="176">
        <v>0</v>
      </c>
      <c r="ET93" s="176">
        <v>0</v>
      </c>
      <c r="EU93" s="176">
        <v>0</v>
      </c>
      <c r="EV93" s="176">
        <v>0</v>
      </c>
      <c r="EW93" s="176">
        <v>0</v>
      </c>
      <c r="EX93" s="176">
        <v>0</v>
      </c>
      <c r="EY93" s="176">
        <v>0</v>
      </c>
      <c r="EZ93" s="176">
        <v>0</v>
      </c>
      <c r="FA93" s="177">
        <v>0</v>
      </c>
      <c r="FB93" s="175">
        <v>0</v>
      </c>
      <c r="FC93" s="176">
        <v>0</v>
      </c>
      <c r="FD93" s="176">
        <v>0</v>
      </c>
      <c r="FE93" s="176">
        <v>0</v>
      </c>
      <c r="FF93" s="176">
        <v>0</v>
      </c>
      <c r="FG93" s="176">
        <v>0</v>
      </c>
      <c r="FH93" s="176">
        <v>0</v>
      </c>
      <c r="FI93" s="176">
        <v>0</v>
      </c>
      <c r="FJ93" s="176">
        <v>0</v>
      </c>
      <c r="FK93" s="176">
        <v>0</v>
      </c>
      <c r="FL93" s="176">
        <v>0</v>
      </c>
      <c r="FM93" s="178">
        <v>0</v>
      </c>
      <c r="FN93" s="175">
        <v>0</v>
      </c>
      <c r="FO93" s="176">
        <v>0</v>
      </c>
      <c r="FP93" s="176">
        <v>0</v>
      </c>
      <c r="FQ93" s="176">
        <v>0</v>
      </c>
      <c r="FR93" s="176">
        <v>0</v>
      </c>
      <c r="FS93" s="176">
        <v>0</v>
      </c>
      <c r="FT93" s="176">
        <v>0</v>
      </c>
      <c r="FU93" s="176">
        <v>0</v>
      </c>
      <c r="FV93" s="176">
        <v>0</v>
      </c>
      <c r="FW93" s="176">
        <v>0</v>
      </c>
      <c r="FX93" s="176">
        <v>0</v>
      </c>
      <c r="FY93" s="178">
        <v>0</v>
      </c>
      <c r="FZ93" s="175">
        <v>0</v>
      </c>
      <c r="GA93" s="176">
        <v>0</v>
      </c>
      <c r="GB93" s="176">
        <v>0</v>
      </c>
      <c r="GC93" s="176">
        <v>0</v>
      </c>
      <c r="GD93" s="176">
        <v>0</v>
      </c>
      <c r="GE93" s="176">
        <v>0</v>
      </c>
      <c r="GF93" s="176">
        <v>0</v>
      </c>
      <c r="GG93" s="176">
        <v>1</v>
      </c>
      <c r="GH93" s="176">
        <v>1</v>
      </c>
      <c r="GI93" s="176">
        <v>2</v>
      </c>
      <c r="GJ93" s="176">
        <v>2</v>
      </c>
      <c r="GK93" s="176">
        <v>2</v>
      </c>
      <c r="GL93" s="175">
        <v>2</v>
      </c>
      <c r="GM93" s="176">
        <v>2</v>
      </c>
      <c r="GN93" s="176">
        <v>2</v>
      </c>
      <c r="GO93" s="176">
        <v>2</v>
      </c>
      <c r="GP93" s="176">
        <v>2</v>
      </c>
      <c r="GQ93" s="176">
        <v>2</v>
      </c>
      <c r="GR93" s="176">
        <v>2</v>
      </c>
      <c r="GS93" s="176">
        <v>2</v>
      </c>
      <c r="GT93" s="176">
        <v>2</v>
      </c>
      <c r="GU93" s="176">
        <v>2</v>
      </c>
      <c r="GV93" s="176">
        <v>2</v>
      </c>
      <c r="GW93" s="177">
        <v>2</v>
      </c>
      <c r="GX93" s="175">
        <v>2</v>
      </c>
      <c r="GY93" s="176">
        <v>2</v>
      </c>
      <c r="GZ93" s="176">
        <v>2</v>
      </c>
      <c r="HA93" s="176">
        <v>2</v>
      </c>
      <c r="HB93" s="176">
        <v>2</v>
      </c>
      <c r="HC93" s="176">
        <v>2</v>
      </c>
      <c r="HD93" s="176">
        <v>2</v>
      </c>
      <c r="HE93" s="176">
        <v>2</v>
      </c>
      <c r="HF93" s="176">
        <v>2</v>
      </c>
      <c r="HG93" s="176">
        <v>2</v>
      </c>
      <c r="HH93" s="176">
        <v>1</v>
      </c>
      <c r="HI93" s="178">
        <v>1</v>
      </c>
      <c r="HJ93" s="257">
        <v>1</v>
      </c>
      <c r="HK93" s="176">
        <v>1</v>
      </c>
      <c r="HL93" s="176">
        <v>1</v>
      </c>
      <c r="HM93" s="176">
        <v>1</v>
      </c>
      <c r="HN93" s="176">
        <v>1</v>
      </c>
      <c r="HO93" s="176">
        <v>1</v>
      </c>
      <c r="HP93" s="176">
        <v>1</v>
      </c>
      <c r="HQ93" s="176">
        <v>1</v>
      </c>
      <c r="HR93" s="176">
        <v>1</v>
      </c>
      <c r="HS93" s="176">
        <v>2</v>
      </c>
      <c r="HT93" s="176">
        <v>2</v>
      </c>
      <c r="HU93" s="176">
        <v>2</v>
      </c>
      <c r="HV93" s="176">
        <v>2</v>
      </c>
      <c r="HW93" s="176">
        <v>2</v>
      </c>
      <c r="HX93" s="176">
        <v>2</v>
      </c>
      <c r="HY93" s="176">
        <v>2</v>
      </c>
      <c r="HZ93" s="176">
        <v>2</v>
      </c>
      <c r="IA93" s="176">
        <v>2</v>
      </c>
      <c r="IB93" s="176">
        <v>2</v>
      </c>
      <c r="IC93" s="176">
        <v>2</v>
      </c>
      <c r="ID93" s="176">
        <v>2</v>
      </c>
      <c r="IE93" s="176">
        <v>2</v>
      </c>
      <c r="IF93" s="176">
        <v>2</v>
      </c>
      <c r="IG93" s="176">
        <v>2</v>
      </c>
      <c r="IH93" s="176">
        <v>2</v>
      </c>
      <c r="II93" s="176">
        <v>2</v>
      </c>
      <c r="IJ93" s="176">
        <v>2</v>
      </c>
      <c r="IK93" s="176">
        <v>2</v>
      </c>
      <c r="IL93" s="176">
        <v>2</v>
      </c>
      <c r="IM93" s="176">
        <v>2</v>
      </c>
      <c r="IN93" s="176">
        <v>2</v>
      </c>
      <c r="IO93" s="176">
        <v>2</v>
      </c>
      <c r="IP93" s="176">
        <v>2</v>
      </c>
      <c r="IQ93" s="176">
        <v>2</v>
      </c>
      <c r="IR93" s="176">
        <v>2</v>
      </c>
      <c r="IS93" s="176">
        <v>2</v>
      </c>
      <c r="IT93" s="176">
        <v>2</v>
      </c>
      <c r="IU93" s="176">
        <v>2</v>
      </c>
      <c r="IV93" s="176">
        <v>2</v>
      </c>
      <c r="IW93" s="176">
        <v>2</v>
      </c>
      <c r="IX93" s="176">
        <v>2</v>
      </c>
      <c r="IY93" s="176">
        <v>2</v>
      </c>
      <c r="IZ93" s="176">
        <v>1</v>
      </c>
      <c r="JA93" s="176">
        <v>1</v>
      </c>
      <c r="JB93" s="176">
        <v>1</v>
      </c>
      <c r="JC93" s="176">
        <v>1</v>
      </c>
      <c r="JD93" s="176">
        <v>1</v>
      </c>
      <c r="JE93" s="176">
        <v>1</v>
      </c>
      <c r="JF93" s="176">
        <v>1</v>
      </c>
      <c r="JG93" s="176">
        <v>1</v>
      </c>
      <c r="JH93" s="176">
        <v>1</v>
      </c>
      <c r="JI93" s="176">
        <v>1</v>
      </c>
      <c r="JJ93" s="176">
        <v>1</v>
      </c>
      <c r="JK93" s="176">
        <v>1</v>
      </c>
      <c r="JL93" s="176">
        <v>2</v>
      </c>
      <c r="JM93" s="176">
        <v>2</v>
      </c>
      <c r="JN93" s="176">
        <v>2</v>
      </c>
      <c r="JO93" s="176">
        <v>2</v>
      </c>
      <c r="JP93" s="176">
        <v>2</v>
      </c>
      <c r="JQ93" s="176">
        <v>2</v>
      </c>
      <c r="JR93" s="176">
        <v>2</v>
      </c>
      <c r="JS93" s="176">
        <v>2</v>
      </c>
      <c r="JT93" s="176">
        <v>3</v>
      </c>
      <c r="JU93" s="176">
        <v>3</v>
      </c>
      <c r="JV93" s="176">
        <v>3</v>
      </c>
      <c r="JW93" s="176">
        <v>3</v>
      </c>
      <c r="JX93" s="176">
        <v>3</v>
      </c>
      <c r="JY93" s="176">
        <v>3</v>
      </c>
      <c r="JZ93" s="176">
        <v>3</v>
      </c>
      <c r="KA93" s="176">
        <v>3</v>
      </c>
      <c r="KB93" s="176">
        <v>3</v>
      </c>
      <c r="KC93" s="176">
        <v>3</v>
      </c>
      <c r="KD93" s="176">
        <v>3</v>
      </c>
      <c r="KE93" s="176">
        <v>3</v>
      </c>
      <c r="KF93" s="589">
        <v>3</v>
      </c>
      <c r="KG93" s="589">
        <v>3</v>
      </c>
      <c r="KH93" s="589">
        <v>3</v>
      </c>
      <c r="KI93" s="635">
        <v>3</v>
      </c>
      <c r="KJ93" s="635">
        <v>3</v>
      </c>
      <c r="KK93" s="635">
        <v>3</v>
      </c>
      <c r="KL93" s="635">
        <v>3</v>
      </c>
      <c r="KM93" s="635">
        <v>3</v>
      </c>
      <c r="KN93" s="635">
        <v>3</v>
      </c>
      <c r="KO93" s="635">
        <v>3</v>
      </c>
      <c r="KP93" s="635">
        <v>2</v>
      </c>
      <c r="KQ93" s="635">
        <v>2</v>
      </c>
      <c r="KR93" s="635">
        <v>2</v>
      </c>
    </row>
    <row r="94" spans="1:304" ht="12.75">
      <c r="A94" s="375" t="s">
        <v>308</v>
      </c>
      <c r="B94" s="179"/>
      <c r="C94" s="179">
        <v>0</v>
      </c>
      <c r="D94" s="179">
        <v>0</v>
      </c>
      <c r="E94" s="179">
        <v>0</v>
      </c>
      <c r="F94" s="179">
        <v>0</v>
      </c>
      <c r="G94" s="179">
        <v>0</v>
      </c>
      <c r="H94" s="179">
        <v>0</v>
      </c>
      <c r="I94" s="179">
        <v>0</v>
      </c>
      <c r="J94" s="179">
        <v>0</v>
      </c>
      <c r="K94" s="179">
        <v>0</v>
      </c>
      <c r="L94" s="179">
        <v>0</v>
      </c>
      <c r="M94" s="180">
        <v>0</v>
      </c>
      <c r="N94" s="175">
        <v>1</v>
      </c>
      <c r="O94" s="176">
        <v>1</v>
      </c>
      <c r="P94" s="176">
        <v>1</v>
      </c>
      <c r="Q94" s="176">
        <v>1</v>
      </c>
      <c r="R94" s="176">
        <v>1</v>
      </c>
      <c r="S94" s="176">
        <v>1</v>
      </c>
      <c r="T94" s="176">
        <v>1</v>
      </c>
      <c r="U94" s="176">
        <v>1</v>
      </c>
      <c r="V94" s="176">
        <v>1</v>
      </c>
      <c r="W94" s="176">
        <v>1</v>
      </c>
      <c r="X94" s="176">
        <v>1</v>
      </c>
      <c r="Y94" s="176">
        <v>1</v>
      </c>
      <c r="Z94" s="175">
        <v>1</v>
      </c>
      <c r="AA94" s="176">
        <v>1</v>
      </c>
      <c r="AB94" s="176">
        <v>1</v>
      </c>
      <c r="AC94" s="176">
        <v>1</v>
      </c>
      <c r="AD94" s="176">
        <v>1</v>
      </c>
      <c r="AE94" s="176">
        <v>1</v>
      </c>
      <c r="AF94" s="176">
        <v>1</v>
      </c>
      <c r="AG94" s="176">
        <v>1</v>
      </c>
      <c r="AH94" s="176">
        <v>1</v>
      </c>
      <c r="AI94" s="176">
        <v>1</v>
      </c>
      <c r="AJ94" s="176">
        <v>1</v>
      </c>
      <c r="AK94" s="176">
        <v>1</v>
      </c>
      <c r="AL94" s="175">
        <v>1</v>
      </c>
      <c r="AM94" s="176">
        <v>1</v>
      </c>
      <c r="AN94" s="176">
        <v>1</v>
      </c>
      <c r="AO94" s="176">
        <v>1</v>
      </c>
      <c r="AP94" s="176">
        <v>1</v>
      </c>
      <c r="AQ94" s="176">
        <v>1</v>
      </c>
      <c r="AR94" s="176">
        <v>1</v>
      </c>
      <c r="AS94" s="176">
        <v>1</v>
      </c>
      <c r="AT94" s="176">
        <v>1</v>
      </c>
      <c r="AU94" s="176">
        <v>1</v>
      </c>
      <c r="AV94" s="176">
        <v>1</v>
      </c>
      <c r="AW94" s="176">
        <v>1</v>
      </c>
      <c r="AX94" s="175">
        <v>1</v>
      </c>
      <c r="AY94" s="176">
        <v>1</v>
      </c>
      <c r="AZ94" s="176">
        <v>1</v>
      </c>
      <c r="BA94" s="176">
        <v>1</v>
      </c>
      <c r="BB94" s="176">
        <v>1</v>
      </c>
      <c r="BC94" s="176">
        <v>1</v>
      </c>
      <c r="BD94" s="176">
        <v>1</v>
      </c>
      <c r="BE94" s="176">
        <v>1</v>
      </c>
      <c r="BF94" s="176">
        <v>1</v>
      </c>
      <c r="BG94" s="176">
        <v>1</v>
      </c>
      <c r="BH94" s="176">
        <v>1</v>
      </c>
      <c r="BI94" s="176">
        <v>1</v>
      </c>
      <c r="BJ94" s="175">
        <v>1</v>
      </c>
      <c r="BK94" s="176">
        <v>1</v>
      </c>
      <c r="BL94" s="176">
        <v>1</v>
      </c>
      <c r="BM94" s="176">
        <v>1</v>
      </c>
      <c r="BN94" s="176">
        <v>1</v>
      </c>
      <c r="BO94" s="176">
        <v>1</v>
      </c>
      <c r="BP94" s="176">
        <v>1</v>
      </c>
      <c r="BQ94" s="176">
        <v>1</v>
      </c>
      <c r="BR94" s="176">
        <v>1</v>
      </c>
      <c r="BS94" s="176">
        <v>1</v>
      </c>
      <c r="BT94" s="176">
        <v>1</v>
      </c>
      <c r="BU94" s="176">
        <v>1</v>
      </c>
      <c r="BV94" s="175">
        <v>1</v>
      </c>
      <c r="BW94" s="176">
        <v>1</v>
      </c>
      <c r="BX94" s="176">
        <v>1</v>
      </c>
      <c r="BY94" s="176">
        <v>1</v>
      </c>
      <c r="BZ94" s="176">
        <v>1</v>
      </c>
      <c r="CA94" s="176">
        <v>2</v>
      </c>
      <c r="CB94" s="176">
        <v>2</v>
      </c>
      <c r="CC94" s="176">
        <v>2</v>
      </c>
      <c r="CD94" s="176">
        <v>2</v>
      </c>
      <c r="CE94" s="176">
        <v>2</v>
      </c>
      <c r="CF94" s="176">
        <v>2</v>
      </c>
      <c r="CG94" s="176">
        <v>3</v>
      </c>
      <c r="CH94" s="175">
        <v>3</v>
      </c>
      <c r="CI94" s="176">
        <v>3</v>
      </c>
      <c r="CJ94" s="176">
        <v>3</v>
      </c>
      <c r="CK94" s="176">
        <v>4</v>
      </c>
      <c r="CL94" s="176">
        <v>5</v>
      </c>
      <c r="CM94" s="176">
        <v>5</v>
      </c>
      <c r="CN94" s="176">
        <v>6</v>
      </c>
      <c r="CO94" s="176">
        <v>7</v>
      </c>
      <c r="CP94" s="176">
        <v>7</v>
      </c>
      <c r="CQ94" s="176">
        <v>9</v>
      </c>
      <c r="CR94" s="176">
        <v>9</v>
      </c>
      <c r="CS94" s="176">
        <v>9</v>
      </c>
      <c r="CT94" s="175">
        <v>9</v>
      </c>
      <c r="CU94" s="176">
        <v>9</v>
      </c>
      <c r="CV94" s="176">
        <v>9</v>
      </c>
      <c r="CW94" s="176">
        <v>9</v>
      </c>
      <c r="CX94" s="176">
        <v>9</v>
      </c>
      <c r="CY94" s="176">
        <v>9</v>
      </c>
      <c r="CZ94" s="176">
        <v>9</v>
      </c>
      <c r="DA94" s="176">
        <v>9</v>
      </c>
      <c r="DB94" s="176">
        <v>9</v>
      </c>
      <c r="DC94" s="176">
        <v>9</v>
      </c>
      <c r="DD94" s="176">
        <v>9</v>
      </c>
      <c r="DE94" s="176">
        <v>9</v>
      </c>
      <c r="DF94" s="175">
        <v>9</v>
      </c>
      <c r="DG94" s="176">
        <v>9</v>
      </c>
      <c r="DH94" s="176">
        <v>9</v>
      </c>
      <c r="DI94" s="176">
        <v>9</v>
      </c>
      <c r="DJ94" s="176">
        <v>10</v>
      </c>
      <c r="DK94" s="176">
        <v>10</v>
      </c>
      <c r="DL94" s="176">
        <v>10</v>
      </c>
      <c r="DM94" s="176">
        <v>10</v>
      </c>
      <c r="DN94" s="176">
        <v>10</v>
      </c>
      <c r="DO94" s="176">
        <v>10</v>
      </c>
      <c r="DP94" s="176">
        <v>10</v>
      </c>
      <c r="DQ94" s="176">
        <v>10</v>
      </c>
      <c r="DR94" s="175">
        <v>10</v>
      </c>
      <c r="DS94" s="176">
        <v>10</v>
      </c>
      <c r="DT94" s="176">
        <v>10</v>
      </c>
      <c r="DU94" s="176">
        <v>11</v>
      </c>
      <c r="DV94" s="176">
        <v>10</v>
      </c>
      <c r="DW94" s="176">
        <v>10</v>
      </c>
      <c r="DX94" s="176">
        <v>10</v>
      </c>
      <c r="DY94" s="176">
        <v>10</v>
      </c>
      <c r="DZ94" s="176">
        <v>10</v>
      </c>
      <c r="EA94" s="176">
        <v>10</v>
      </c>
      <c r="EB94" s="176">
        <v>10</v>
      </c>
      <c r="EC94" s="176">
        <v>9</v>
      </c>
      <c r="ED94" s="175">
        <v>9</v>
      </c>
      <c r="EE94" s="176">
        <v>9</v>
      </c>
      <c r="EF94" s="176">
        <v>9</v>
      </c>
      <c r="EG94" s="176">
        <v>9</v>
      </c>
      <c r="EH94" s="176">
        <v>9</v>
      </c>
      <c r="EI94" s="176">
        <v>8</v>
      </c>
      <c r="EJ94" s="176">
        <v>7</v>
      </c>
      <c r="EK94" s="176">
        <v>7</v>
      </c>
      <c r="EL94" s="176">
        <v>8</v>
      </c>
      <c r="EM94" s="176">
        <v>8</v>
      </c>
      <c r="EN94" s="176">
        <v>9</v>
      </c>
      <c r="EO94" s="177">
        <v>10</v>
      </c>
      <c r="EP94" s="175">
        <v>10</v>
      </c>
      <c r="EQ94" s="176">
        <v>11</v>
      </c>
      <c r="ER94" s="176">
        <v>11</v>
      </c>
      <c r="ES94" s="176">
        <v>11</v>
      </c>
      <c r="ET94" s="176">
        <v>11</v>
      </c>
      <c r="EU94" s="176">
        <v>12</v>
      </c>
      <c r="EV94" s="176">
        <v>12</v>
      </c>
      <c r="EW94" s="176">
        <v>12</v>
      </c>
      <c r="EX94" s="176">
        <v>12</v>
      </c>
      <c r="EY94" s="176">
        <v>12</v>
      </c>
      <c r="EZ94" s="176">
        <v>12</v>
      </c>
      <c r="FA94" s="177">
        <v>12</v>
      </c>
      <c r="FB94" s="175">
        <v>12</v>
      </c>
      <c r="FC94" s="176">
        <v>12</v>
      </c>
      <c r="FD94" s="176">
        <v>12</v>
      </c>
      <c r="FE94" s="176">
        <v>12</v>
      </c>
      <c r="FF94" s="176">
        <v>12</v>
      </c>
      <c r="FG94" s="176">
        <v>12</v>
      </c>
      <c r="FH94" s="176">
        <v>12</v>
      </c>
      <c r="FI94" s="176">
        <v>12</v>
      </c>
      <c r="FJ94" s="176">
        <v>12</v>
      </c>
      <c r="FK94" s="176">
        <v>12</v>
      </c>
      <c r="FL94" s="176">
        <v>12</v>
      </c>
      <c r="FM94" s="178">
        <v>12</v>
      </c>
      <c r="FN94" s="175">
        <v>12</v>
      </c>
      <c r="FO94" s="176">
        <v>12</v>
      </c>
      <c r="FP94" s="176">
        <v>12</v>
      </c>
      <c r="FQ94" s="176">
        <v>12</v>
      </c>
      <c r="FR94" s="176">
        <v>12</v>
      </c>
      <c r="FS94" s="176">
        <v>12</v>
      </c>
      <c r="FT94" s="176">
        <v>12</v>
      </c>
      <c r="FU94" s="176">
        <v>13</v>
      </c>
      <c r="FV94" s="176">
        <v>13</v>
      </c>
      <c r="FW94" s="176">
        <v>13</v>
      </c>
      <c r="FX94" s="176">
        <v>13</v>
      </c>
      <c r="FY94" s="178">
        <v>13</v>
      </c>
      <c r="FZ94" s="175">
        <v>13</v>
      </c>
      <c r="GA94" s="176">
        <v>13</v>
      </c>
      <c r="GB94" s="176">
        <v>12</v>
      </c>
      <c r="GC94" s="176">
        <v>12</v>
      </c>
      <c r="GD94" s="176">
        <v>12</v>
      </c>
      <c r="GE94" s="176">
        <v>12</v>
      </c>
      <c r="GF94" s="176">
        <v>12</v>
      </c>
      <c r="GG94" s="176">
        <v>12</v>
      </c>
      <c r="GH94" s="176">
        <v>12</v>
      </c>
      <c r="GI94" s="176">
        <v>12</v>
      </c>
      <c r="GJ94" s="176">
        <v>12</v>
      </c>
      <c r="GK94" s="176">
        <v>12</v>
      </c>
      <c r="GL94" s="175">
        <v>12</v>
      </c>
      <c r="GM94" s="176">
        <v>12</v>
      </c>
      <c r="GN94" s="176">
        <v>12</v>
      </c>
      <c r="GO94" s="176">
        <v>12</v>
      </c>
      <c r="GP94" s="176">
        <v>12</v>
      </c>
      <c r="GQ94" s="176">
        <v>12</v>
      </c>
      <c r="GR94" s="176">
        <v>10</v>
      </c>
      <c r="GS94" s="176">
        <v>10</v>
      </c>
      <c r="GT94" s="176">
        <v>10</v>
      </c>
      <c r="GU94" s="176">
        <v>10</v>
      </c>
      <c r="GV94" s="176">
        <v>10</v>
      </c>
      <c r="GW94" s="177">
        <v>10</v>
      </c>
      <c r="GX94" s="175">
        <v>10</v>
      </c>
      <c r="GY94" s="176">
        <v>9</v>
      </c>
      <c r="GZ94" s="176">
        <v>7</v>
      </c>
      <c r="HA94" s="176">
        <v>7</v>
      </c>
      <c r="HB94" s="176">
        <v>7</v>
      </c>
      <c r="HC94" s="176">
        <v>7</v>
      </c>
      <c r="HD94" s="176">
        <v>7</v>
      </c>
      <c r="HE94" s="176">
        <v>7</v>
      </c>
      <c r="HF94" s="176">
        <v>7</v>
      </c>
      <c r="HG94" s="176">
        <v>7</v>
      </c>
      <c r="HH94" s="176">
        <v>7</v>
      </c>
      <c r="HI94" s="178">
        <v>7</v>
      </c>
      <c r="HJ94" s="257">
        <v>7</v>
      </c>
      <c r="HK94" s="176">
        <v>7</v>
      </c>
      <c r="HL94" s="176">
        <v>7</v>
      </c>
      <c r="HM94" s="176">
        <v>7</v>
      </c>
      <c r="HN94" s="176">
        <v>7</v>
      </c>
      <c r="HO94" s="176">
        <v>8</v>
      </c>
      <c r="HP94" s="176">
        <v>8</v>
      </c>
      <c r="HQ94" s="176">
        <v>8</v>
      </c>
      <c r="HR94" s="176">
        <v>8</v>
      </c>
      <c r="HS94" s="176">
        <v>7</v>
      </c>
      <c r="HT94" s="176">
        <v>6</v>
      </c>
      <c r="HU94" s="176">
        <v>6</v>
      </c>
      <c r="HV94" s="176">
        <v>5</v>
      </c>
      <c r="HW94" s="176">
        <v>5</v>
      </c>
      <c r="HX94" s="176">
        <v>5</v>
      </c>
      <c r="HY94" s="176">
        <v>5</v>
      </c>
      <c r="HZ94" s="176">
        <v>5</v>
      </c>
      <c r="IA94" s="176">
        <v>5</v>
      </c>
      <c r="IB94" s="176">
        <v>5</v>
      </c>
      <c r="IC94" s="176">
        <v>5</v>
      </c>
      <c r="ID94" s="176">
        <v>5</v>
      </c>
      <c r="IE94" s="176">
        <v>5</v>
      </c>
      <c r="IF94" s="176">
        <v>4</v>
      </c>
      <c r="IG94" s="176">
        <v>4</v>
      </c>
      <c r="IH94" s="176">
        <v>4</v>
      </c>
      <c r="II94" s="176">
        <v>4</v>
      </c>
      <c r="IJ94" s="176">
        <v>4</v>
      </c>
      <c r="IK94" s="176">
        <v>4</v>
      </c>
      <c r="IL94" s="176">
        <v>4</v>
      </c>
      <c r="IM94" s="176">
        <v>4</v>
      </c>
      <c r="IN94" s="176">
        <v>5</v>
      </c>
      <c r="IO94" s="176">
        <v>5</v>
      </c>
      <c r="IP94" s="176">
        <v>5</v>
      </c>
      <c r="IQ94" s="176">
        <v>5</v>
      </c>
      <c r="IR94" s="176">
        <v>4</v>
      </c>
      <c r="IS94" s="176">
        <v>5</v>
      </c>
      <c r="IT94" s="176">
        <v>5</v>
      </c>
      <c r="IU94" s="176">
        <v>5</v>
      </c>
      <c r="IV94" s="176">
        <v>5</v>
      </c>
      <c r="IW94" s="176">
        <v>5</v>
      </c>
      <c r="IX94" s="176">
        <v>6</v>
      </c>
      <c r="IY94" s="176">
        <v>6</v>
      </c>
      <c r="IZ94" s="176">
        <v>6</v>
      </c>
      <c r="JA94" s="176">
        <v>6</v>
      </c>
      <c r="JB94" s="176">
        <v>6</v>
      </c>
      <c r="JC94" s="176">
        <v>6</v>
      </c>
      <c r="JD94" s="176">
        <v>6</v>
      </c>
      <c r="JE94" s="176">
        <v>6</v>
      </c>
      <c r="JF94" s="176">
        <v>6</v>
      </c>
      <c r="JG94" s="176">
        <v>6</v>
      </c>
      <c r="JH94" s="176">
        <v>6</v>
      </c>
      <c r="JI94" s="176">
        <v>5</v>
      </c>
      <c r="JJ94" s="176">
        <v>5</v>
      </c>
      <c r="JK94" s="176">
        <v>5</v>
      </c>
      <c r="JL94" s="176">
        <v>5</v>
      </c>
      <c r="JM94" s="176">
        <v>6</v>
      </c>
      <c r="JN94" s="176">
        <v>6</v>
      </c>
      <c r="JO94" s="176">
        <v>6</v>
      </c>
      <c r="JP94" s="176">
        <v>6</v>
      </c>
      <c r="JQ94" s="176">
        <v>6</v>
      </c>
      <c r="JR94" s="176">
        <v>6</v>
      </c>
      <c r="JS94" s="176">
        <v>6</v>
      </c>
      <c r="JT94" s="176">
        <v>6</v>
      </c>
      <c r="JU94" s="176">
        <v>6</v>
      </c>
      <c r="JV94" s="176">
        <v>6</v>
      </c>
      <c r="JW94" s="176">
        <v>6</v>
      </c>
      <c r="JX94" s="176">
        <v>6</v>
      </c>
      <c r="JY94" s="176">
        <v>6</v>
      </c>
      <c r="JZ94" s="176">
        <v>6</v>
      </c>
      <c r="KA94" s="176">
        <v>6</v>
      </c>
      <c r="KB94" s="176">
        <v>6</v>
      </c>
      <c r="KC94" s="176">
        <v>6</v>
      </c>
      <c r="KD94" s="176">
        <v>6</v>
      </c>
      <c r="KE94" s="176">
        <v>6</v>
      </c>
      <c r="KF94" s="589">
        <v>6</v>
      </c>
      <c r="KG94" s="589">
        <v>6</v>
      </c>
      <c r="KH94" s="589">
        <v>6</v>
      </c>
      <c r="KI94" s="635">
        <v>6</v>
      </c>
      <c r="KJ94" s="635">
        <v>6</v>
      </c>
      <c r="KK94" s="635">
        <v>6</v>
      </c>
      <c r="KL94" s="635">
        <v>6</v>
      </c>
      <c r="KM94" s="635">
        <v>6</v>
      </c>
      <c r="KN94" s="635">
        <v>6</v>
      </c>
      <c r="KO94" s="635">
        <v>6</v>
      </c>
      <c r="KP94" s="635">
        <v>6</v>
      </c>
      <c r="KQ94" s="635">
        <v>6</v>
      </c>
      <c r="KR94" s="635">
        <v>6</v>
      </c>
    </row>
    <row r="95" spans="1:304" ht="12.75">
      <c r="A95" s="373" t="s">
        <v>61</v>
      </c>
      <c r="B95" s="179"/>
      <c r="C95" s="179">
        <v>615</v>
      </c>
      <c r="D95" s="179">
        <v>601</v>
      </c>
      <c r="E95" s="179">
        <v>597</v>
      </c>
      <c r="F95" s="179">
        <v>582</v>
      </c>
      <c r="G95" s="179">
        <v>582</v>
      </c>
      <c r="H95" s="179">
        <v>577</v>
      </c>
      <c r="I95" s="179">
        <v>589</v>
      </c>
      <c r="J95" s="179">
        <v>595</v>
      </c>
      <c r="K95" s="179">
        <v>599</v>
      </c>
      <c r="L95" s="179">
        <v>534</v>
      </c>
      <c r="M95" s="180">
        <v>495</v>
      </c>
      <c r="N95" s="184">
        <v>493</v>
      </c>
      <c r="O95" s="185">
        <v>493</v>
      </c>
      <c r="P95" s="185">
        <v>489</v>
      </c>
      <c r="Q95" s="185">
        <v>482</v>
      </c>
      <c r="R95" s="185">
        <v>481</v>
      </c>
      <c r="S95" s="185">
        <v>477</v>
      </c>
      <c r="T95" s="185">
        <v>479</v>
      </c>
      <c r="U95" s="185">
        <v>478</v>
      </c>
      <c r="V95" s="185">
        <v>473</v>
      </c>
      <c r="W95" s="185">
        <v>473</v>
      </c>
      <c r="X95" s="185">
        <v>472</v>
      </c>
      <c r="Y95" s="185">
        <v>468</v>
      </c>
      <c r="Z95" s="184">
        <v>464</v>
      </c>
      <c r="AA95" s="185">
        <v>462</v>
      </c>
      <c r="AB95" s="185">
        <v>459</v>
      </c>
      <c r="AC95" s="185">
        <v>452</v>
      </c>
      <c r="AD95" s="185">
        <v>451</v>
      </c>
      <c r="AE95" s="185">
        <v>449</v>
      </c>
      <c r="AF95" s="185">
        <v>448</v>
      </c>
      <c r="AG95" s="185">
        <v>447</v>
      </c>
      <c r="AH95" s="185">
        <v>446</v>
      </c>
      <c r="AI95" s="185">
        <v>443</v>
      </c>
      <c r="AJ95" s="185">
        <v>439</v>
      </c>
      <c r="AK95" s="185">
        <v>436</v>
      </c>
      <c r="AL95" s="184">
        <v>431</v>
      </c>
      <c r="AM95" s="185">
        <v>428</v>
      </c>
      <c r="AN95" s="185">
        <v>427</v>
      </c>
      <c r="AO95" s="185">
        <v>427</v>
      </c>
      <c r="AP95" s="185">
        <v>425</v>
      </c>
      <c r="AQ95" s="185">
        <v>425</v>
      </c>
      <c r="AR95" s="185">
        <v>423</v>
      </c>
      <c r="AS95" s="185">
        <v>423</v>
      </c>
      <c r="AT95" s="185">
        <v>419</v>
      </c>
      <c r="AU95" s="185">
        <v>413</v>
      </c>
      <c r="AV95" s="185">
        <v>411</v>
      </c>
      <c r="AW95" s="185">
        <v>410</v>
      </c>
      <c r="AX95" s="184">
        <v>405</v>
      </c>
      <c r="AY95" s="185">
        <v>403</v>
      </c>
      <c r="AZ95" s="185">
        <v>398</v>
      </c>
      <c r="BA95" s="185">
        <v>395</v>
      </c>
      <c r="BB95" s="185">
        <v>392</v>
      </c>
      <c r="BC95" s="185">
        <v>392</v>
      </c>
      <c r="BD95" s="185">
        <v>391</v>
      </c>
      <c r="BE95" s="185">
        <v>388</v>
      </c>
      <c r="BF95" s="185">
        <v>390</v>
      </c>
      <c r="BG95" s="185">
        <v>389</v>
      </c>
      <c r="BH95" s="185">
        <v>391</v>
      </c>
      <c r="BI95" s="185">
        <v>390</v>
      </c>
      <c r="BJ95" s="184">
        <v>391</v>
      </c>
      <c r="BK95" s="185">
        <v>391</v>
      </c>
      <c r="BL95" s="185">
        <v>390</v>
      </c>
      <c r="BM95" s="185">
        <v>385</v>
      </c>
      <c r="BN95" s="185">
        <v>385</v>
      </c>
      <c r="BO95" s="185">
        <v>383</v>
      </c>
      <c r="BP95" s="185">
        <v>383</v>
      </c>
      <c r="BQ95" s="185">
        <v>380</v>
      </c>
      <c r="BR95" s="185">
        <v>379</v>
      </c>
      <c r="BS95" s="185">
        <v>382</v>
      </c>
      <c r="BT95" s="185">
        <v>382</v>
      </c>
      <c r="BU95" s="185">
        <v>381</v>
      </c>
      <c r="BV95" s="184">
        <v>378</v>
      </c>
      <c r="BW95" s="185">
        <v>380</v>
      </c>
      <c r="BX95" s="185">
        <v>379</v>
      </c>
      <c r="BY95" s="185">
        <v>382</v>
      </c>
      <c r="BZ95" s="185">
        <v>384</v>
      </c>
      <c r="CA95" s="185">
        <v>382</v>
      </c>
      <c r="CB95" s="185">
        <v>387</v>
      </c>
      <c r="CC95" s="185">
        <v>387</v>
      </c>
      <c r="CD95" s="185">
        <v>387</v>
      </c>
      <c r="CE95" s="185">
        <v>391</v>
      </c>
      <c r="CF95" s="185">
        <v>391</v>
      </c>
      <c r="CG95" s="185">
        <v>394</v>
      </c>
      <c r="CH95" s="184">
        <v>397</v>
      </c>
      <c r="CI95" s="185">
        <v>399</v>
      </c>
      <c r="CJ95" s="185">
        <v>405</v>
      </c>
      <c r="CK95" s="185">
        <v>412</v>
      </c>
      <c r="CL95" s="185">
        <v>412</v>
      </c>
      <c r="CM95" s="185">
        <v>419</v>
      </c>
      <c r="CN95" s="185">
        <v>433</v>
      </c>
      <c r="CO95" s="185">
        <v>433</v>
      </c>
      <c r="CP95" s="185">
        <v>434</v>
      </c>
      <c r="CQ95" s="185">
        <v>446</v>
      </c>
      <c r="CR95" s="185">
        <v>448</v>
      </c>
      <c r="CS95" s="185">
        <v>449</v>
      </c>
      <c r="CT95" s="184">
        <v>449</v>
      </c>
      <c r="CU95" s="185">
        <v>450</v>
      </c>
      <c r="CV95" s="185">
        <v>451</v>
      </c>
      <c r="CW95" s="185">
        <v>450</v>
      </c>
      <c r="CX95" s="185">
        <v>447</v>
      </c>
      <c r="CY95" s="185">
        <v>446</v>
      </c>
      <c r="CZ95" s="185">
        <v>443</v>
      </c>
      <c r="DA95" s="185">
        <v>444</v>
      </c>
      <c r="DB95" s="185">
        <v>443</v>
      </c>
      <c r="DC95" s="185">
        <v>443</v>
      </c>
      <c r="DD95" s="185">
        <v>440</v>
      </c>
      <c r="DE95" s="185">
        <v>439</v>
      </c>
      <c r="DF95" s="184">
        <v>438</v>
      </c>
      <c r="DG95" s="185">
        <v>435</v>
      </c>
      <c r="DH95" s="185">
        <v>432</v>
      </c>
      <c r="DI95" s="185">
        <v>430</v>
      </c>
      <c r="DJ95" s="185">
        <v>431</v>
      </c>
      <c r="DK95" s="185">
        <v>433</v>
      </c>
      <c r="DL95" s="185">
        <v>433</v>
      </c>
      <c r="DM95" s="185">
        <v>432</v>
      </c>
      <c r="DN95" s="185">
        <v>433</v>
      </c>
      <c r="DO95" s="185">
        <v>432</v>
      </c>
      <c r="DP95" s="185">
        <v>430</v>
      </c>
      <c r="DQ95" s="185">
        <v>430</v>
      </c>
      <c r="DR95" s="184">
        <v>472</v>
      </c>
      <c r="DS95" s="170">
        <f>DS87+DS88+DS94</f>
        <v>470</v>
      </c>
      <c r="DT95" s="185">
        <v>469</v>
      </c>
      <c r="DU95" s="185">
        <v>470</v>
      </c>
      <c r="DV95" s="185">
        <v>467</v>
      </c>
      <c r="DW95" s="185">
        <v>466</v>
      </c>
      <c r="DX95" s="185">
        <v>464</v>
      </c>
      <c r="DY95" s="185">
        <v>465</v>
      </c>
      <c r="DZ95" s="185">
        <v>468</v>
      </c>
      <c r="EA95" s="185">
        <v>470</v>
      </c>
      <c r="EB95" s="185">
        <v>470</v>
      </c>
      <c r="EC95" s="185">
        <v>471</v>
      </c>
      <c r="ED95" s="184">
        <v>465</v>
      </c>
      <c r="EE95" s="185">
        <v>467</v>
      </c>
      <c r="EF95" s="185">
        <v>465</v>
      </c>
      <c r="EG95" s="185">
        <v>468</v>
      </c>
      <c r="EH95" s="185">
        <v>465</v>
      </c>
      <c r="EI95" s="185">
        <v>469</v>
      </c>
      <c r="EJ95" s="185">
        <v>468</v>
      </c>
      <c r="EK95" s="185">
        <v>466</v>
      </c>
      <c r="EL95" s="185">
        <v>467</v>
      </c>
      <c r="EM95" s="185">
        <v>464</v>
      </c>
      <c r="EN95" s="185">
        <v>464</v>
      </c>
      <c r="EO95" s="186">
        <v>466</v>
      </c>
      <c r="EP95" s="184">
        <v>466</v>
      </c>
      <c r="EQ95" s="185">
        <v>466</v>
      </c>
      <c r="ER95" s="185">
        <v>465</v>
      </c>
      <c r="ES95" s="185">
        <v>467</v>
      </c>
      <c r="ET95" s="185">
        <v>462</v>
      </c>
      <c r="EU95" s="185">
        <v>459</v>
      </c>
      <c r="EV95" s="185">
        <v>457</v>
      </c>
      <c r="EW95" s="185">
        <v>456</v>
      </c>
      <c r="EX95" s="185">
        <v>455</v>
      </c>
      <c r="EY95" s="185">
        <v>452</v>
      </c>
      <c r="EZ95" s="185">
        <v>452</v>
      </c>
      <c r="FA95" s="186">
        <v>452</v>
      </c>
      <c r="FB95" s="184">
        <v>450</v>
      </c>
      <c r="FC95" s="185">
        <v>452</v>
      </c>
      <c r="FD95" s="185">
        <v>452</v>
      </c>
      <c r="FE95" s="185">
        <v>457</v>
      </c>
      <c r="FF95" s="185">
        <v>456</v>
      </c>
      <c r="FG95" s="185">
        <v>456</v>
      </c>
      <c r="FH95" s="185">
        <v>455</v>
      </c>
      <c r="FI95" s="185">
        <v>454</v>
      </c>
      <c r="FJ95" s="185">
        <v>455</v>
      </c>
      <c r="FK95" s="185">
        <v>458</v>
      </c>
      <c r="FL95" s="185">
        <v>457</v>
      </c>
      <c r="FM95" s="187">
        <v>454</v>
      </c>
      <c r="FN95" s="184">
        <v>453</v>
      </c>
      <c r="FO95" s="185">
        <v>462</v>
      </c>
      <c r="FP95" s="185">
        <v>460</v>
      </c>
      <c r="FQ95" s="185">
        <v>461</v>
      </c>
      <c r="FR95" s="185">
        <v>459</v>
      </c>
      <c r="FS95" s="185">
        <v>460</v>
      </c>
      <c r="FT95" s="185">
        <v>460</v>
      </c>
      <c r="FU95" s="185">
        <v>460</v>
      </c>
      <c r="FV95" s="185">
        <v>460</v>
      </c>
      <c r="FW95" s="185">
        <f>FW87+FW88+FW94</f>
        <v>459</v>
      </c>
      <c r="FX95" s="185">
        <v>459</v>
      </c>
      <c r="FY95" s="187">
        <f>FY87+FY88+FY94</f>
        <v>455</v>
      </c>
      <c r="FZ95" s="184">
        <v>456</v>
      </c>
      <c r="GA95" s="185">
        <f>GA87+GA88+GA94</f>
        <v>455</v>
      </c>
      <c r="GB95" s="185">
        <v>454</v>
      </c>
      <c r="GC95" s="185">
        <v>453</v>
      </c>
      <c r="GD95" s="185">
        <v>455</v>
      </c>
      <c r="GE95" s="185">
        <v>454</v>
      </c>
      <c r="GF95" s="185">
        <v>453</v>
      </c>
      <c r="GG95" s="170">
        <v>453</v>
      </c>
      <c r="GH95" s="170">
        <v>453</v>
      </c>
      <c r="GI95" s="170">
        <v>452</v>
      </c>
      <c r="GJ95" s="170">
        <v>452</v>
      </c>
      <c r="GK95" s="170">
        <v>450</v>
      </c>
      <c r="GL95" s="184">
        <v>447</v>
      </c>
      <c r="GM95" s="170">
        <v>445</v>
      </c>
      <c r="GN95" s="170">
        <v>445</v>
      </c>
      <c r="GO95" s="170">
        <v>445</v>
      </c>
      <c r="GP95" s="170">
        <v>443</v>
      </c>
      <c r="GQ95" s="170">
        <v>440</v>
      </c>
      <c r="GR95" s="170">
        <v>438</v>
      </c>
      <c r="GS95" s="170">
        <v>438</v>
      </c>
      <c r="GT95" s="170">
        <v>435</v>
      </c>
      <c r="GU95" s="170">
        <v>436</v>
      </c>
      <c r="GV95" s="170">
        <v>436</v>
      </c>
      <c r="GW95" s="171">
        <v>434</v>
      </c>
      <c r="GX95" s="172">
        <v>420</v>
      </c>
      <c r="GY95" s="170">
        <v>420</v>
      </c>
      <c r="GZ95" s="170">
        <v>406</v>
      </c>
      <c r="HA95" s="170">
        <v>405</v>
      </c>
      <c r="HB95" s="170">
        <v>404</v>
      </c>
      <c r="HC95" s="170">
        <v>404</v>
      </c>
      <c r="HD95" s="170">
        <v>408</v>
      </c>
      <c r="HE95" s="170">
        <v>403</v>
      </c>
      <c r="HF95" s="170">
        <v>405</v>
      </c>
      <c r="HG95" s="170">
        <v>404</v>
      </c>
      <c r="HH95" s="170">
        <v>402</v>
      </c>
      <c r="HI95" s="260">
        <v>404</v>
      </c>
      <c r="HJ95" s="256">
        <f>HJ87+HJ88+HJ94</f>
        <v>402</v>
      </c>
      <c r="HK95" s="170">
        <v>403</v>
      </c>
      <c r="HL95" s="170">
        <f>HL87+HL88+HL94</f>
        <v>401</v>
      </c>
      <c r="HM95" s="170">
        <f>HM87+HM88+HM94</f>
        <v>404</v>
      </c>
      <c r="HN95" s="170">
        <f>HN87+HN88+HN94</f>
        <v>403</v>
      </c>
      <c r="HO95" s="170">
        <v>403</v>
      </c>
      <c r="HP95" s="170">
        <v>403</v>
      </c>
      <c r="HQ95" s="170">
        <v>404</v>
      </c>
      <c r="HR95" s="170">
        <v>405</v>
      </c>
      <c r="HS95" s="170">
        <v>404</v>
      </c>
      <c r="HT95" s="170">
        <v>400</v>
      </c>
      <c r="HU95" s="170">
        <f>HU87+HU88+HU94</f>
        <v>406</v>
      </c>
      <c r="HV95" s="170">
        <v>397</v>
      </c>
      <c r="HW95" s="170">
        <v>396</v>
      </c>
      <c r="HX95" s="170">
        <v>397</v>
      </c>
      <c r="HY95" s="170">
        <v>396</v>
      </c>
      <c r="HZ95" s="170">
        <v>393</v>
      </c>
      <c r="IA95" s="170">
        <v>391</v>
      </c>
      <c r="IB95" s="170">
        <v>392</v>
      </c>
      <c r="IC95" s="170">
        <v>388</v>
      </c>
      <c r="ID95" s="170">
        <v>389</v>
      </c>
      <c r="IE95" s="170">
        <v>391</v>
      </c>
      <c r="IF95" s="170">
        <v>390</v>
      </c>
      <c r="IG95" s="170">
        <v>391</v>
      </c>
      <c r="IH95" s="170">
        <v>389</v>
      </c>
      <c r="II95" s="170">
        <v>392</v>
      </c>
      <c r="IJ95" s="170">
        <v>392</v>
      </c>
      <c r="IK95" s="170">
        <v>391</v>
      </c>
      <c r="IL95" s="170">
        <v>391</v>
      </c>
      <c r="IM95" s="170">
        <v>390</v>
      </c>
      <c r="IN95" s="170">
        <v>393</v>
      </c>
      <c r="IO95" s="170">
        <v>394</v>
      </c>
      <c r="IP95" s="170">
        <v>401</v>
      </c>
      <c r="IQ95" s="170">
        <f>IQ87+IQ88+IQ94</f>
        <v>404</v>
      </c>
      <c r="IR95" s="170">
        <v>407</v>
      </c>
      <c r="IS95" s="170">
        <v>407</v>
      </c>
      <c r="IT95" s="170">
        <v>409</v>
      </c>
      <c r="IU95" s="170">
        <v>420</v>
      </c>
      <c r="IV95" s="170">
        <v>421</v>
      </c>
      <c r="IW95" s="170">
        <v>429</v>
      </c>
      <c r="IX95" s="170">
        <v>437</v>
      </c>
      <c r="IY95" s="170">
        <v>439</v>
      </c>
      <c r="IZ95" s="170">
        <v>449</v>
      </c>
      <c r="JA95" s="170">
        <v>455</v>
      </c>
      <c r="JB95" s="170">
        <v>455</v>
      </c>
      <c r="JC95" s="170">
        <v>459</v>
      </c>
      <c r="JD95" s="170">
        <v>459</v>
      </c>
      <c r="JE95" s="170">
        <v>463</v>
      </c>
      <c r="JF95" s="170">
        <v>461</v>
      </c>
      <c r="JG95" s="170">
        <v>460</v>
      </c>
      <c r="JH95" s="170">
        <v>457</v>
      </c>
      <c r="JI95" s="170">
        <v>453</v>
      </c>
      <c r="JJ95" s="170">
        <v>452</v>
      </c>
      <c r="JK95" s="170">
        <v>449</v>
      </c>
      <c r="JL95" s="170">
        <v>449</v>
      </c>
      <c r="JM95" s="170">
        <v>449</v>
      </c>
      <c r="JN95" s="170">
        <v>449</v>
      </c>
      <c r="JO95" s="170">
        <v>449</v>
      </c>
      <c r="JP95" s="170">
        <v>449</v>
      </c>
      <c r="JQ95" s="170">
        <v>448</v>
      </c>
      <c r="JR95" s="170">
        <v>448</v>
      </c>
      <c r="JS95" s="170">
        <v>445</v>
      </c>
      <c r="JT95" s="170">
        <v>444</v>
      </c>
      <c r="JU95" s="170">
        <v>444</v>
      </c>
      <c r="JV95" s="170">
        <v>444</v>
      </c>
      <c r="JW95" s="170">
        <v>444</v>
      </c>
      <c r="JX95" s="170">
        <v>441</v>
      </c>
      <c r="JY95" s="170">
        <f t="shared" ref="JY95:KC95" si="23">JY88+JY94+JY87</f>
        <v>438</v>
      </c>
      <c r="JZ95" s="170">
        <f t="shared" si="23"/>
        <v>437</v>
      </c>
      <c r="KA95" s="170">
        <f t="shared" si="23"/>
        <v>449</v>
      </c>
      <c r="KB95" s="170">
        <f t="shared" si="23"/>
        <v>446</v>
      </c>
      <c r="KC95" s="170">
        <f t="shared" si="23"/>
        <v>446</v>
      </c>
      <c r="KD95" s="170">
        <f>KD88+KD94+KD87</f>
        <v>445</v>
      </c>
      <c r="KE95" s="170">
        <f>KE88+KE94+KE87</f>
        <v>443</v>
      </c>
      <c r="KF95" s="170">
        <v>443</v>
      </c>
      <c r="KG95" s="170">
        <v>443</v>
      </c>
      <c r="KH95" s="170">
        <f>KH87+KH88+KH94</f>
        <v>442</v>
      </c>
      <c r="KI95" s="636">
        <v>439</v>
      </c>
      <c r="KJ95" s="636">
        <v>429</v>
      </c>
      <c r="KK95" s="636">
        <v>427</v>
      </c>
      <c r="KL95" s="636">
        <v>427</v>
      </c>
      <c r="KM95" s="636">
        <v>426</v>
      </c>
      <c r="KN95" s="636">
        <v>428</v>
      </c>
      <c r="KO95" s="636">
        <v>427</v>
      </c>
      <c r="KP95" s="636">
        <v>421</v>
      </c>
      <c r="KQ95" s="636">
        <v>422</v>
      </c>
      <c r="KR95" s="636">
        <v>421</v>
      </c>
    </row>
    <row r="96" spans="1:304" ht="12.75">
      <c r="A96" s="373" t="s">
        <v>269</v>
      </c>
      <c r="B96" s="179"/>
      <c r="C96" s="179">
        <v>0</v>
      </c>
      <c r="D96" s="179">
        <v>0</v>
      </c>
      <c r="E96" s="179">
        <v>0</v>
      </c>
      <c r="F96" s="179">
        <v>0</v>
      </c>
      <c r="G96" s="179">
        <v>0</v>
      </c>
      <c r="H96" s="179">
        <v>0</v>
      </c>
      <c r="I96" s="179">
        <v>0</v>
      </c>
      <c r="J96" s="179">
        <v>0</v>
      </c>
      <c r="K96" s="179">
        <v>0</v>
      </c>
      <c r="L96" s="179">
        <v>0</v>
      </c>
      <c r="M96" s="180">
        <v>0</v>
      </c>
      <c r="N96" s="184">
        <v>0</v>
      </c>
      <c r="O96" s="185">
        <v>0</v>
      </c>
      <c r="P96" s="185">
        <v>0</v>
      </c>
      <c r="Q96" s="185">
        <v>0</v>
      </c>
      <c r="R96" s="185">
        <v>0</v>
      </c>
      <c r="S96" s="185">
        <v>0</v>
      </c>
      <c r="T96" s="185">
        <v>0</v>
      </c>
      <c r="U96" s="185">
        <v>0</v>
      </c>
      <c r="V96" s="185">
        <v>0</v>
      </c>
      <c r="W96" s="185">
        <v>0</v>
      </c>
      <c r="X96" s="185">
        <v>0</v>
      </c>
      <c r="Y96" s="185">
        <v>0</v>
      </c>
      <c r="Z96" s="184">
        <v>0</v>
      </c>
      <c r="AA96" s="185">
        <v>0</v>
      </c>
      <c r="AB96" s="185">
        <v>0</v>
      </c>
      <c r="AC96" s="185">
        <v>0</v>
      </c>
      <c r="AD96" s="185">
        <v>0</v>
      </c>
      <c r="AE96" s="185">
        <v>0</v>
      </c>
      <c r="AF96" s="185">
        <v>0</v>
      </c>
      <c r="AG96" s="185">
        <v>0</v>
      </c>
      <c r="AH96" s="185">
        <v>0</v>
      </c>
      <c r="AI96" s="185">
        <v>0</v>
      </c>
      <c r="AJ96" s="185">
        <v>0</v>
      </c>
      <c r="AK96" s="185">
        <v>0</v>
      </c>
      <c r="AL96" s="184">
        <v>0</v>
      </c>
      <c r="AM96" s="185">
        <v>0</v>
      </c>
      <c r="AN96" s="185">
        <v>0</v>
      </c>
      <c r="AO96" s="185">
        <v>0</v>
      </c>
      <c r="AP96" s="185">
        <v>0</v>
      </c>
      <c r="AQ96" s="185">
        <v>0</v>
      </c>
      <c r="AR96" s="185">
        <v>0</v>
      </c>
      <c r="AS96" s="185">
        <v>0</v>
      </c>
      <c r="AT96" s="185">
        <v>0</v>
      </c>
      <c r="AU96" s="185">
        <v>0</v>
      </c>
      <c r="AV96" s="185">
        <v>0</v>
      </c>
      <c r="AW96" s="185">
        <v>0</v>
      </c>
      <c r="AX96" s="184">
        <v>0</v>
      </c>
      <c r="AY96" s="185">
        <v>0</v>
      </c>
      <c r="AZ96" s="185">
        <v>0</v>
      </c>
      <c r="BA96" s="185">
        <v>0</v>
      </c>
      <c r="BB96" s="185">
        <v>0</v>
      </c>
      <c r="BC96" s="185">
        <v>0</v>
      </c>
      <c r="BD96" s="185">
        <v>0</v>
      </c>
      <c r="BE96" s="185">
        <v>0</v>
      </c>
      <c r="BF96" s="185">
        <v>0</v>
      </c>
      <c r="BG96" s="185">
        <v>0</v>
      </c>
      <c r="BH96" s="185">
        <v>0</v>
      </c>
      <c r="BI96" s="185">
        <v>0</v>
      </c>
      <c r="BJ96" s="184">
        <v>0</v>
      </c>
      <c r="BK96" s="185">
        <v>0</v>
      </c>
      <c r="BL96" s="185">
        <v>0</v>
      </c>
      <c r="BM96" s="185">
        <v>0</v>
      </c>
      <c r="BN96" s="185">
        <v>0</v>
      </c>
      <c r="BO96" s="185">
        <v>0</v>
      </c>
      <c r="BP96" s="185">
        <v>0</v>
      </c>
      <c r="BQ96" s="185">
        <v>0</v>
      </c>
      <c r="BR96" s="185">
        <v>0</v>
      </c>
      <c r="BS96" s="185">
        <v>0</v>
      </c>
      <c r="BT96" s="185">
        <v>0</v>
      </c>
      <c r="BU96" s="185">
        <v>0</v>
      </c>
      <c r="BV96" s="184">
        <v>0</v>
      </c>
      <c r="BW96" s="185">
        <v>0</v>
      </c>
      <c r="BX96" s="185">
        <v>0</v>
      </c>
      <c r="BY96" s="185">
        <v>0</v>
      </c>
      <c r="BZ96" s="185">
        <v>0</v>
      </c>
      <c r="CA96" s="185">
        <v>0</v>
      </c>
      <c r="CB96" s="185">
        <v>0</v>
      </c>
      <c r="CC96" s="185">
        <v>0</v>
      </c>
      <c r="CD96" s="185">
        <v>0</v>
      </c>
      <c r="CE96" s="185">
        <v>0</v>
      </c>
      <c r="CF96" s="185">
        <v>0</v>
      </c>
      <c r="CG96" s="185">
        <v>0</v>
      </c>
      <c r="CH96" s="184">
        <v>0</v>
      </c>
      <c r="CI96" s="185">
        <v>0</v>
      </c>
      <c r="CJ96" s="185">
        <v>0</v>
      </c>
      <c r="CK96" s="185">
        <v>0</v>
      </c>
      <c r="CL96" s="185">
        <v>0</v>
      </c>
      <c r="CM96" s="185">
        <v>0</v>
      </c>
      <c r="CN96" s="185">
        <v>0</v>
      </c>
      <c r="CO96" s="185">
        <v>0</v>
      </c>
      <c r="CP96" s="185">
        <v>0</v>
      </c>
      <c r="CQ96" s="185">
        <v>0</v>
      </c>
      <c r="CR96" s="185">
        <v>0</v>
      </c>
      <c r="CS96" s="185">
        <v>0</v>
      </c>
      <c r="CT96" s="184">
        <v>0</v>
      </c>
      <c r="CU96" s="185">
        <v>0</v>
      </c>
      <c r="CV96" s="185">
        <v>0</v>
      </c>
      <c r="CW96" s="185">
        <v>0</v>
      </c>
      <c r="CX96" s="185">
        <v>0</v>
      </c>
      <c r="CY96" s="185">
        <v>0</v>
      </c>
      <c r="CZ96" s="185">
        <v>0</v>
      </c>
      <c r="DA96" s="185">
        <v>0</v>
      </c>
      <c r="DB96" s="185">
        <v>0</v>
      </c>
      <c r="DC96" s="185">
        <v>0</v>
      </c>
      <c r="DD96" s="185">
        <v>0</v>
      </c>
      <c r="DE96" s="185">
        <v>0</v>
      </c>
      <c r="DF96" s="184">
        <v>0</v>
      </c>
      <c r="DG96" s="185">
        <v>0</v>
      </c>
      <c r="DH96" s="185">
        <v>0</v>
      </c>
      <c r="DI96" s="185">
        <v>0</v>
      </c>
      <c r="DJ96" s="185">
        <v>0</v>
      </c>
      <c r="DK96" s="185">
        <v>0</v>
      </c>
      <c r="DL96" s="185">
        <v>0</v>
      </c>
      <c r="DM96" s="185">
        <v>0</v>
      </c>
      <c r="DN96" s="185">
        <v>0</v>
      </c>
      <c r="DO96" s="185">
        <v>0</v>
      </c>
      <c r="DP96" s="185">
        <v>0</v>
      </c>
      <c r="DQ96" s="185">
        <v>0</v>
      </c>
      <c r="DR96" s="184">
        <v>0</v>
      </c>
      <c r="DS96" s="170">
        <v>0</v>
      </c>
      <c r="DT96" s="185">
        <v>0</v>
      </c>
      <c r="DU96" s="185">
        <v>0</v>
      </c>
      <c r="DV96" s="185">
        <v>0</v>
      </c>
      <c r="DW96" s="185">
        <v>0</v>
      </c>
      <c r="DX96" s="185">
        <v>0</v>
      </c>
      <c r="DY96" s="185">
        <v>0</v>
      </c>
      <c r="DZ96" s="185">
        <v>0</v>
      </c>
      <c r="EA96" s="185">
        <v>0</v>
      </c>
      <c r="EB96" s="185">
        <v>0</v>
      </c>
      <c r="EC96" s="185">
        <v>0</v>
      </c>
      <c r="ED96" s="184">
        <v>0</v>
      </c>
      <c r="EE96" s="185">
        <v>0</v>
      </c>
      <c r="EF96" s="185">
        <v>0</v>
      </c>
      <c r="EG96" s="185">
        <v>0</v>
      </c>
      <c r="EH96" s="185">
        <v>0</v>
      </c>
      <c r="EI96" s="185">
        <v>0</v>
      </c>
      <c r="EJ96" s="185">
        <v>0</v>
      </c>
      <c r="EK96" s="185">
        <v>0</v>
      </c>
      <c r="EL96" s="185">
        <v>0</v>
      </c>
      <c r="EM96" s="185">
        <v>0</v>
      </c>
      <c r="EN96" s="185">
        <v>0</v>
      </c>
      <c r="EO96" s="186">
        <v>0</v>
      </c>
      <c r="EP96" s="184">
        <v>0</v>
      </c>
      <c r="EQ96" s="185">
        <v>0</v>
      </c>
      <c r="ER96" s="185">
        <v>0</v>
      </c>
      <c r="ES96" s="185">
        <v>0</v>
      </c>
      <c r="ET96" s="185">
        <v>0</v>
      </c>
      <c r="EU96" s="185">
        <v>0</v>
      </c>
      <c r="EV96" s="185">
        <v>0</v>
      </c>
      <c r="EW96" s="185">
        <v>0</v>
      </c>
      <c r="EX96" s="185">
        <v>0</v>
      </c>
      <c r="EY96" s="185">
        <v>0</v>
      </c>
      <c r="EZ96" s="185">
        <v>0</v>
      </c>
      <c r="FA96" s="186">
        <v>0</v>
      </c>
      <c r="FB96" s="184">
        <v>0</v>
      </c>
      <c r="FC96" s="185">
        <v>0</v>
      </c>
      <c r="FD96" s="185">
        <v>0</v>
      </c>
      <c r="FE96" s="185">
        <v>0</v>
      </c>
      <c r="FF96" s="185">
        <v>0</v>
      </c>
      <c r="FG96" s="185">
        <v>0</v>
      </c>
      <c r="FH96" s="185">
        <v>0</v>
      </c>
      <c r="FI96" s="185">
        <v>0</v>
      </c>
      <c r="FJ96" s="185">
        <v>69</v>
      </c>
      <c r="FK96" s="185">
        <v>70</v>
      </c>
      <c r="FL96" s="185">
        <v>68</v>
      </c>
      <c r="FM96" s="187">
        <v>68</v>
      </c>
      <c r="FN96" s="184">
        <v>68</v>
      </c>
      <c r="FO96" s="185">
        <v>69</v>
      </c>
      <c r="FP96" s="185">
        <v>69</v>
      </c>
      <c r="FQ96" s="185">
        <v>69</v>
      </c>
      <c r="FR96" s="185">
        <v>70</v>
      </c>
      <c r="FS96" s="185">
        <v>70</v>
      </c>
      <c r="FT96" s="185">
        <v>70</v>
      </c>
      <c r="FU96" s="185">
        <v>69</v>
      </c>
      <c r="FV96" s="185">
        <v>70</v>
      </c>
      <c r="FW96" s="185">
        <v>69</v>
      </c>
      <c r="FX96" s="185">
        <v>73</v>
      </c>
      <c r="FY96" s="187">
        <v>74</v>
      </c>
      <c r="FZ96" s="184">
        <v>78</v>
      </c>
      <c r="GA96" s="185">
        <v>93</v>
      </c>
      <c r="GB96" s="185">
        <v>92</v>
      </c>
      <c r="GC96" s="185">
        <v>93</v>
      </c>
      <c r="GD96" s="185">
        <v>95</v>
      </c>
      <c r="GE96" s="185">
        <v>96</v>
      </c>
      <c r="GF96" s="185">
        <v>96</v>
      </c>
      <c r="GG96" s="170">
        <v>96</v>
      </c>
      <c r="GH96" s="170">
        <v>97</v>
      </c>
      <c r="GI96" s="170">
        <v>97</v>
      </c>
      <c r="GJ96" s="170">
        <v>97</v>
      </c>
      <c r="GK96" s="170">
        <v>97</v>
      </c>
      <c r="GL96" s="184">
        <v>97</v>
      </c>
      <c r="GM96" s="170">
        <v>115</v>
      </c>
      <c r="GN96" s="170">
        <v>115</v>
      </c>
      <c r="GO96" s="170">
        <v>116</v>
      </c>
      <c r="GP96" s="170">
        <v>135</v>
      </c>
      <c r="GQ96" s="170">
        <v>135</v>
      </c>
      <c r="GR96" s="170">
        <v>135</v>
      </c>
      <c r="GS96" s="170">
        <v>131</v>
      </c>
      <c r="GT96" s="170">
        <v>134</v>
      </c>
      <c r="GU96" s="170">
        <v>134</v>
      </c>
      <c r="GV96" s="170">
        <v>134</v>
      </c>
      <c r="GW96" s="171">
        <v>134</v>
      </c>
      <c r="GX96" s="172">
        <v>123</v>
      </c>
      <c r="GY96" s="170">
        <v>123</v>
      </c>
      <c r="GZ96" s="170">
        <v>123</v>
      </c>
      <c r="HA96" s="170">
        <v>123</v>
      </c>
      <c r="HB96" s="170">
        <v>123</v>
      </c>
      <c r="HC96" s="170">
        <v>123</v>
      </c>
      <c r="HD96" s="170">
        <v>123</v>
      </c>
      <c r="HE96" s="170">
        <v>123</v>
      </c>
      <c r="HF96" s="170">
        <v>123</v>
      </c>
      <c r="HG96" s="170">
        <v>123</v>
      </c>
      <c r="HH96" s="170">
        <v>124</v>
      </c>
      <c r="HI96" s="260">
        <v>122</v>
      </c>
      <c r="HJ96" s="256">
        <v>122</v>
      </c>
      <c r="HK96" s="170">
        <v>122</v>
      </c>
      <c r="HL96" s="170">
        <v>122</v>
      </c>
      <c r="HM96" s="170">
        <v>122</v>
      </c>
      <c r="HN96" s="170">
        <v>122</v>
      </c>
      <c r="HO96" s="170">
        <v>122</v>
      </c>
      <c r="HP96" s="170">
        <v>122</v>
      </c>
      <c r="HQ96" s="170">
        <v>122</v>
      </c>
      <c r="HR96" s="170">
        <v>122</v>
      </c>
      <c r="HS96" s="170">
        <v>122</v>
      </c>
      <c r="HT96" s="170">
        <v>122</v>
      </c>
      <c r="HU96" s="170">
        <v>122</v>
      </c>
      <c r="HV96" s="170">
        <v>122</v>
      </c>
      <c r="HW96" s="170">
        <v>122</v>
      </c>
      <c r="HX96" s="170">
        <v>118</v>
      </c>
      <c r="HY96" s="170">
        <v>194</v>
      </c>
      <c r="HZ96" s="170">
        <v>194</v>
      </c>
      <c r="IA96" s="170">
        <v>195</v>
      </c>
      <c r="IB96" s="170">
        <v>195</v>
      </c>
      <c r="IC96" s="170">
        <v>195</v>
      </c>
      <c r="ID96" s="170">
        <v>227</v>
      </c>
      <c r="IE96" s="170">
        <v>231</v>
      </c>
      <c r="IF96" s="170">
        <v>317</v>
      </c>
      <c r="IG96" s="170">
        <v>467</v>
      </c>
      <c r="IH96" s="170">
        <v>553</v>
      </c>
      <c r="II96" s="170">
        <v>552</v>
      </c>
      <c r="IJ96" s="170">
        <v>552</v>
      </c>
      <c r="IK96" s="170">
        <v>552</v>
      </c>
      <c r="IL96" s="170">
        <v>552</v>
      </c>
      <c r="IM96" s="170">
        <v>552</v>
      </c>
      <c r="IN96" s="170">
        <v>552</v>
      </c>
      <c r="IO96" s="170">
        <v>550</v>
      </c>
      <c r="IP96" s="170">
        <v>549</v>
      </c>
      <c r="IQ96" s="170">
        <v>667</v>
      </c>
      <c r="IR96" s="170">
        <v>702</v>
      </c>
      <c r="IS96" s="170">
        <v>706</v>
      </c>
      <c r="IT96" s="170">
        <v>705</v>
      </c>
      <c r="IU96" s="170">
        <v>707</v>
      </c>
      <c r="IV96" s="170">
        <v>723</v>
      </c>
      <c r="IW96" s="170">
        <v>746</v>
      </c>
      <c r="IX96" s="170">
        <v>746</v>
      </c>
      <c r="IY96" s="170">
        <v>756</v>
      </c>
      <c r="IZ96" s="170">
        <v>760</v>
      </c>
      <c r="JA96" s="170">
        <v>795</v>
      </c>
      <c r="JB96" s="170">
        <v>800</v>
      </c>
      <c r="JC96" s="170">
        <v>813</v>
      </c>
      <c r="JD96" s="170">
        <v>826</v>
      </c>
      <c r="JE96" s="170">
        <v>834</v>
      </c>
      <c r="JF96" s="170">
        <v>943</v>
      </c>
      <c r="JG96" s="170">
        <v>950</v>
      </c>
      <c r="JH96" s="170">
        <v>950</v>
      </c>
      <c r="JI96" s="170">
        <v>821</v>
      </c>
      <c r="JJ96" s="170">
        <v>846</v>
      </c>
      <c r="JK96" s="170">
        <v>840</v>
      </c>
      <c r="JL96" s="170">
        <v>840</v>
      </c>
      <c r="JM96" s="170">
        <v>837</v>
      </c>
      <c r="JN96" s="170">
        <v>834</v>
      </c>
      <c r="JO96" s="170">
        <v>833</v>
      </c>
      <c r="JP96" s="170">
        <v>828</v>
      </c>
      <c r="JQ96" s="170">
        <v>839</v>
      </c>
      <c r="JR96" s="170">
        <v>839</v>
      </c>
      <c r="JS96" s="170">
        <v>839</v>
      </c>
      <c r="JT96" s="170">
        <v>839</v>
      </c>
      <c r="JU96" s="170">
        <v>833</v>
      </c>
      <c r="JV96" s="170">
        <v>829</v>
      </c>
      <c r="JW96" s="170">
        <v>830</v>
      </c>
      <c r="JX96" s="170">
        <v>829</v>
      </c>
      <c r="JY96" s="170">
        <v>830</v>
      </c>
      <c r="JZ96" s="170">
        <v>827</v>
      </c>
      <c r="KA96" s="170">
        <v>829</v>
      </c>
      <c r="KB96" s="170">
        <v>823</v>
      </c>
      <c r="KC96" s="170">
        <v>823</v>
      </c>
      <c r="KD96" s="170">
        <v>822</v>
      </c>
      <c r="KE96" s="170">
        <v>814</v>
      </c>
      <c r="KF96" s="170">
        <v>814</v>
      </c>
      <c r="KG96" s="170">
        <v>812</v>
      </c>
      <c r="KH96" s="170">
        <v>811</v>
      </c>
      <c r="KI96" s="636">
        <v>810</v>
      </c>
      <c r="KJ96" s="636">
        <v>809</v>
      </c>
      <c r="KK96" s="636">
        <v>816</v>
      </c>
      <c r="KL96" s="636">
        <v>812</v>
      </c>
      <c r="KM96" s="636">
        <v>811</v>
      </c>
      <c r="KN96" s="636">
        <v>810</v>
      </c>
      <c r="KO96" s="636">
        <v>822</v>
      </c>
      <c r="KP96" s="636">
        <v>821</v>
      </c>
      <c r="KQ96" s="636">
        <v>820</v>
      </c>
      <c r="KR96" s="636">
        <v>820</v>
      </c>
    </row>
    <row r="97" spans="1:304" ht="12.75">
      <c r="A97" s="373" t="s">
        <v>501</v>
      </c>
      <c r="B97" s="179"/>
      <c r="C97" s="179"/>
      <c r="D97" s="179"/>
      <c r="E97" s="179"/>
      <c r="F97" s="179"/>
      <c r="G97" s="179"/>
      <c r="H97" s="179"/>
      <c r="I97" s="179"/>
      <c r="J97" s="179"/>
      <c r="K97" s="179"/>
      <c r="L97" s="179"/>
      <c r="M97" s="180"/>
      <c r="N97" s="184"/>
      <c r="O97" s="185"/>
      <c r="P97" s="185"/>
      <c r="Q97" s="185"/>
      <c r="R97" s="185"/>
      <c r="S97" s="185"/>
      <c r="T97" s="185"/>
      <c r="U97" s="185"/>
      <c r="V97" s="185"/>
      <c r="W97" s="185"/>
      <c r="X97" s="185"/>
      <c r="Y97" s="185"/>
      <c r="Z97" s="184"/>
      <c r="AA97" s="185"/>
      <c r="AB97" s="185"/>
      <c r="AC97" s="185"/>
      <c r="AD97" s="185"/>
      <c r="AE97" s="185"/>
      <c r="AF97" s="185"/>
      <c r="AG97" s="185"/>
      <c r="AH97" s="185"/>
      <c r="AI97" s="185"/>
      <c r="AJ97" s="185"/>
      <c r="AK97" s="185"/>
      <c r="AL97" s="184"/>
      <c r="AM97" s="185"/>
      <c r="AN97" s="185"/>
      <c r="AO97" s="185"/>
      <c r="AP97" s="185"/>
      <c r="AQ97" s="185"/>
      <c r="AR97" s="185"/>
      <c r="AS97" s="185"/>
      <c r="AT97" s="185"/>
      <c r="AU97" s="185"/>
      <c r="AV97" s="185"/>
      <c r="AW97" s="185"/>
      <c r="AX97" s="184"/>
      <c r="AY97" s="185"/>
      <c r="AZ97" s="185"/>
      <c r="BA97" s="185"/>
      <c r="BB97" s="185"/>
      <c r="BC97" s="185"/>
      <c r="BD97" s="185"/>
      <c r="BE97" s="185"/>
      <c r="BF97" s="185"/>
      <c r="BG97" s="185"/>
      <c r="BH97" s="185"/>
      <c r="BI97" s="185"/>
      <c r="BJ97" s="184"/>
      <c r="BK97" s="185"/>
      <c r="BL97" s="185"/>
      <c r="BM97" s="185"/>
      <c r="BN97" s="185"/>
      <c r="BO97" s="185"/>
      <c r="BP97" s="185"/>
      <c r="BQ97" s="185"/>
      <c r="BR97" s="185"/>
      <c r="BS97" s="185"/>
      <c r="BT97" s="185"/>
      <c r="BU97" s="185"/>
      <c r="BV97" s="184"/>
      <c r="BW97" s="185"/>
      <c r="BX97" s="185"/>
      <c r="BY97" s="185"/>
      <c r="BZ97" s="185"/>
      <c r="CA97" s="185"/>
      <c r="CB97" s="185"/>
      <c r="CC97" s="185"/>
      <c r="CD97" s="185"/>
      <c r="CE97" s="185"/>
      <c r="CF97" s="185"/>
      <c r="CG97" s="185"/>
      <c r="CH97" s="184"/>
      <c r="CI97" s="185"/>
      <c r="CJ97" s="185"/>
      <c r="CK97" s="185"/>
      <c r="CL97" s="185"/>
      <c r="CM97" s="185"/>
      <c r="CN97" s="185"/>
      <c r="CO97" s="185"/>
      <c r="CP97" s="185"/>
      <c r="CQ97" s="185"/>
      <c r="CR97" s="185"/>
      <c r="CS97" s="185"/>
      <c r="CT97" s="184"/>
      <c r="CU97" s="185"/>
      <c r="CV97" s="185"/>
      <c r="CW97" s="185"/>
      <c r="CX97" s="185"/>
      <c r="CY97" s="185"/>
      <c r="CZ97" s="185"/>
      <c r="DA97" s="185"/>
      <c r="DB97" s="185"/>
      <c r="DC97" s="185"/>
      <c r="DD97" s="185"/>
      <c r="DE97" s="185"/>
      <c r="DF97" s="184"/>
      <c r="DG97" s="185"/>
      <c r="DH97" s="185"/>
      <c r="DI97" s="185"/>
      <c r="DJ97" s="185"/>
      <c r="DK97" s="185"/>
      <c r="DL97" s="185"/>
      <c r="DM97" s="185"/>
      <c r="DN97" s="185"/>
      <c r="DO97" s="185"/>
      <c r="DP97" s="185"/>
      <c r="DQ97" s="185"/>
      <c r="DR97" s="184"/>
      <c r="DS97" s="170"/>
      <c r="DT97" s="185"/>
      <c r="DU97" s="185"/>
      <c r="DV97" s="185"/>
      <c r="DW97" s="185"/>
      <c r="DX97" s="185"/>
      <c r="DY97" s="185"/>
      <c r="DZ97" s="185"/>
      <c r="EA97" s="185"/>
      <c r="EB97" s="185"/>
      <c r="EC97" s="185"/>
      <c r="ED97" s="184"/>
      <c r="EE97" s="185"/>
      <c r="EF97" s="185"/>
      <c r="EG97" s="185"/>
      <c r="EH97" s="535">
        <v>0</v>
      </c>
      <c r="EI97" s="535">
        <v>0</v>
      </c>
      <c r="EJ97" s="535">
        <v>0</v>
      </c>
      <c r="EK97" s="535">
        <v>0</v>
      </c>
      <c r="EL97" s="535">
        <v>0</v>
      </c>
      <c r="EM97" s="535">
        <v>0</v>
      </c>
      <c r="EN97" s="535">
        <v>0</v>
      </c>
      <c r="EO97" s="535">
        <v>0</v>
      </c>
      <c r="EP97" s="535">
        <v>0</v>
      </c>
      <c r="EQ97" s="535">
        <v>0</v>
      </c>
      <c r="ER97" s="535">
        <v>0</v>
      </c>
      <c r="ES97" s="535">
        <v>0</v>
      </c>
      <c r="ET97" s="535">
        <v>0</v>
      </c>
      <c r="EU97" s="535">
        <v>0</v>
      </c>
      <c r="EV97" s="535">
        <v>0</v>
      </c>
      <c r="EW97" s="535">
        <v>0</v>
      </c>
      <c r="EX97" s="535">
        <v>0</v>
      </c>
      <c r="EY97" s="535">
        <v>0</v>
      </c>
      <c r="EZ97" s="535">
        <v>0</v>
      </c>
      <c r="FA97" s="535">
        <v>0</v>
      </c>
      <c r="FB97" s="535">
        <v>0</v>
      </c>
      <c r="FC97" s="535">
        <v>0</v>
      </c>
      <c r="FD97" s="535">
        <v>0</v>
      </c>
      <c r="FE97" s="535">
        <v>0</v>
      </c>
      <c r="FF97" s="535">
        <v>0</v>
      </c>
      <c r="FG97" s="535">
        <v>0</v>
      </c>
      <c r="FH97" s="535">
        <v>0</v>
      </c>
      <c r="FI97" s="535">
        <v>0</v>
      </c>
      <c r="FJ97" s="535">
        <v>0</v>
      </c>
      <c r="FK97" s="535">
        <v>0</v>
      </c>
      <c r="FL97" s="535">
        <v>0</v>
      </c>
      <c r="FM97" s="535">
        <v>0</v>
      </c>
      <c r="FN97" s="535">
        <v>0</v>
      </c>
      <c r="FO97" s="535">
        <v>0</v>
      </c>
      <c r="FP97" s="535">
        <v>0</v>
      </c>
      <c r="FQ97" s="535">
        <v>0</v>
      </c>
      <c r="FR97" s="535">
        <v>0</v>
      </c>
      <c r="FS97" s="535">
        <v>0</v>
      </c>
      <c r="FT97" s="535">
        <v>0</v>
      </c>
      <c r="FU97" s="535">
        <v>0</v>
      </c>
      <c r="FV97" s="535">
        <v>0</v>
      </c>
      <c r="FW97" s="535">
        <v>0</v>
      </c>
      <c r="FX97" s="535">
        <v>0</v>
      </c>
      <c r="FY97" s="535">
        <v>0</v>
      </c>
      <c r="FZ97" s="535">
        <v>0</v>
      </c>
      <c r="GA97" s="535">
        <v>0</v>
      </c>
      <c r="GB97" s="535">
        <v>0</v>
      </c>
      <c r="GC97" s="535">
        <v>0</v>
      </c>
      <c r="GD97" s="535">
        <v>0</v>
      </c>
      <c r="GE97" s="535">
        <v>0</v>
      </c>
      <c r="GF97" s="535">
        <v>0</v>
      </c>
      <c r="GG97" s="535">
        <v>0</v>
      </c>
      <c r="GH97" s="535">
        <v>0</v>
      </c>
      <c r="GI97" s="535">
        <v>0</v>
      </c>
      <c r="GJ97" s="535">
        <v>0</v>
      </c>
      <c r="GK97" s="535">
        <v>0</v>
      </c>
      <c r="GL97" s="535">
        <v>0</v>
      </c>
      <c r="GM97" s="535">
        <v>0</v>
      </c>
      <c r="GN97" s="535">
        <v>0</v>
      </c>
      <c r="GO97" s="535">
        <v>0</v>
      </c>
      <c r="GP97" s="535">
        <v>0</v>
      </c>
      <c r="GQ97" s="535">
        <v>0</v>
      </c>
      <c r="GR97" s="535">
        <v>0</v>
      </c>
      <c r="GS97" s="535">
        <v>0</v>
      </c>
      <c r="GT97" s="535">
        <v>0</v>
      </c>
      <c r="GU97" s="535">
        <v>0</v>
      </c>
      <c r="GV97" s="535">
        <v>0</v>
      </c>
      <c r="GW97" s="535">
        <v>0</v>
      </c>
      <c r="GX97" s="535">
        <v>0</v>
      </c>
      <c r="GY97" s="535">
        <v>0</v>
      </c>
      <c r="GZ97" s="535">
        <v>0</v>
      </c>
      <c r="HA97" s="535">
        <v>0</v>
      </c>
      <c r="HB97" s="535">
        <v>0</v>
      </c>
      <c r="HC97" s="535">
        <v>0</v>
      </c>
      <c r="HD97" s="535">
        <v>0</v>
      </c>
      <c r="HE97" s="535">
        <v>0</v>
      </c>
      <c r="HF97" s="535">
        <v>0</v>
      </c>
      <c r="HG97" s="535">
        <v>0</v>
      </c>
      <c r="HH97" s="535">
        <v>0</v>
      </c>
      <c r="HI97" s="535">
        <v>0</v>
      </c>
      <c r="HJ97" s="535">
        <v>0</v>
      </c>
      <c r="HK97" s="535">
        <v>0</v>
      </c>
      <c r="HL97" s="535">
        <v>0</v>
      </c>
      <c r="HM97" s="535">
        <v>0</v>
      </c>
      <c r="HN97" s="535">
        <v>0</v>
      </c>
      <c r="HO97" s="535">
        <v>0</v>
      </c>
      <c r="HP97" s="535">
        <v>0</v>
      </c>
      <c r="HQ97" s="535">
        <v>0</v>
      </c>
      <c r="HR97" s="535">
        <v>0</v>
      </c>
      <c r="HS97" s="535">
        <v>0</v>
      </c>
      <c r="HT97" s="535">
        <v>0</v>
      </c>
      <c r="HU97" s="535">
        <v>0</v>
      </c>
      <c r="HV97" s="535">
        <v>0</v>
      </c>
      <c r="HW97" s="535">
        <v>0</v>
      </c>
      <c r="HX97" s="535">
        <v>0</v>
      </c>
      <c r="HY97" s="535">
        <v>0</v>
      </c>
      <c r="HZ97" s="535">
        <v>0</v>
      </c>
      <c r="IA97" s="535">
        <v>0</v>
      </c>
      <c r="IB97" s="535">
        <v>0</v>
      </c>
      <c r="IC97" s="535">
        <v>0</v>
      </c>
      <c r="ID97" s="535">
        <v>0</v>
      </c>
      <c r="IE97" s="535">
        <v>0</v>
      </c>
      <c r="IF97" s="535">
        <v>0</v>
      </c>
      <c r="IG97" s="535">
        <v>0</v>
      </c>
      <c r="IH97" s="535">
        <v>0</v>
      </c>
      <c r="II97" s="535">
        <v>0</v>
      </c>
      <c r="IJ97" s="535">
        <v>0</v>
      </c>
      <c r="IK97" s="535">
        <v>0</v>
      </c>
      <c r="IL97" s="535">
        <v>0</v>
      </c>
      <c r="IM97" s="535">
        <v>0</v>
      </c>
      <c r="IN97" s="535">
        <v>0</v>
      </c>
      <c r="IO97" s="535">
        <v>0</v>
      </c>
      <c r="IP97" s="535">
        <v>0</v>
      </c>
      <c r="IQ97" s="535">
        <v>0</v>
      </c>
      <c r="IR97" s="535">
        <v>0</v>
      </c>
      <c r="IS97" s="535">
        <v>0</v>
      </c>
      <c r="IT97" s="535">
        <v>0</v>
      </c>
      <c r="IU97" s="535">
        <v>0</v>
      </c>
      <c r="IV97" s="170">
        <v>0</v>
      </c>
      <c r="IW97" s="170">
        <v>0</v>
      </c>
      <c r="IX97" s="170">
        <v>0</v>
      </c>
      <c r="IY97" s="170">
        <v>0</v>
      </c>
      <c r="IZ97" s="170">
        <v>0</v>
      </c>
      <c r="JA97" s="170">
        <v>0</v>
      </c>
      <c r="JB97" s="170">
        <v>0</v>
      </c>
      <c r="JC97" s="170">
        <v>0</v>
      </c>
      <c r="JD97" s="170">
        <v>0</v>
      </c>
      <c r="JE97" s="170">
        <v>0</v>
      </c>
      <c r="JF97" s="170">
        <v>0</v>
      </c>
      <c r="JG97" s="170">
        <v>0</v>
      </c>
      <c r="JH97" s="170">
        <v>0</v>
      </c>
      <c r="JI97" s="170">
        <v>125</v>
      </c>
      <c r="JJ97" s="170">
        <v>125</v>
      </c>
      <c r="JK97" s="170">
        <v>131</v>
      </c>
      <c r="JL97" s="170">
        <v>150</v>
      </c>
      <c r="JM97" s="170">
        <v>150</v>
      </c>
      <c r="JN97" s="170">
        <v>175</v>
      </c>
      <c r="JO97" s="170">
        <v>182</v>
      </c>
      <c r="JP97" s="170">
        <v>205</v>
      </c>
      <c r="JQ97" s="170">
        <v>205</v>
      </c>
      <c r="JR97" s="170">
        <v>205</v>
      </c>
      <c r="JS97" s="170">
        <v>204</v>
      </c>
      <c r="JT97" s="170">
        <v>204</v>
      </c>
      <c r="JU97" s="170">
        <v>239</v>
      </c>
      <c r="JV97" s="170">
        <v>239</v>
      </c>
      <c r="JW97" s="170">
        <v>239</v>
      </c>
      <c r="JX97" s="170">
        <v>241</v>
      </c>
      <c r="JY97" s="170">
        <v>242</v>
      </c>
      <c r="JZ97" s="170">
        <v>242</v>
      </c>
      <c r="KA97" s="170">
        <v>242</v>
      </c>
      <c r="KB97" s="170">
        <v>242</v>
      </c>
      <c r="KC97" s="170">
        <v>242</v>
      </c>
      <c r="KD97" s="170">
        <v>242</v>
      </c>
      <c r="KE97" s="170">
        <v>238</v>
      </c>
      <c r="KF97" s="170">
        <v>238</v>
      </c>
      <c r="KG97" s="170">
        <v>237</v>
      </c>
      <c r="KH97" s="170">
        <v>237</v>
      </c>
      <c r="KI97" s="636">
        <v>249</v>
      </c>
      <c r="KJ97" s="636">
        <v>249</v>
      </c>
      <c r="KK97" s="636">
        <v>258</v>
      </c>
      <c r="KL97" s="636">
        <v>258</v>
      </c>
      <c r="KM97" s="636">
        <v>258</v>
      </c>
      <c r="KN97" s="636">
        <v>258</v>
      </c>
      <c r="KO97" s="636">
        <v>258</v>
      </c>
      <c r="KP97" s="636">
        <v>258</v>
      </c>
      <c r="KQ97" s="636">
        <v>258</v>
      </c>
      <c r="KR97" s="636">
        <v>258</v>
      </c>
    </row>
    <row r="98" spans="1:304" ht="12.75">
      <c r="A98" s="373" t="s">
        <v>502</v>
      </c>
      <c r="B98" s="179"/>
      <c r="C98" s="179"/>
      <c r="D98" s="179"/>
      <c r="E98" s="179"/>
      <c r="F98" s="179"/>
      <c r="G98" s="179"/>
      <c r="H98" s="179"/>
      <c r="I98" s="179"/>
      <c r="J98" s="179"/>
      <c r="K98" s="179"/>
      <c r="L98" s="179"/>
      <c r="M98" s="180"/>
      <c r="N98" s="184"/>
      <c r="O98" s="185"/>
      <c r="P98" s="185"/>
      <c r="Q98" s="185"/>
      <c r="R98" s="185"/>
      <c r="S98" s="185"/>
      <c r="T98" s="185"/>
      <c r="U98" s="185"/>
      <c r="V98" s="185"/>
      <c r="W98" s="185"/>
      <c r="X98" s="185"/>
      <c r="Y98" s="185"/>
      <c r="Z98" s="184"/>
      <c r="AA98" s="185"/>
      <c r="AB98" s="185"/>
      <c r="AC98" s="185"/>
      <c r="AD98" s="185"/>
      <c r="AE98" s="185"/>
      <c r="AF98" s="185"/>
      <c r="AG98" s="185"/>
      <c r="AH98" s="185"/>
      <c r="AI98" s="185"/>
      <c r="AJ98" s="185"/>
      <c r="AK98" s="185"/>
      <c r="AL98" s="184"/>
      <c r="AM98" s="185"/>
      <c r="AN98" s="185"/>
      <c r="AO98" s="185"/>
      <c r="AP98" s="185"/>
      <c r="AQ98" s="185"/>
      <c r="AR98" s="185"/>
      <c r="AS98" s="185"/>
      <c r="AT98" s="185"/>
      <c r="AU98" s="185"/>
      <c r="AV98" s="185"/>
      <c r="AW98" s="185"/>
      <c r="AX98" s="184"/>
      <c r="AY98" s="185"/>
      <c r="AZ98" s="185"/>
      <c r="BA98" s="185"/>
      <c r="BB98" s="185"/>
      <c r="BC98" s="185"/>
      <c r="BD98" s="185"/>
      <c r="BE98" s="185"/>
      <c r="BF98" s="185"/>
      <c r="BG98" s="185"/>
      <c r="BH98" s="185"/>
      <c r="BI98" s="185"/>
      <c r="BJ98" s="184"/>
      <c r="BK98" s="185"/>
      <c r="BL98" s="185"/>
      <c r="BM98" s="185"/>
      <c r="BN98" s="185"/>
      <c r="BO98" s="185"/>
      <c r="BP98" s="185"/>
      <c r="BQ98" s="185"/>
      <c r="BR98" s="185"/>
      <c r="BS98" s="185"/>
      <c r="BT98" s="185"/>
      <c r="BU98" s="185"/>
      <c r="BV98" s="184"/>
      <c r="BW98" s="185"/>
      <c r="BX98" s="185"/>
      <c r="BY98" s="185"/>
      <c r="BZ98" s="185"/>
      <c r="CA98" s="185"/>
      <c r="CB98" s="185"/>
      <c r="CC98" s="185"/>
      <c r="CD98" s="185"/>
      <c r="CE98" s="185"/>
      <c r="CF98" s="185"/>
      <c r="CG98" s="185"/>
      <c r="CH98" s="184"/>
      <c r="CI98" s="185"/>
      <c r="CJ98" s="185"/>
      <c r="CK98" s="185"/>
      <c r="CL98" s="185"/>
      <c r="CM98" s="185"/>
      <c r="CN98" s="185"/>
      <c r="CO98" s="185"/>
      <c r="CP98" s="185"/>
      <c r="CQ98" s="185"/>
      <c r="CR98" s="185"/>
      <c r="CS98" s="185"/>
      <c r="CT98" s="184"/>
      <c r="CU98" s="185"/>
      <c r="CV98" s="185"/>
      <c r="CW98" s="185"/>
      <c r="CX98" s="185"/>
      <c r="CY98" s="185"/>
      <c r="CZ98" s="185"/>
      <c r="DA98" s="185"/>
      <c r="DB98" s="185"/>
      <c r="DC98" s="185"/>
      <c r="DD98" s="185"/>
      <c r="DE98" s="185"/>
      <c r="DF98" s="184"/>
      <c r="DG98" s="185"/>
      <c r="DH98" s="185"/>
      <c r="DI98" s="185"/>
      <c r="DJ98" s="185"/>
      <c r="DK98" s="185"/>
      <c r="DL98" s="185"/>
      <c r="DM98" s="185"/>
      <c r="DN98" s="185"/>
      <c r="DO98" s="185"/>
      <c r="DP98" s="185"/>
      <c r="DQ98" s="185"/>
      <c r="DR98" s="184"/>
      <c r="DS98" s="170"/>
      <c r="DT98" s="185"/>
      <c r="DU98" s="185"/>
      <c r="DV98" s="185"/>
      <c r="DW98" s="185"/>
      <c r="DX98" s="185"/>
      <c r="DY98" s="185"/>
      <c r="DZ98" s="185"/>
      <c r="EA98" s="185"/>
      <c r="EB98" s="185"/>
      <c r="EC98" s="185"/>
      <c r="ED98" s="184"/>
      <c r="EE98" s="185"/>
      <c r="EF98" s="185"/>
      <c r="EG98" s="185"/>
      <c r="EH98" s="535">
        <v>0</v>
      </c>
      <c r="EI98" s="535">
        <v>0</v>
      </c>
      <c r="EJ98" s="535">
        <v>0</v>
      </c>
      <c r="EK98" s="535">
        <v>0</v>
      </c>
      <c r="EL98" s="535">
        <v>0</v>
      </c>
      <c r="EM98" s="535">
        <v>0</v>
      </c>
      <c r="EN98" s="535">
        <v>0</v>
      </c>
      <c r="EO98" s="535">
        <v>0</v>
      </c>
      <c r="EP98" s="535">
        <v>0</v>
      </c>
      <c r="EQ98" s="535">
        <v>0</v>
      </c>
      <c r="ER98" s="535">
        <v>0</v>
      </c>
      <c r="ES98" s="535">
        <v>0</v>
      </c>
      <c r="ET98" s="535">
        <v>0</v>
      </c>
      <c r="EU98" s="535">
        <v>0</v>
      </c>
      <c r="EV98" s="535">
        <v>0</v>
      </c>
      <c r="EW98" s="535">
        <v>0</v>
      </c>
      <c r="EX98" s="535">
        <v>0</v>
      </c>
      <c r="EY98" s="535">
        <v>0</v>
      </c>
      <c r="EZ98" s="535">
        <v>0</v>
      </c>
      <c r="FA98" s="535">
        <v>0</v>
      </c>
      <c r="FB98" s="535">
        <v>0</v>
      </c>
      <c r="FC98" s="535">
        <v>0</v>
      </c>
      <c r="FD98" s="535">
        <v>0</v>
      </c>
      <c r="FE98" s="535">
        <v>0</v>
      </c>
      <c r="FF98" s="535">
        <v>0</v>
      </c>
      <c r="FG98" s="535">
        <v>0</v>
      </c>
      <c r="FH98" s="535">
        <v>0</v>
      </c>
      <c r="FI98" s="535">
        <v>0</v>
      </c>
      <c r="FJ98" s="535">
        <v>0</v>
      </c>
      <c r="FK98" s="535">
        <v>0</v>
      </c>
      <c r="FL98" s="535">
        <v>0</v>
      </c>
      <c r="FM98" s="535">
        <v>0</v>
      </c>
      <c r="FN98" s="535">
        <v>0</v>
      </c>
      <c r="FO98" s="535">
        <v>0</v>
      </c>
      <c r="FP98" s="535">
        <v>0</v>
      </c>
      <c r="FQ98" s="535">
        <v>0</v>
      </c>
      <c r="FR98" s="535">
        <v>0</v>
      </c>
      <c r="FS98" s="535">
        <v>0</v>
      </c>
      <c r="FT98" s="535">
        <v>0</v>
      </c>
      <c r="FU98" s="535">
        <v>0</v>
      </c>
      <c r="FV98" s="535">
        <v>0</v>
      </c>
      <c r="FW98" s="535">
        <v>0</v>
      </c>
      <c r="FX98" s="535">
        <v>0</v>
      </c>
      <c r="FY98" s="535">
        <v>0</v>
      </c>
      <c r="FZ98" s="535">
        <v>0</v>
      </c>
      <c r="GA98" s="535">
        <v>0</v>
      </c>
      <c r="GB98" s="535">
        <v>0</v>
      </c>
      <c r="GC98" s="535">
        <v>0</v>
      </c>
      <c r="GD98" s="535">
        <v>0</v>
      </c>
      <c r="GE98" s="535">
        <v>0</v>
      </c>
      <c r="GF98" s="535">
        <v>0</v>
      </c>
      <c r="GG98" s="535">
        <v>0</v>
      </c>
      <c r="GH98" s="535">
        <v>0</v>
      </c>
      <c r="GI98" s="535">
        <v>0</v>
      </c>
      <c r="GJ98" s="535">
        <v>0</v>
      </c>
      <c r="GK98" s="535">
        <v>0</v>
      </c>
      <c r="GL98" s="535">
        <v>0</v>
      </c>
      <c r="GM98" s="535">
        <v>0</v>
      </c>
      <c r="GN98" s="535">
        <v>0</v>
      </c>
      <c r="GO98" s="535">
        <v>0</v>
      </c>
      <c r="GP98" s="535">
        <v>0</v>
      </c>
      <c r="GQ98" s="535">
        <v>0</v>
      </c>
      <c r="GR98" s="535">
        <v>0</v>
      </c>
      <c r="GS98" s="535">
        <v>0</v>
      </c>
      <c r="GT98" s="535">
        <v>0</v>
      </c>
      <c r="GU98" s="535">
        <v>0</v>
      </c>
      <c r="GV98" s="535">
        <v>0</v>
      </c>
      <c r="GW98" s="535">
        <v>0</v>
      </c>
      <c r="GX98" s="535">
        <v>0</v>
      </c>
      <c r="GY98" s="535">
        <v>0</v>
      </c>
      <c r="GZ98" s="535">
        <v>0</v>
      </c>
      <c r="HA98" s="535">
        <v>0</v>
      </c>
      <c r="HB98" s="535">
        <v>0</v>
      </c>
      <c r="HC98" s="535">
        <v>0</v>
      </c>
      <c r="HD98" s="535">
        <v>0</v>
      </c>
      <c r="HE98" s="535">
        <v>0</v>
      </c>
      <c r="HF98" s="535">
        <v>0</v>
      </c>
      <c r="HG98" s="535">
        <v>0</v>
      </c>
      <c r="HH98" s="535">
        <v>0</v>
      </c>
      <c r="HI98" s="535">
        <v>0</v>
      </c>
      <c r="HJ98" s="535">
        <v>0</v>
      </c>
      <c r="HK98" s="535">
        <v>0</v>
      </c>
      <c r="HL98" s="535">
        <v>0</v>
      </c>
      <c r="HM98" s="535">
        <v>0</v>
      </c>
      <c r="HN98" s="535">
        <v>0</v>
      </c>
      <c r="HO98" s="535">
        <v>0</v>
      </c>
      <c r="HP98" s="535">
        <v>0</v>
      </c>
      <c r="HQ98" s="535">
        <v>0</v>
      </c>
      <c r="HR98" s="535">
        <v>0</v>
      </c>
      <c r="HS98" s="535">
        <v>0</v>
      </c>
      <c r="HT98" s="535">
        <v>0</v>
      </c>
      <c r="HU98" s="535">
        <v>0</v>
      </c>
      <c r="HV98" s="535">
        <v>0</v>
      </c>
      <c r="HW98" s="535">
        <v>0</v>
      </c>
      <c r="HX98" s="535">
        <v>0</v>
      </c>
      <c r="HY98" s="535">
        <v>0</v>
      </c>
      <c r="HZ98" s="535">
        <v>0</v>
      </c>
      <c r="IA98" s="535">
        <v>0</v>
      </c>
      <c r="IB98" s="535">
        <v>0</v>
      </c>
      <c r="IC98" s="535">
        <v>0</v>
      </c>
      <c r="ID98" s="535">
        <v>0</v>
      </c>
      <c r="IE98" s="535">
        <v>0</v>
      </c>
      <c r="IF98" s="535">
        <v>0</v>
      </c>
      <c r="IG98" s="535">
        <v>0</v>
      </c>
      <c r="IH98" s="535">
        <v>0</v>
      </c>
      <c r="II98" s="535">
        <v>0</v>
      </c>
      <c r="IJ98" s="535">
        <v>0</v>
      </c>
      <c r="IK98" s="535">
        <v>0</v>
      </c>
      <c r="IL98" s="535">
        <v>0</v>
      </c>
      <c r="IM98" s="535">
        <v>0</v>
      </c>
      <c r="IN98" s="535">
        <v>0</v>
      </c>
      <c r="IO98" s="535">
        <v>0</v>
      </c>
      <c r="IP98" s="535">
        <v>0</v>
      </c>
      <c r="IQ98" s="535">
        <v>0</v>
      </c>
      <c r="IR98" s="535">
        <v>0</v>
      </c>
      <c r="IS98" s="535">
        <v>0</v>
      </c>
      <c r="IT98" s="535">
        <v>0</v>
      </c>
      <c r="IU98" s="535">
        <v>0</v>
      </c>
      <c r="IV98" s="535">
        <v>0</v>
      </c>
      <c r="IW98" s="535">
        <v>0</v>
      </c>
      <c r="IX98" s="170">
        <v>0</v>
      </c>
      <c r="IY98" s="170">
        <v>0</v>
      </c>
      <c r="IZ98" s="170">
        <v>0</v>
      </c>
      <c r="JA98" s="170">
        <v>0</v>
      </c>
      <c r="JB98" s="170">
        <v>0</v>
      </c>
      <c r="JC98" s="170">
        <v>0</v>
      </c>
      <c r="JD98" s="170">
        <v>0</v>
      </c>
      <c r="JE98" s="170">
        <v>0</v>
      </c>
      <c r="JF98" s="170">
        <v>0</v>
      </c>
      <c r="JG98" s="170">
        <v>0</v>
      </c>
      <c r="JH98" s="170">
        <v>0</v>
      </c>
      <c r="JI98" s="170">
        <v>3</v>
      </c>
      <c r="JJ98" s="170">
        <v>3</v>
      </c>
      <c r="JK98" s="170">
        <v>3</v>
      </c>
      <c r="JL98" s="170">
        <v>3</v>
      </c>
      <c r="JM98" s="170">
        <v>2</v>
      </c>
      <c r="JN98" s="170">
        <v>2</v>
      </c>
      <c r="JO98" s="170">
        <v>2</v>
      </c>
      <c r="JP98" s="170">
        <v>2</v>
      </c>
      <c r="JQ98" s="170">
        <v>2</v>
      </c>
      <c r="JR98" s="170">
        <v>2</v>
      </c>
      <c r="JS98" s="170">
        <v>2</v>
      </c>
      <c r="JT98" s="170">
        <v>2</v>
      </c>
      <c r="JU98" s="170">
        <v>2</v>
      </c>
      <c r="JV98" s="170">
        <v>3</v>
      </c>
      <c r="JW98" s="170">
        <v>3</v>
      </c>
      <c r="JX98" s="170">
        <v>3</v>
      </c>
      <c r="JY98" s="170">
        <v>3</v>
      </c>
      <c r="JZ98" s="170">
        <v>4</v>
      </c>
      <c r="KA98" s="170">
        <v>4</v>
      </c>
      <c r="KB98" s="170">
        <v>4</v>
      </c>
      <c r="KC98" s="170">
        <v>4</v>
      </c>
      <c r="KD98" s="170">
        <v>4</v>
      </c>
      <c r="KE98" s="170">
        <v>4</v>
      </c>
      <c r="KF98" s="170">
        <v>4</v>
      </c>
      <c r="KG98" s="170">
        <v>4</v>
      </c>
      <c r="KH98" s="170">
        <v>4</v>
      </c>
      <c r="KI98" s="636">
        <v>4</v>
      </c>
      <c r="KJ98" s="636">
        <v>4</v>
      </c>
      <c r="KK98" s="636">
        <v>4</v>
      </c>
      <c r="KL98" s="636">
        <v>4</v>
      </c>
      <c r="KM98" s="636">
        <v>4</v>
      </c>
      <c r="KN98" s="636">
        <v>4</v>
      </c>
      <c r="KO98" s="636">
        <v>4</v>
      </c>
      <c r="KP98" s="636">
        <v>5</v>
      </c>
      <c r="KQ98" s="636">
        <v>5</v>
      </c>
      <c r="KR98" s="636">
        <v>4</v>
      </c>
    </row>
    <row r="99" spans="1:304" ht="12.75">
      <c r="A99" s="376" t="s">
        <v>257</v>
      </c>
      <c r="B99" s="377"/>
      <c r="C99" s="377">
        <v>0</v>
      </c>
      <c r="D99" s="377">
        <v>0</v>
      </c>
      <c r="E99" s="377">
        <v>0</v>
      </c>
      <c r="F99" s="377">
        <v>1</v>
      </c>
      <c r="G99" s="377">
        <v>2</v>
      </c>
      <c r="H99" s="377">
        <v>3</v>
      </c>
      <c r="I99" s="377">
        <v>5</v>
      </c>
      <c r="J99" s="377">
        <v>7</v>
      </c>
      <c r="K99" s="377">
        <v>10</v>
      </c>
      <c r="L99" s="377">
        <v>10</v>
      </c>
      <c r="M99" s="378">
        <v>14</v>
      </c>
      <c r="N99" s="379" t="s">
        <v>46</v>
      </c>
      <c r="O99" s="380" t="s">
        <v>46</v>
      </c>
      <c r="P99" s="380" t="s">
        <v>46</v>
      </c>
      <c r="Q99" s="380" t="s">
        <v>46</v>
      </c>
      <c r="R99" s="380" t="s">
        <v>46</v>
      </c>
      <c r="S99" s="380" t="s">
        <v>46</v>
      </c>
      <c r="T99" s="380" t="s">
        <v>46</v>
      </c>
      <c r="U99" s="380" t="s">
        <v>46</v>
      </c>
      <c r="V99" s="380" t="s">
        <v>46</v>
      </c>
      <c r="W99" s="380" t="s">
        <v>46</v>
      </c>
      <c r="X99" s="380" t="s">
        <v>46</v>
      </c>
      <c r="Y99" s="380">
        <v>14</v>
      </c>
      <c r="Z99" s="379" t="s">
        <v>46</v>
      </c>
      <c r="AA99" s="380" t="s">
        <v>46</v>
      </c>
      <c r="AB99" s="380" t="s">
        <v>46</v>
      </c>
      <c r="AC99" s="380" t="s">
        <v>46</v>
      </c>
      <c r="AD99" s="380" t="s">
        <v>46</v>
      </c>
      <c r="AE99" s="380" t="s">
        <v>46</v>
      </c>
      <c r="AF99" s="380" t="s">
        <v>46</v>
      </c>
      <c r="AG99" s="380" t="s">
        <v>46</v>
      </c>
      <c r="AH99" s="380" t="s">
        <v>46</v>
      </c>
      <c r="AI99" s="380" t="s">
        <v>46</v>
      </c>
      <c r="AJ99" s="380" t="s">
        <v>46</v>
      </c>
      <c r="AK99" s="380">
        <v>16</v>
      </c>
      <c r="AL99" s="379" t="s">
        <v>46</v>
      </c>
      <c r="AM99" s="380" t="s">
        <v>46</v>
      </c>
      <c r="AN99" s="380" t="s">
        <v>46</v>
      </c>
      <c r="AO99" s="380" t="s">
        <v>46</v>
      </c>
      <c r="AP99" s="380" t="s">
        <v>46</v>
      </c>
      <c r="AQ99" s="380" t="s">
        <v>46</v>
      </c>
      <c r="AR99" s="380" t="s">
        <v>46</v>
      </c>
      <c r="AS99" s="380" t="s">
        <v>46</v>
      </c>
      <c r="AT99" s="380" t="s">
        <v>46</v>
      </c>
      <c r="AU99" s="380" t="s">
        <v>46</v>
      </c>
      <c r="AV99" s="380" t="s">
        <v>46</v>
      </c>
      <c r="AW99" s="380">
        <v>22</v>
      </c>
      <c r="AX99" s="379" t="s">
        <v>46</v>
      </c>
      <c r="AY99" s="380" t="s">
        <v>46</v>
      </c>
      <c r="AZ99" s="380" t="s">
        <v>46</v>
      </c>
      <c r="BA99" s="380" t="s">
        <v>46</v>
      </c>
      <c r="BB99" s="380" t="s">
        <v>46</v>
      </c>
      <c r="BC99" s="380" t="s">
        <v>46</v>
      </c>
      <c r="BD99" s="380" t="s">
        <v>46</v>
      </c>
      <c r="BE99" s="380" t="s">
        <v>46</v>
      </c>
      <c r="BF99" s="380" t="s">
        <v>46</v>
      </c>
      <c r="BG99" s="380" t="s">
        <v>46</v>
      </c>
      <c r="BH99" s="380" t="s">
        <v>46</v>
      </c>
      <c r="BI99" s="380">
        <v>39</v>
      </c>
      <c r="BJ99" s="379" t="s">
        <v>46</v>
      </c>
      <c r="BK99" s="380" t="s">
        <v>46</v>
      </c>
      <c r="BL99" s="380" t="s">
        <v>46</v>
      </c>
      <c r="BM99" s="380" t="s">
        <v>46</v>
      </c>
      <c r="BN99" s="380" t="s">
        <v>46</v>
      </c>
      <c r="BO99" s="380" t="s">
        <v>46</v>
      </c>
      <c r="BP99" s="380" t="s">
        <v>46</v>
      </c>
      <c r="BQ99" s="380" t="s">
        <v>46</v>
      </c>
      <c r="BR99" s="380" t="s">
        <v>46</v>
      </c>
      <c r="BS99" s="380" t="s">
        <v>46</v>
      </c>
      <c r="BT99" s="380" t="s">
        <v>46</v>
      </c>
      <c r="BU99" s="380">
        <v>50</v>
      </c>
      <c r="BV99" s="379" t="s">
        <v>46</v>
      </c>
      <c r="BW99" s="380" t="s">
        <v>46</v>
      </c>
      <c r="BX99" s="380" t="s">
        <v>46</v>
      </c>
      <c r="BY99" s="380" t="s">
        <v>46</v>
      </c>
      <c r="BZ99" s="380" t="s">
        <v>46</v>
      </c>
      <c r="CA99" s="380" t="s">
        <v>46</v>
      </c>
      <c r="CB99" s="380" t="s">
        <v>46</v>
      </c>
      <c r="CC99" s="380" t="s">
        <v>46</v>
      </c>
      <c r="CD99" s="380" t="s">
        <v>46</v>
      </c>
      <c r="CE99" s="380" t="s">
        <v>46</v>
      </c>
      <c r="CF99" s="380" t="s">
        <v>46</v>
      </c>
      <c r="CG99" s="380">
        <v>55</v>
      </c>
      <c r="CH99" s="379">
        <v>54</v>
      </c>
      <c r="CI99" s="380">
        <v>54</v>
      </c>
      <c r="CJ99" s="380">
        <v>54</v>
      </c>
      <c r="CK99" s="380">
        <v>55</v>
      </c>
      <c r="CL99" s="380">
        <v>55</v>
      </c>
      <c r="CM99" s="380">
        <v>55</v>
      </c>
      <c r="CN99" s="380">
        <v>54</v>
      </c>
      <c r="CO99" s="380">
        <v>54</v>
      </c>
      <c r="CP99" s="380">
        <v>53</v>
      </c>
      <c r="CQ99" s="380">
        <v>53</v>
      </c>
      <c r="CR99" s="380">
        <v>53</v>
      </c>
      <c r="CS99" s="380">
        <v>52</v>
      </c>
      <c r="CT99" s="379">
        <v>53</v>
      </c>
      <c r="CU99" s="380">
        <v>51</v>
      </c>
      <c r="CV99" s="380">
        <v>51</v>
      </c>
      <c r="CW99" s="380">
        <v>52</v>
      </c>
      <c r="CX99" s="380">
        <v>53</v>
      </c>
      <c r="CY99" s="380">
        <v>53</v>
      </c>
      <c r="CZ99" s="380">
        <v>55</v>
      </c>
      <c r="DA99" s="380">
        <v>55</v>
      </c>
      <c r="DB99" s="380">
        <v>56</v>
      </c>
      <c r="DC99" s="380">
        <v>57</v>
      </c>
      <c r="DD99" s="380">
        <v>60</v>
      </c>
      <c r="DE99" s="380">
        <v>59</v>
      </c>
      <c r="DF99" s="379">
        <v>59</v>
      </c>
      <c r="DG99" s="380">
        <v>56</v>
      </c>
      <c r="DH99" s="380">
        <v>54</v>
      </c>
      <c r="DI99" s="380">
        <v>54</v>
      </c>
      <c r="DJ99" s="380">
        <v>53</v>
      </c>
      <c r="DK99" s="380">
        <v>53</v>
      </c>
      <c r="DL99" s="380">
        <v>53</v>
      </c>
      <c r="DM99" s="380">
        <v>52</v>
      </c>
      <c r="DN99" s="380">
        <v>52</v>
      </c>
      <c r="DO99" s="380">
        <v>49</v>
      </c>
      <c r="DP99" s="380">
        <v>47</v>
      </c>
      <c r="DQ99" s="380">
        <v>47</v>
      </c>
      <c r="DR99" s="379">
        <v>47</v>
      </c>
      <c r="DS99" s="381">
        <v>47</v>
      </c>
      <c r="DT99" s="380">
        <v>47</v>
      </c>
      <c r="DU99" s="380">
        <v>46</v>
      </c>
      <c r="DV99" s="380">
        <v>46</v>
      </c>
      <c r="DW99" s="380">
        <v>48</v>
      </c>
      <c r="DX99" s="380">
        <v>49</v>
      </c>
      <c r="DY99" s="380">
        <v>51</v>
      </c>
      <c r="DZ99" s="380">
        <v>52</v>
      </c>
      <c r="EA99" s="380">
        <v>57</v>
      </c>
      <c r="EB99" s="380">
        <v>59</v>
      </c>
      <c r="EC99" s="380">
        <v>62</v>
      </c>
      <c r="ED99" s="379">
        <v>62</v>
      </c>
      <c r="EE99" s="380">
        <v>59</v>
      </c>
      <c r="EF99" s="380">
        <v>59</v>
      </c>
      <c r="EG99" s="380">
        <v>58</v>
      </c>
      <c r="EH99" s="380">
        <v>57</v>
      </c>
      <c r="EI99" s="380">
        <v>59</v>
      </c>
      <c r="EJ99" s="380">
        <v>60</v>
      </c>
      <c r="EK99" s="380">
        <v>66</v>
      </c>
      <c r="EL99" s="380">
        <v>66</v>
      </c>
      <c r="EM99" s="380">
        <v>69</v>
      </c>
      <c r="EN99" s="380">
        <v>69</v>
      </c>
      <c r="EO99" s="382">
        <v>74</v>
      </c>
      <c r="EP99" s="379">
        <v>77</v>
      </c>
      <c r="EQ99" s="380">
        <v>79</v>
      </c>
      <c r="ER99" s="380">
        <v>78</v>
      </c>
      <c r="ES99" s="380">
        <v>81</v>
      </c>
      <c r="ET99" s="380">
        <v>81</v>
      </c>
      <c r="EU99" s="380">
        <v>83</v>
      </c>
      <c r="EV99" s="380">
        <v>84</v>
      </c>
      <c r="EW99" s="380">
        <v>87</v>
      </c>
      <c r="EX99" s="380">
        <v>90</v>
      </c>
      <c r="EY99" s="380">
        <v>90</v>
      </c>
      <c r="EZ99" s="380">
        <v>95</v>
      </c>
      <c r="FA99" s="382">
        <v>99</v>
      </c>
      <c r="FB99" s="379">
        <v>99</v>
      </c>
      <c r="FC99" s="380">
        <v>99</v>
      </c>
      <c r="FD99" s="380">
        <v>103</v>
      </c>
      <c r="FE99" s="380">
        <v>104</v>
      </c>
      <c r="FF99" s="380">
        <v>107</v>
      </c>
      <c r="FG99" s="380">
        <v>107</v>
      </c>
      <c r="FH99" s="380">
        <v>109</v>
      </c>
      <c r="FI99" s="380">
        <v>107</v>
      </c>
      <c r="FJ99" s="380">
        <v>107</v>
      </c>
      <c r="FK99" s="380">
        <v>108</v>
      </c>
      <c r="FL99" s="380">
        <v>112</v>
      </c>
      <c r="FM99" s="383">
        <v>116</v>
      </c>
      <c r="FN99" s="379">
        <v>115</v>
      </c>
      <c r="FO99" s="380">
        <v>117</v>
      </c>
      <c r="FP99" s="380">
        <v>117</v>
      </c>
      <c r="FQ99" s="380">
        <v>117</v>
      </c>
      <c r="FR99" s="380">
        <v>118</v>
      </c>
      <c r="FS99" s="380">
        <v>122</v>
      </c>
      <c r="FT99" s="380">
        <v>121</v>
      </c>
      <c r="FU99" s="380">
        <v>122</v>
      </c>
      <c r="FV99" s="380">
        <v>122</v>
      </c>
      <c r="FW99" s="380">
        <v>124</v>
      </c>
      <c r="FX99" s="380">
        <v>122</v>
      </c>
      <c r="FY99" s="383">
        <v>122</v>
      </c>
      <c r="FZ99" s="379">
        <v>122</v>
      </c>
      <c r="GA99" s="380">
        <v>126</v>
      </c>
      <c r="GB99" s="380">
        <v>123</v>
      </c>
      <c r="GC99" s="380">
        <v>122</v>
      </c>
      <c r="GD99" s="380">
        <v>123</v>
      </c>
      <c r="GE99" s="380">
        <v>124</v>
      </c>
      <c r="GF99" s="380">
        <v>124</v>
      </c>
      <c r="GG99" s="381">
        <v>123</v>
      </c>
      <c r="GH99" s="381">
        <v>122</v>
      </c>
      <c r="GI99" s="381">
        <v>122</v>
      </c>
      <c r="GJ99" s="381">
        <v>120</v>
      </c>
      <c r="GK99" s="381">
        <v>121</v>
      </c>
      <c r="GL99" s="379">
        <v>125</v>
      </c>
      <c r="GM99" s="381">
        <v>126</v>
      </c>
      <c r="GN99" s="381">
        <v>124</v>
      </c>
      <c r="GO99" s="381">
        <v>124</v>
      </c>
      <c r="GP99" s="381">
        <v>124</v>
      </c>
      <c r="GQ99" s="381">
        <v>124</v>
      </c>
      <c r="GR99" s="381">
        <v>125</v>
      </c>
      <c r="GS99" s="381">
        <v>125</v>
      </c>
      <c r="GT99" s="381">
        <v>125</v>
      </c>
      <c r="GU99" s="381">
        <v>127</v>
      </c>
      <c r="GV99" s="381">
        <v>130</v>
      </c>
      <c r="GW99" s="384">
        <v>130</v>
      </c>
      <c r="GX99" s="385">
        <v>132</v>
      </c>
      <c r="GY99" s="381">
        <v>133</v>
      </c>
      <c r="GZ99" s="381">
        <v>133</v>
      </c>
      <c r="HA99" s="381">
        <v>133</v>
      </c>
      <c r="HB99" s="381">
        <v>146</v>
      </c>
      <c r="HC99" s="381">
        <v>149</v>
      </c>
      <c r="HD99" s="381">
        <v>147</v>
      </c>
      <c r="HE99" s="381">
        <v>148</v>
      </c>
      <c r="HF99" s="381">
        <v>149</v>
      </c>
      <c r="HG99" s="381">
        <v>150</v>
      </c>
      <c r="HH99" s="381">
        <v>155</v>
      </c>
      <c r="HI99" s="386">
        <v>157</v>
      </c>
      <c r="HJ99" s="387">
        <v>160</v>
      </c>
      <c r="HK99" s="381">
        <v>161</v>
      </c>
      <c r="HL99" s="381">
        <v>165</v>
      </c>
      <c r="HM99" s="381">
        <v>169</v>
      </c>
      <c r="HN99" s="381">
        <v>174</v>
      </c>
      <c r="HO99" s="381">
        <v>175</v>
      </c>
      <c r="HP99" s="381">
        <v>179</v>
      </c>
      <c r="HQ99" s="381">
        <v>185</v>
      </c>
      <c r="HR99" s="381">
        <v>185</v>
      </c>
      <c r="HS99" s="381">
        <v>185</v>
      </c>
      <c r="HT99" s="381">
        <v>193</v>
      </c>
      <c r="HU99" s="381">
        <v>200</v>
      </c>
      <c r="HV99" s="381">
        <v>202</v>
      </c>
      <c r="HW99" s="381">
        <v>203</v>
      </c>
      <c r="HX99" s="381">
        <v>205</v>
      </c>
      <c r="HY99" s="381">
        <v>208</v>
      </c>
      <c r="HZ99" s="381">
        <v>214</v>
      </c>
      <c r="IA99" s="381">
        <v>218</v>
      </c>
      <c r="IB99" s="381">
        <v>222</v>
      </c>
      <c r="IC99" s="381">
        <v>232</v>
      </c>
      <c r="ID99" s="381">
        <v>240</v>
      </c>
      <c r="IE99" s="381">
        <v>253</v>
      </c>
      <c r="IF99" s="381">
        <v>259</v>
      </c>
      <c r="IG99" s="381">
        <v>268</v>
      </c>
      <c r="IH99" s="381">
        <v>276</v>
      </c>
      <c r="II99" s="381">
        <v>287</v>
      </c>
      <c r="IJ99" s="381">
        <v>294</v>
      </c>
      <c r="IK99" s="381">
        <v>297</v>
      </c>
      <c r="IL99" s="381">
        <v>300</v>
      </c>
      <c r="IM99" s="381">
        <v>302</v>
      </c>
      <c r="IN99" s="381">
        <v>310</v>
      </c>
      <c r="IO99" s="381">
        <v>318</v>
      </c>
      <c r="IP99" s="381">
        <v>329</v>
      </c>
      <c r="IQ99" s="381">
        <v>342</v>
      </c>
      <c r="IR99" s="381">
        <v>353</v>
      </c>
      <c r="IS99" s="381">
        <v>366</v>
      </c>
      <c r="IT99" s="381">
        <v>378</v>
      </c>
      <c r="IU99" s="381">
        <v>385</v>
      </c>
      <c r="IV99" s="381">
        <v>395</v>
      </c>
      <c r="IW99" s="381">
        <v>401</v>
      </c>
      <c r="IX99" s="381">
        <v>406</v>
      </c>
      <c r="IY99" s="381">
        <v>416</v>
      </c>
      <c r="IZ99" s="381">
        <v>427</v>
      </c>
      <c r="JA99" s="381">
        <v>439</v>
      </c>
      <c r="JB99" s="381">
        <v>454</v>
      </c>
      <c r="JC99" s="381">
        <v>467</v>
      </c>
      <c r="JD99" s="381">
        <v>480</v>
      </c>
      <c r="JE99" s="381">
        <v>493</v>
      </c>
      <c r="JF99" s="381">
        <v>499</v>
      </c>
      <c r="JG99" s="381">
        <v>495</v>
      </c>
      <c r="JH99" s="381">
        <v>508</v>
      </c>
      <c r="JI99" s="381">
        <v>518</v>
      </c>
      <c r="JJ99" s="381">
        <v>524</v>
      </c>
      <c r="JK99" s="381">
        <v>529</v>
      </c>
      <c r="JL99" s="381">
        <v>539</v>
      </c>
      <c r="JM99" s="381">
        <v>545</v>
      </c>
      <c r="JN99" s="381">
        <v>555</v>
      </c>
      <c r="JO99" s="381">
        <v>564</v>
      </c>
      <c r="JP99" s="381">
        <v>562</v>
      </c>
      <c r="JQ99" s="381">
        <v>569</v>
      </c>
      <c r="JR99" s="381">
        <v>576</v>
      </c>
      <c r="JS99" s="381">
        <v>574</v>
      </c>
      <c r="JT99" s="381">
        <v>572</v>
      </c>
      <c r="JU99" s="381">
        <v>575</v>
      </c>
      <c r="JV99" s="381">
        <v>574</v>
      </c>
      <c r="JW99" s="381">
        <v>577</v>
      </c>
      <c r="JX99" s="381">
        <v>576</v>
      </c>
      <c r="JY99" s="381">
        <v>581</v>
      </c>
      <c r="JZ99" s="381">
        <v>588</v>
      </c>
      <c r="KA99" s="381">
        <v>608</v>
      </c>
      <c r="KB99" s="381">
        <v>610</v>
      </c>
      <c r="KC99" s="381">
        <v>624</v>
      </c>
      <c r="KD99" s="381">
        <v>627</v>
      </c>
      <c r="KE99" s="381">
        <v>632</v>
      </c>
      <c r="KF99" s="381">
        <v>634</v>
      </c>
      <c r="KG99" s="381">
        <v>631</v>
      </c>
      <c r="KH99" s="381">
        <v>640</v>
      </c>
      <c r="KI99" s="636">
        <v>652</v>
      </c>
      <c r="KJ99" s="636">
        <v>663</v>
      </c>
      <c r="KK99" s="636">
        <v>671</v>
      </c>
      <c r="KL99" s="636">
        <v>681</v>
      </c>
      <c r="KM99" s="636">
        <v>690</v>
      </c>
      <c r="KN99" s="636">
        <v>690</v>
      </c>
      <c r="KO99" s="636">
        <v>716</v>
      </c>
      <c r="KP99" s="636">
        <v>716</v>
      </c>
      <c r="KQ99" s="636">
        <v>722</v>
      </c>
      <c r="KR99" s="636">
        <v>723</v>
      </c>
    </row>
    <row r="100" spans="1:304" ht="12.75">
      <c r="A100" s="460" t="s">
        <v>258</v>
      </c>
      <c r="B100" s="461"/>
      <c r="C100" s="461">
        <v>615</v>
      </c>
      <c r="D100" s="461">
        <v>601</v>
      </c>
      <c r="E100" s="461">
        <v>597</v>
      </c>
      <c r="F100" s="461">
        <v>583</v>
      </c>
      <c r="G100" s="461">
        <v>584</v>
      </c>
      <c r="H100" s="461">
        <v>580</v>
      </c>
      <c r="I100" s="461">
        <v>594</v>
      </c>
      <c r="J100" s="461">
        <v>602</v>
      </c>
      <c r="K100" s="461">
        <v>609</v>
      </c>
      <c r="L100" s="461">
        <v>544</v>
      </c>
      <c r="M100" s="462">
        <v>509</v>
      </c>
      <c r="N100" s="463" t="s">
        <v>46</v>
      </c>
      <c r="O100" s="464" t="s">
        <v>46</v>
      </c>
      <c r="P100" s="464" t="s">
        <v>46</v>
      </c>
      <c r="Q100" s="464" t="s">
        <v>46</v>
      </c>
      <c r="R100" s="464" t="s">
        <v>46</v>
      </c>
      <c r="S100" s="464" t="s">
        <v>46</v>
      </c>
      <c r="T100" s="464" t="s">
        <v>46</v>
      </c>
      <c r="U100" s="464" t="s">
        <v>46</v>
      </c>
      <c r="V100" s="464" t="s">
        <v>46</v>
      </c>
      <c r="W100" s="464" t="s">
        <v>46</v>
      </c>
      <c r="X100" s="464" t="s">
        <v>46</v>
      </c>
      <c r="Y100" s="464">
        <v>482</v>
      </c>
      <c r="Z100" s="463" t="s">
        <v>46</v>
      </c>
      <c r="AA100" s="464" t="s">
        <v>46</v>
      </c>
      <c r="AB100" s="464" t="s">
        <v>46</v>
      </c>
      <c r="AC100" s="464" t="s">
        <v>46</v>
      </c>
      <c r="AD100" s="464" t="s">
        <v>46</v>
      </c>
      <c r="AE100" s="464" t="s">
        <v>46</v>
      </c>
      <c r="AF100" s="464" t="s">
        <v>46</v>
      </c>
      <c r="AG100" s="464" t="s">
        <v>46</v>
      </c>
      <c r="AH100" s="464" t="s">
        <v>46</v>
      </c>
      <c r="AI100" s="464" t="s">
        <v>46</v>
      </c>
      <c r="AJ100" s="464" t="s">
        <v>46</v>
      </c>
      <c r="AK100" s="464">
        <v>452</v>
      </c>
      <c r="AL100" s="463" t="s">
        <v>46</v>
      </c>
      <c r="AM100" s="464" t="s">
        <v>46</v>
      </c>
      <c r="AN100" s="464" t="s">
        <v>46</v>
      </c>
      <c r="AO100" s="464" t="s">
        <v>46</v>
      </c>
      <c r="AP100" s="464" t="s">
        <v>46</v>
      </c>
      <c r="AQ100" s="464" t="s">
        <v>46</v>
      </c>
      <c r="AR100" s="464" t="s">
        <v>46</v>
      </c>
      <c r="AS100" s="464" t="s">
        <v>46</v>
      </c>
      <c r="AT100" s="464" t="s">
        <v>46</v>
      </c>
      <c r="AU100" s="464" t="s">
        <v>46</v>
      </c>
      <c r="AV100" s="464" t="s">
        <v>46</v>
      </c>
      <c r="AW100" s="464">
        <v>432</v>
      </c>
      <c r="AX100" s="463" t="s">
        <v>46</v>
      </c>
      <c r="AY100" s="464" t="s">
        <v>46</v>
      </c>
      <c r="AZ100" s="464" t="s">
        <v>46</v>
      </c>
      <c r="BA100" s="464" t="s">
        <v>46</v>
      </c>
      <c r="BB100" s="464" t="s">
        <v>46</v>
      </c>
      <c r="BC100" s="464" t="s">
        <v>46</v>
      </c>
      <c r="BD100" s="464" t="s">
        <v>46</v>
      </c>
      <c r="BE100" s="464" t="s">
        <v>46</v>
      </c>
      <c r="BF100" s="464" t="s">
        <v>46</v>
      </c>
      <c r="BG100" s="464" t="s">
        <v>46</v>
      </c>
      <c r="BH100" s="464" t="s">
        <v>46</v>
      </c>
      <c r="BI100" s="464">
        <v>429</v>
      </c>
      <c r="BJ100" s="463" t="s">
        <v>46</v>
      </c>
      <c r="BK100" s="464" t="s">
        <v>46</v>
      </c>
      <c r="BL100" s="464" t="s">
        <v>46</v>
      </c>
      <c r="BM100" s="464" t="s">
        <v>46</v>
      </c>
      <c r="BN100" s="464" t="s">
        <v>46</v>
      </c>
      <c r="BO100" s="464" t="s">
        <v>46</v>
      </c>
      <c r="BP100" s="464" t="s">
        <v>46</v>
      </c>
      <c r="BQ100" s="464" t="s">
        <v>46</v>
      </c>
      <c r="BR100" s="464" t="s">
        <v>46</v>
      </c>
      <c r="BS100" s="464" t="s">
        <v>46</v>
      </c>
      <c r="BT100" s="464" t="s">
        <v>46</v>
      </c>
      <c r="BU100" s="464">
        <v>431</v>
      </c>
      <c r="BV100" s="463" t="s">
        <v>46</v>
      </c>
      <c r="BW100" s="464" t="s">
        <v>46</v>
      </c>
      <c r="BX100" s="464" t="s">
        <v>46</v>
      </c>
      <c r="BY100" s="464" t="s">
        <v>46</v>
      </c>
      <c r="BZ100" s="464" t="s">
        <v>46</v>
      </c>
      <c r="CA100" s="464" t="s">
        <v>46</v>
      </c>
      <c r="CB100" s="464" t="s">
        <v>46</v>
      </c>
      <c r="CC100" s="464" t="s">
        <v>46</v>
      </c>
      <c r="CD100" s="464" t="s">
        <v>46</v>
      </c>
      <c r="CE100" s="464" t="s">
        <v>46</v>
      </c>
      <c r="CF100" s="464" t="s">
        <v>46</v>
      </c>
      <c r="CG100" s="464">
        <v>449</v>
      </c>
      <c r="CH100" s="463">
        <v>451</v>
      </c>
      <c r="CI100" s="464">
        <v>453</v>
      </c>
      <c r="CJ100" s="464">
        <v>459</v>
      </c>
      <c r="CK100" s="464">
        <v>467</v>
      </c>
      <c r="CL100" s="464">
        <v>467</v>
      </c>
      <c r="CM100" s="464">
        <v>474</v>
      </c>
      <c r="CN100" s="464">
        <v>487</v>
      </c>
      <c r="CO100" s="464">
        <v>487</v>
      </c>
      <c r="CP100" s="464">
        <v>487</v>
      </c>
      <c r="CQ100" s="464">
        <v>499</v>
      </c>
      <c r="CR100" s="464">
        <v>501</v>
      </c>
      <c r="CS100" s="464">
        <v>501</v>
      </c>
      <c r="CT100" s="463">
        <v>502</v>
      </c>
      <c r="CU100" s="464">
        <v>501</v>
      </c>
      <c r="CV100" s="464">
        <v>502</v>
      </c>
      <c r="CW100" s="464">
        <v>502</v>
      </c>
      <c r="CX100" s="464">
        <v>500</v>
      </c>
      <c r="CY100" s="464">
        <v>499</v>
      </c>
      <c r="CZ100" s="464">
        <v>498</v>
      </c>
      <c r="DA100" s="464">
        <v>499</v>
      </c>
      <c r="DB100" s="464">
        <v>499</v>
      </c>
      <c r="DC100" s="464">
        <v>500</v>
      </c>
      <c r="DD100" s="464">
        <v>500</v>
      </c>
      <c r="DE100" s="464">
        <v>498</v>
      </c>
      <c r="DF100" s="463">
        <v>497</v>
      </c>
      <c r="DG100" s="464">
        <v>491</v>
      </c>
      <c r="DH100" s="464">
        <v>486</v>
      </c>
      <c r="DI100" s="464">
        <v>484</v>
      </c>
      <c r="DJ100" s="464">
        <v>484</v>
      </c>
      <c r="DK100" s="464">
        <v>486</v>
      </c>
      <c r="DL100" s="464">
        <v>486</v>
      </c>
      <c r="DM100" s="464">
        <v>484</v>
      </c>
      <c r="DN100" s="464">
        <v>485</v>
      </c>
      <c r="DO100" s="464">
        <v>481</v>
      </c>
      <c r="DP100" s="464">
        <v>477</v>
      </c>
      <c r="DQ100" s="464">
        <v>477</v>
      </c>
      <c r="DR100" s="463">
        <v>519</v>
      </c>
      <c r="DS100" s="465">
        <f>SUM(DS95:DS99)</f>
        <v>517</v>
      </c>
      <c r="DT100" s="464">
        <v>516</v>
      </c>
      <c r="DU100" s="464">
        <v>516</v>
      </c>
      <c r="DV100" s="464">
        <v>513</v>
      </c>
      <c r="DW100" s="464">
        <v>514</v>
      </c>
      <c r="DX100" s="464">
        <v>513</v>
      </c>
      <c r="DY100" s="464">
        <v>516</v>
      </c>
      <c r="DZ100" s="464">
        <v>520</v>
      </c>
      <c r="EA100" s="464">
        <v>527</v>
      </c>
      <c r="EB100" s="464">
        <v>529</v>
      </c>
      <c r="EC100" s="464">
        <v>533</v>
      </c>
      <c r="ED100" s="463">
        <v>527</v>
      </c>
      <c r="EE100" s="464">
        <v>526</v>
      </c>
      <c r="EF100" s="464">
        <v>524</v>
      </c>
      <c r="EG100" s="464">
        <v>526</v>
      </c>
      <c r="EH100" s="464">
        <v>522</v>
      </c>
      <c r="EI100" s="464">
        <v>528</v>
      </c>
      <c r="EJ100" s="464">
        <v>528</v>
      </c>
      <c r="EK100" s="464">
        <v>532</v>
      </c>
      <c r="EL100" s="464">
        <v>533</v>
      </c>
      <c r="EM100" s="464">
        <v>533</v>
      </c>
      <c r="EN100" s="464">
        <v>533</v>
      </c>
      <c r="EO100" s="466">
        <v>540</v>
      </c>
      <c r="EP100" s="463">
        <v>543</v>
      </c>
      <c r="EQ100" s="464">
        <v>545</v>
      </c>
      <c r="ER100" s="464">
        <v>543</v>
      </c>
      <c r="ES100" s="464">
        <v>548</v>
      </c>
      <c r="ET100" s="464">
        <v>543</v>
      </c>
      <c r="EU100" s="464">
        <v>542</v>
      </c>
      <c r="EV100" s="464">
        <v>541</v>
      </c>
      <c r="EW100" s="464">
        <v>543</v>
      </c>
      <c r="EX100" s="464">
        <v>545</v>
      </c>
      <c r="EY100" s="464">
        <v>542</v>
      </c>
      <c r="EZ100" s="464">
        <v>547</v>
      </c>
      <c r="FA100" s="466">
        <v>551</v>
      </c>
      <c r="FB100" s="463">
        <v>549</v>
      </c>
      <c r="FC100" s="464">
        <v>551</v>
      </c>
      <c r="FD100" s="464">
        <v>555</v>
      </c>
      <c r="FE100" s="464">
        <v>561</v>
      </c>
      <c r="FF100" s="464">
        <v>563</v>
      </c>
      <c r="FG100" s="464">
        <v>563</v>
      </c>
      <c r="FH100" s="464">
        <v>564</v>
      </c>
      <c r="FI100" s="464">
        <v>561</v>
      </c>
      <c r="FJ100" s="464">
        <v>631</v>
      </c>
      <c r="FK100" s="464">
        <v>636</v>
      </c>
      <c r="FL100" s="464">
        <v>637</v>
      </c>
      <c r="FM100" s="467">
        <v>638</v>
      </c>
      <c r="FN100" s="463">
        <v>636</v>
      </c>
      <c r="FO100" s="464">
        <v>648</v>
      </c>
      <c r="FP100" s="464">
        <v>646</v>
      </c>
      <c r="FQ100" s="464">
        <v>647</v>
      </c>
      <c r="FR100" s="464">
        <v>647</v>
      </c>
      <c r="FS100" s="464">
        <v>652</v>
      </c>
      <c r="FT100" s="464">
        <v>651</v>
      </c>
      <c r="FU100" s="464">
        <v>651</v>
      </c>
      <c r="FV100" s="464">
        <v>652</v>
      </c>
      <c r="FW100" s="464">
        <f>SUM(FW95:FW99)</f>
        <v>652</v>
      </c>
      <c r="FX100" s="464">
        <v>654</v>
      </c>
      <c r="FY100" s="467">
        <f>SUM(FY95:FY99)</f>
        <v>651</v>
      </c>
      <c r="FZ100" s="463">
        <v>656</v>
      </c>
      <c r="GA100" s="464">
        <f>SUM(GA95:GA99)</f>
        <v>674</v>
      </c>
      <c r="GB100" s="464">
        <v>669</v>
      </c>
      <c r="GC100" s="464">
        <v>668</v>
      </c>
      <c r="GD100" s="464">
        <v>673</v>
      </c>
      <c r="GE100" s="464">
        <v>674</v>
      </c>
      <c r="GF100" s="464">
        <v>673</v>
      </c>
      <c r="GG100" s="465">
        <v>672</v>
      </c>
      <c r="GH100" s="465">
        <v>672</v>
      </c>
      <c r="GI100" s="465">
        <v>671</v>
      </c>
      <c r="GJ100" s="465">
        <v>669</v>
      </c>
      <c r="GK100" s="465">
        <v>668</v>
      </c>
      <c r="GL100" s="463">
        <v>669</v>
      </c>
      <c r="GM100" s="465">
        <v>686</v>
      </c>
      <c r="GN100" s="465">
        <v>684</v>
      </c>
      <c r="GO100" s="465">
        <v>685</v>
      </c>
      <c r="GP100" s="465">
        <v>702</v>
      </c>
      <c r="GQ100" s="465">
        <v>699</v>
      </c>
      <c r="GR100" s="465">
        <v>698</v>
      </c>
      <c r="GS100" s="465">
        <v>694</v>
      </c>
      <c r="GT100" s="465">
        <v>694</v>
      </c>
      <c r="GU100" s="465">
        <v>697</v>
      </c>
      <c r="GV100" s="465">
        <v>700</v>
      </c>
      <c r="GW100" s="468">
        <v>698</v>
      </c>
      <c r="GX100" s="469">
        <v>675</v>
      </c>
      <c r="GY100" s="465">
        <v>676</v>
      </c>
      <c r="GZ100" s="465">
        <v>662</v>
      </c>
      <c r="HA100" s="465">
        <v>661</v>
      </c>
      <c r="HB100" s="465">
        <v>673</v>
      </c>
      <c r="HC100" s="465">
        <v>676</v>
      </c>
      <c r="HD100" s="465">
        <v>678</v>
      </c>
      <c r="HE100" s="465">
        <v>674</v>
      </c>
      <c r="HF100" s="465">
        <v>677</v>
      </c>
      <c r="HG100" s="465">
        <v>677</v>
      </c>
      <c r="HH100" s="465">
        <v>681</v>
      </c>
      <c r="HI100" s="470">
        <v>683</v>
      </c>
      <c r="HJ100" s="471">
        <f t="shared" ref="HJ100" si="24">SUM(HJ95:HJ99)</f>
        <v>684</v>
      </c>
      <c r="HK100" s="465">
        <v>686</v>
      </c>
      <c r="HL100" s="465">
        <f t="shared" ref="HL100:HN100" si="25">SUM(HL95:HL99)</f>
        <v>688</v>
      </c>
      <c r="HM100" s="465">
        <f t="shared" si="25"/>
        <v>695</v>
      </c>
      <c r="HN100" s="465">
        <f t="shared" si="25"/>
        <v>699</v>
      </c>
      <c r="HO100" s="465">
        <v>700</v>
      </c>
      <c r="HP100" s="465">
        <v>704</v>
      </c>
      <c r="HQ100" s="465">
        <v>711</v>
      </c>
      <c r="HR100" s="465">
        <v>712</v>
      </c>
      <c r="HS100" s="465">
        <v>711</v>
      </c>
      <c r="HT100" s="465">
        <v>715</v>
      </c>
      <c r="HU100" s="465">
        <f t="shared" ref="HU100" si="26">SUM(HU95:HU99)</f>
        <v>728</v>
      </c>
      <c r="HV100" s="465">
        <v>721</v>
      </c>
      <c r="HW100" s="465">
        <v>721</v>
      </c>
      <c r="HX100" s="465">
        <v>720</v>
      </c>
      <c r="HY100" s="465">
        <v>798</v>
      </c>
      <c r="HZ100" s="465">
        <v>801</v>
      </c>
      <c r="IA100" s="465">
        <v>804</v>
      </c>
      <c r="IB100" s="465">
        <v>809</v>
      </c>
      <c r="IC100" s="465">
        <v>815</v>
      </c>
      <c r="ID100" s="465">
        <v>856</v>
      </c>
      <c r="IE100" s="465">
        <v>875</v>
      </c>
      <c r="IF100" s="465">
        <v>966</v>
      </c>
      <c r="IG100" s="465">
        <v>1126</v>
      </c>
      <c r="IH100" s="465">
        <v>1218</v>
      </c>
      <c r="II100" s="465">
        <v>1231</v>
      </c>
      <c r="IJ100" s="465">
        <v>1238</v>
      </c>
      <c r="IK100" s="465">
        <v>1240</v>
      </c>
      <c r="IL100" s="465">
        <v>1243</v>
      </c>
      <c r="IM100" s="465">
        <v>1244</v>
      </c>
      <c r="IN100" s="465">
        <v>1255</v>
      </c>
      <c r="IO100" s="465">
        <v>1262</v>
      </c>
      <c r="IP100" s="465">
        <v>1279</v>
      </c>
      <c r="IQ100" s="465">
        <f t="shared" ref="IQ100" si="27">SUM(IQ95:IQ99)</f>
        <v>1413</v>
      </c>
      <c r="IR100" s="465">
        <v>1462</v>
      </c>
      <c r="IS100" s="465">
        <v>1479</v>
      </c>
      <c r="IT100" s="465">
        <v>1492</v>
      </c>
      <c r="IU100" s="465">
        <v>1512</v>
      </c>
      <c r="IV100" s="465">
        <v>1539</v>
      </c>
      <c r="IW100" s="465">
        <v>1576</v>
      </c>
      <c r="IX100" s="465">
        <v>1589</v>
      </c>
      <c r="IY100" s="465">
        <v>1611</v>
      </c>
      <c r="IZ100" s="465">
        <v>1636</v>
      </c>
      <c r="JA100" s="465">
        <v>1689</v>
      </c>
      <c r="JB100" s="465">
        <v>1709</v>
      </c>
      <c r="JC100" s="465">
        <v>1739</v>
      </c>
      <c r="JD100" s="465">
        <v>1765</v>
      </c>
      <c r="JE100" s="465">
        <v>1790</v>
      </c>
      <c r="JF100" s="465">
        <v>1903</v>
      </c>
      <c r="JG100" s="465">
        <v>1905</v>
      </c>
      <c r="JH100" s="465">
        <v>1915</v>
      </c>
      <c r="JI100" s="465">
        <v>1920</v>
      </c>
      <c r="JJ100" s="465">
        <v>1950</v>
      </c>
      <c r="JK100" s="465">
        <v>1952</v>
      </c>
      <c r="JL100" s="465">
        <v>1981</v>
      </c>
      <c r="JM100" s="465">
        <v>1983</v>
      </c>
      <c r="JN100" s="465">
        <v>2015</v>
      </c>
      <c r="JO100" s="465">
        <v>2030</v>
      </c>
      <c r="JP100" s="465">
        <v>2046</v>
      </c>
      <c r="JQ100" s="465">
        <v>2063</v>
      </c>
      <c r="JR100" s="465">
        <v>2070</v>
      </c>
      <c r="JS100" s="465">
        <v>2064</v>
      </c>
      <c r="JT100" s="465">
        <v>2061</v>
      </c>
      <c r="JU100" s="465">
        <v>2093</v>
      </c>
      <c r="JV100" s="465">
        <v>2089</v>
      </c>
      <c r="JW100" s="465">
        <v>2093</v>
      </c>
      <c r="JX100" s="465">
        <v>2090</v>
      </c>
      <c r="JY100" s="465">
        <v>2094</v>
      </c>
      <c r="JZ100" s="465">
        <v>2098</v>
      </c>
      <c r="KA100" s="465">
        <f>SUM(KA95:KA99)</f>
        <v>2132</v>
      </c>
      <c r="KB100" s="465">
        <f>SUM(KB95:KB99)</f>
        <v>2125</v>
      </c>
      <c r="KC100" s="465">
        <f>SUM(KC95:KC99)</f>
        <v>2139</v>
      </c>
      <c r="KD100" s="465">
        <f>SUM(KD95:KD99)</f>
        <v>2140</v>
      </c>
      <c r="KE100" s="465">
        <f>SUM(KE95:KE99)</f>
        <v>2131</v>
      </c>
      <c r="KF100" s="465">
        <v>2133</v>
      </c>
      <c r="KG100" s="465">
        <f>SUM(KG95:KG99)</f>
        <v>2127</v>
      </c>
      <c r="KH100" s="465">
        <f>SUM(KH95:KH99)</f>
        <v>2134</v>
      </c>
      <c r="KI100" s="637">
        <v>2154</v>
      </c>
      <c r="KJ100" s="637">
        <v>2154</v>
      </c>
      <c r="KK100" s="637">
        <v>2176</v>
      </c>
      <c r="KL100" s="637">
        <v>2182</v>
      </c>
      <c r="KM100" s="637">
        <v>2189</v>
      </c>
      <c r="KN100" s="637">
        <v>2190</v>
      </c>
      <c r="KO100" s="637">
        <v>2227</v>
      </c>
      <c r="KP100" s="637">
        <v>2221</v>
      </c>
      <c r="KQ100" s="637">
        <v>2227</v>
      </c>
      <c r="KR100" s="637">
        <v>2226</v>
      </c>
    </row>
    <row r="101" spans="1:304" ht="12.75">
      <c r="A101" s="442"/>
      <c r="B101" s="189"/>
      <c r="C101" s="189"/>
      <c r="D101" s="189"/>
      <c r="E101" s="189"/>
      <c r="F101" s="189"/>
      <c r="G101" s="189"/>
      <c r="H101" s="189"/>
      <c r="I101" s="189"/>
      <c r="J101" s="189"/>
      <c r="K101" s="189"/>
      <c r="L101" s="189"/>
      <c r="M101" s="189"/>
      <c r="N101" s="190"/>
      <c r="O101" s="190"/>
      <c r="P101" s="190"/>
      <c r="Q101" s="190"/>
      <c r="R101" s="190"/>
      <c r="S101" s="190"/>
      <c r="T101" s="190"/>
      <c r="U101" s="190"/>
      <c r="V101" s="190"/>
      <c r="W101" s="190"/>
      <c r="X101" s="190"/>
      <c r="Y101" s="190"/>
      <c r="Z101" s="190"/>
      <c r="AA101" s="190"/>
      <c r="AB101" s="190"/>
      <c r="AC101" s="190"/>
      <c r="AD101" s="190"/>
      <c r="AE101" s="190"/>
      <c r="AF101" s="190"/>
      <c r="AG101" s="190"/>
      <c r="AH101" s="190"/>
      <c r="AI101" s="190"/>
      <c r="AJ101" s="190"/>
      <c r="AK101" s="190"/>
      <c r="AL101" s="190"/>
      <c r="AM101" s="190"/>
      <c r="AN101" s="190"/>
      <c r="AO101" s="190"/>
      <c r="AP101" s="190"/>
      <c r="AQ101" s="190"/>
      <c r="AR101" s="190"/>
      <c r="AS101" s="190"/>
      <c r="AT101" s="190"/>
      <c r="AU101" s="190"/>
      <c r="AV101" s="190"/>
      <c r="AW101" s="190"/>
      <c r="AX101" s="190"/>
      <c r="AY101" s="190"/>
      <c r="AZ101" s="190"/>
      <c r="BA101" s="190"/>
      <c r="BB101" s="190"/>
      <c r="BC101" s="190"/>
      <c r="BD101" s="190"/>
      <c r="BE101" s="190"/>
      <c r="BF101" s="190"/>
      <c r="BG101" s="190"/>
      <c r="BH101" s="190"/>
      <c r="BI101" s="190"/>
      <c r="BJ101" s="190"/>
      <c r="BK101" s="190"/>
      <c r="BL101" s="190"/>
      <c r="BM101" s="190"/>
      <c r="BN101" s="190"/>
      <c r="BO101" s="190"/>
      <c r="BP101" s="190"/>
      <c r="BQ101" s="190"/>
      <c r="BR101" s="190"/>
      <c r="BS101" s="190"/>
      <c r="BT101" s="190"/>
      <c r="BU101" s="190"/>
      <c r="BV101" s="190"/>
      <c r="BW101" s="190"/>
      <c r="BX101" s="190"/>
      <c r="BY101" s="190"/>
      <c r="BZ101" s="190"/>
      <c r="CA101" s="190"/>
      <c r="CB101" s="190"/>
      <c r="CC101" s="190"/>
      <c r="CD101" s="190"/>
      <c r="CE101" s="190"/>
      <c r="CF101" s="190"/>
      <c r="CG101" s="190"/>
      <c r="CH101" s="190"/>
      <c r="CI101" s="190"/>
      <c r="CJ101" s="190"/>
      <c r="CK101" s="190"/>
      <c r="CL101" s="190"/>
      <c r="CM101" s="190"/>
      <c r="CN101" s="190"/>
      <c r="CO101" s="190"/>
      <c r="CP101" s="190"/>
      <c r="CQ101" s="190"/>
      <c r="CR101" s="190"/>
      <c r="CS101" s="190"/>
      <c r="CT101" s="190"/>
      <c r="CU101" s="190"/>
      <c r="CV101" s="190"/>
      <c r="CW101" s="190"/>
      <c r="CX101" s="190"/>
      <c r="CY101" s="190"/>
      <c r="CZ101" s="190"/>
      <c r="DA101" s="190"/>
      <c r="DB101" s="190"/>
      <c r="DC101" s="190"/>
      <c r="DD101" s="190"/>
      <c r="DE101" s="190"/>
      <c r="DF101" s="190"/>
      <c r="DG101" s="190"/>
      <c r="DH101" s="190"/>
      <c r="DI101" s="190"/>
      <c r="DJ101" s="190"/>
      <c r="DK101" s="190"/>
      <c r="DL101" s="190"/>
      <c r="DM101" s="190"/>
      <c r="DN101" s="190"/>
      <c r="DO101" s="190"/>
      <c r="DP101" s="190"/>
      <c r="DQ101" s="190"/>
      <c r="DR101" s="190"/>
      <c r="DS101" s="191"/>
      <c r="DT101" s="190"/>
      <c r="DU101" s="190"/>
      <c r="DV101" s="190"/>
      <c r="DW101" s="190"/>
      <c r="DX101" s="190"/>
      <c r="DY101" s="190"/>
      <c r="DZ101" s="190"/>
      <c r="EA101" s="190"/>
      <c r="EB101" s="190"/>
      <c r="EC101" s="190"/>
      <c r="ED101" s="190"/>
      <c r="EE101" s="190"/>
      <c r="EF101" s="190"/>
      <c r="EG101" s="190"/>
      <c r="EH101" s="190"/>
      <c r="EI101" s="190"/>
      <c r="EJ101" s="190"/>
      <c r="EK101" s="190"/>
      <c r="EL101" s="190"/>
      <c r="EM101" s="190"/>
      <c r="EN101" s="190"/>
      <c r="EO101" s="190"/>
      <c r="EP101" s="190"/>
      <c r="EQ101" s="190"/>
      <c r="ER101" s="190"/>
      <c r="ES101" s="190"/>
      <c r="ET101" s="190"/>
      <c r="EU101" s="190"/>
      <c r="EV101" s="190"/>
      <c r="EW101" s="190"/>
      <c r="EX101" s="190"/>
      <c r="EY101" s="190"/>
      <c r="EZ101" s="190"/>
      <c r="FA101" s="190"/>
      <c r="FB101" s="190"/>
      <c r="FC101" s="190"/>
      <c r="FD101" s="190"/>
      <c r="FE101" s="190"/>
      <c r="FF101" s="190"/>
      <c r="FG101" s="190"/>
      <c r="FH101" s="190"/>
      <c r="FI101" s="190"/>
      <c r="FJ101" s="190"/>
      <c r="FK101" s="169"/>
      <c r="FL101" s="169"/>
      <c r="FM101" s="169"/>
      <c r="FN101" s="190"/>
      <c r="FO101" s="190"/>
      <c r="FP101" s="190"/>
      <c r="FQ101" s="190"/>
      <c r="FR101" s="190"/>
      <c r="FS101" s="190"/>
      <c r="FT101" s="190"/>
      <c r="FU101" s="190"/>
      <c r="FV101" s="190"/>
      <c r="FW101" s="190"/>
      <c r="FX101" s="190"/>
      <c r="FY101" s="169"/>
      <c r="FZ101" s="190"/>
      <c r="GA101" s="190"/>
      <c r="GB101" s="190"/>
      <c r="GC101" s="190"/>
      <c r="GD101" s="190"/>
      <c r="GE101" s="190"/>
      <c r="GF101" s="190"/>
      <c r="GG101" s="191"/>
      <c r="GH101" s="191"/>
      <c r="GI101" s="191"/>
      <c r="GJ101" s="191"/>
      <c r="GK101" s="191"/>
      <c r="GL101" s="190"/>
      <c r="GM101" s="191"/>
      <c r="GN101" s="191"/>
      <c r="GO101" s="191"/>
      <c r="GP101" s="191"/>
      <c r="GQ101" s="191"/>
      <c r="GR101" s="191"/>
      <c r="GS101" s="191"/>
      <c r="GT101" s="191"/>
      <c r="GU101" s="191"/>
      <c r="GV101" s="191"/>
      <c r="GW101" s="191"/>
      <c r="GX101" s="169"/>
      <c r="GY101" s="191"/>
      <c r="GZ101" s="191"/>
      <c r="HA101" s="191"/>
      <c r="HB101" s="191"/>
      <c r="HC101" s="191"/>
      <c r="HD101" s="191"/>
      <c r="HE101" s="169"/>
      <c r="HF101" s="169"/>
      <c r="HG101" s="169"/>
      <c r="HH101" s="169"/>
      <c r="HI101" s="169"/>
      <c r="HJ101" s="169"/>
      <c r="HK101" s="169"/>
      <c r="HL101" s="169"/>
      <c r="HM101" s="169"/>
      <c r="HN101" s="169"/>
      <c r="HO101" s="169"/>
      <c r="HP101" s="169"/>
      <c r="HQ101" s="169"/>
      <c r="HR101" s="169"/>
      <c r="HS101" s="169"/>
      <c r="HT101" s="169"/>
      <c r="HU101" s="169"/>
      <c r="HV101" s="169"/>
      <c r="HW101" s="169"/>
      <c r="HX101" s="169"/>
      <c r="HY101" s="169"/>
      <c r="HZ101" s="169"/>
      <c r="IB101" s="111"/>
      <c r="KI101" s="627"/>
      <c r="KJ101" s="627"/>
      <c r="KK101" s="627"/>
    </row>
    <row r="102" spans="1:304" ht="12.75">
      <c r="A102" s="188"/>
      <c r="B102" s="189"/>
      <c r="C102" s="189"/>
      <c r="D102" s="189"/>
      <c r="E102" s="189"/>
      <c r="F102" s="189"/>
      <c r="G102" s="189"/>
      <c r="H102" s="189"/>
      <c r="I102" s="189"/>
      <c r="J102" s="189"/>
      <c r="K102" s="189"/>
      <c r="L102" s="189"/>
      <c r="M102" s="189"/>
      <c r="N102" s="190"/>
      <c r="O102" s="190"/>
      <c r="P102" s="190"/>
      <c r="Q102" s="190"/>
      <c r="R102" s="190"/>
      <c r="S102" s="190"/>
      <c r="T102" s="190"/>
      <c r="U102" s="190"/>
      <c r="V102" s="190"/>
      <c r="W102" s="190"/>
      <c r="X102" s="190"/>
      <c r="Y102" s="190"/>
      <c r="Z102" s="190"/>
      <c r="AA102" s="190"/>
      <c r="AB102" s="190"/>
      <c r="AC102" s="190"/>
      <c r="AD102" s="190"/>
      <c r="AE102" s="190"/>
      <c r="AF102" s="190"/>
      <c r="AG102" s="190"/>
      <c r="AH102" s="190"/>
      <c r="AI102" s="190"/>
      <c r="AJ102" s="190"/>
      <c r="AK102" s="190"/>
      <c r="AL102" s="190"/>
      <c r="AM102" s="190"/>
      <c r="AN102" s="190"/>
      <c r="AO102" s="190"/>
      <c r="AP102" s="190"/>
      <c r="AQ102" s="190"/>
      <c r="AR102" s="190"/>
      <c r="AS102" s="190"/>
      <c r="AT102" s="190"/>
      <c r="AU102" s="190"/>
      <c r="AV102" s="190"/>
      <c r="AW102" s="190"/>
      <c r="AX102" s="190"/>
      <c r="AY102" s="190"/>
      <c r="AZ102" s="190"/>
      <c r="BA102" s="190"/>
      <c r="BB102" s="190"/>
      <c r="BC102" s="190"/>
      <c r="BD102" s="190"/>
      <c r="BE102" s="190"/>
      <c r="BF102" s="190"/>
      <c r="BG102" s="190"/>
      <c r="BH102" s="190"/>
      <c r="BI102" s="190"/>
      <c r="BJ102" s="190"/>
      <c r="BK102" s="190"/>
      <c r="BL102" s="190"/>
      <c r="BM102" s="190"/>
      <c r="BN102" s="190"/>
      <c r="BO102" s="190"/>
      <c r="BP102" s="190"/>
      <c r="BQ102" s="190"/>
      <c r="BR102" s="190"/>
      <c r="BS102" s="190"/>
      <c r="BT102" s="190"/>
      <c r="BU102" s="190"/>
      <c r="BV102" s="190"/>
      <c r="BW102" s="190"/>
      <c r="BX102" s="190"/>
      <c r="BY102" s="190"/>
      <c r="BZ102" s="190"/>
      <c r="CA102" s="190"/>
      <c r="CB102" s="190"/>
      <c r="CC102" s="190"/>
      <c r="CD102" s="190"/>
      <c r="CE102" s="190"/>
      <c r="CF102" s="190"/>
      <c r="CG102" s="190"/>
      <c r="CH102" s="190"/>
      <c r="CI102" s="190"/>
      <c r="CJ102" s="190"/>
      <c r="CK102" s="190"/>
      <c r="CL102" s="190"/>
      <c r="CM102" s="190"/>
      <c r="CN102" s="190"/>
      <c r="CO102" s="190"/>
      <c r="CP102" s="190"/>
      <c r="CQ102" s="190"/>
      <c r="CR102" s="190"/>
      <c r="CS102" s="190"/>
      <c r="CT102" s="190"/>
      <c r="CU102" s="190"/>
      <c r="CV102" s="190"/>
      <c r="CW102" s="190"/>
      <c r="CX102" s="190"/>
      <c r="CY102" s="190"/>
      <c r="CZ102" s="190"/>
      <c r="DA102" s="190"/>
      <c r="DB102" s="190"/>
      <c r="DC102" s="190"/>
      <c r="DD102" s="190"/>
      <c r="DE102" s="190"/>
      <c r="DF102" s="190"/>
      <c r="DG102" s="190"/>
      <c r="DH102" s="190"/>
      <c r="DI102" s="190"/>
      <c r="DJ102" s="190"/>
      <c r="DK102" s="190"/>
      <c r="DL102" s="190"/>
      <c r="DM102" s="190"/>
      <c r="DN102" s="190"/>
      <c r="DO102" s="190"/>
      <c r="DP102" s="190"/>
      <c r="DQ102" s="190"/>
      <c r="DR102" s="190"/>
      <c r="DS102" s="191"/>
      <c r="DT102" s="190"/>
      <c r="DU102" s="190"/>
      <c r="DV102" s="190"/>
      <c r="DW102" s="190"/>
      <c r="DX102" s="190"/>
      <c r="DY102" s="190"/>
      <c r="DZ102" s="190"/>
      <c r="EA102" s="190"/>
      <c r="EB102" s="190"/>
      <c r="EC102" s="190"/>
      <c r="ED102" s="190"/>
      <c r="EE102" s="190"/>
      <c r="EF102" s="190"/>
      <c r="EG102" s="190"/>
      <c r="EH102" s="190"/>
      <c r="EI102" s="190"/>
      <c r="EJ102" s="190"/>
      <c r="EK102" s="190"/>
      <c r="EL102" s="190"/>
      <c r="EM102" s="190"/>
      <c r="EN102" s="190"/>
      <c r="EO102" s="190"/>
      <c r="EP102" s="190"/>
      <c r="EQ102" s="190"/>
      <c r="ER102" s="190"/>
      <c r="ES102" s="190"/>
      <c r="ET102" s="190"/>
      <c r="EU102" s="190"/>
      <c r="EV102" s="190"/>
      <c r="EW102" s="190"/>
      <c r="EX102" s="190"/>
      <c r="EY102" s="190"/>
      <c r="EZ102" s="190"/>
      <c r="FA102" s="190"/>
      <c r="FB102" s="190"/>
      <c r="FC102" s="190"/>
      <c r="FD102" s="190"/>
      <c r="FE102" s="190"/>
      <c r="FF102" s="190"/>
      <c r="FG102" s="190"/>
      <c r="FH102" s="190"/>
      <c r="FI102" s="190"/>
      <c r="FJ102" s="190"/>
      <c r="FK102" s="169"/>
      <c r="FL102" s="169"/>
      <c r="FM102" s="169"/>
      <c r="FN102" s="190"/>
      <c r="FO102" s="190"/>
      <c r="FP102" s="190"/>
      <c r="FQ102" s="190"/>
      <c r="FR102" s="190"/>
      <c r="FS102" s="190"/>
      <c r="FT102" s="190"/>
      <c r="FU102" s="190"/>
      <c r="FV102" s="190"/>
      <c r="FW102" s="190"/>
      <c r="FX102" s="190"/>
      <c r="FY102" s="169"/>
      <c r="FZ102" s="190"/>
      <c r="GA102" s="190"/>
      <c r="GB102" s="190"/>
      <c r="GC102" s="190"/>
      <c r="GD102" s="190"/>
      <c r="GE102" s="190"/>
      <c r="GF102" s="190"/>
      <c r="GG102" s="191"/>
      <c r="GH102" s="191"/>
      <c r="GI102" s="191"/>
      <c r="GJ102" s="191"/>
      <c r="GK102" s="191"/>
      <c r="GL102" s="190"/>
      <c r="GM102" s="191"/>
      <c r="GN102" s="191"/>
      <c r="GO102" s="191"/>
      <c r="GP102" s="191"/>
      <c r="GQ102" s="191"/>
      <c r="GR102" s="191"/>
      <c r="GS102" s="191"/>
      <c r="GT102" s="191"/>
      <c r="GU102" s="191"/>
      <c r="GV102" s="191"/>
      <c r="GW102" s="191"/>
      <c r="GX102" s="169"/>
      <c r="GY102" s="191"/>
      <c r="GZ102" s="191"/>
      <c r="HA102" s="191"/>
      <c r="HB102" s="191"/>
      <c r="HC102" s="191"/>
      <c r="HD102" s="191"/>
      <c r="HE102" s="169"/>
      <c r="HF102" s="169"/>
      <c r="HG102" s="169"/>
      <c r="HH102" s="169"/>
      <c r="HI102" s="169"/>
      <c r="HJ102" s="169"/>
      <c r="HK102" s="169"/>
      <c r="HL102" s="169"/>
      <c r="HM102" s="169"/>
      <c r="HN102" s="169"/>
      <c r="HO102" s="169"/>
      <c r="HP102" s="169"/>
      <c r="HQ102" s="169"/>
      <c r="HR102" s="169"/>
      <c r="HS102" s="169"/>
      <c r="HT102" s="169"/>
      <c r="HU102" s="169"/>
      <c r="HV102" s="169"/>
      <c r="HW102" s="169"/>
      <c r="HX102" s="169"/>
      <c r="HY102" s="169"/>
      <c r="HZ102" s="169"/>
      <c r="IB102" s="111"/>
      <c r="KI102" s="627"/>
      <c r="KJ102" s="627"/>
      <c r="KK102" s="627"/>
    </row>
    <row r="103" spans="1:304" ht="12.75">
      <c r="A103" s="306" t="s">
        <v>370</v>
      </c>
      <c r="B103" s="206">
        <v>33238</v>
      </c>
      <c r="C103" s="206">
        <v>33603</v>
      </c>
      <c r="D103" s="206">
        <v>33969</v>
      </c>
      <c r="E103" s="206">
        <v>34334</v>
      </c>
      <c r="F103" s="206">
        <v>34699</v>
      </c>
      <c r="G103" s="206">
        <v>35064</v>
      </c>
      <c r="H103" s="206">
        <v>35430</v>
      </c>
      <c r="I103" s="206">
        <v>35795</v>
      </c>
      <c r="J103" s="206">
        <v>36160</v>
      </c>
      <c r="K103" s="206">
        <v>36525</v>
      </c>
      <c r="L103" s="297"/>
      <c r="M103" s="207">
        <v>36891</v>
      </c>
      <c r="N103" s="206">
        <v>36892</v>
      </c>
      <c r="O103" s="208">
        <v>36923</v>
      </c>
      <c r="P103" s="208">
        <v>36951</v>
      </c>
      <c r="Q103" s="208">
        <v>36982</v>
      </c>
      <c r="R103" s="208">
        <v>37012</v>
      </c>
      <c r="S103" s="208">
        <v>37043</v>
      </c>
      <c r="T103" s="208">
        <v>37073</v>
      </c>
      <c r="U103" s="208">
        <v>37104</v>
      </c>
      <c r="V103" s="208">
        <v>37135</v>
      </c>
      <c r="W103" s="208">
        <v>37165</v>
      </c>
      <c r="X103" s="208">
        <v>37196</v>
      </c>
      <c r="Y103" s="208">
        <v>37226</v>
      </c>
      <c r="Z103" s="206">
        <v>37257</v>
      </c>
      <c r="AA103" s="208">
        <v>37288</v>
      </c>
      <c r="AB103" s="208">
        <v>37316</v>
      </c>
      <c r="AC103" s="208">
        <v>37347</v>
      </c>
      <c r="AD103" s="208">
        <v>37377</v>
      </c>
      <c r="AE103" s="208">
        <v>37408</v>
      </c>
      <c r="AF103" s="208">
        <v>37438</v>
      </c>
      <c r="AG103" s="208">
        <v>37469</v>
      </c>
      <c r="AH103" s="208">
        <v>37500</v>
      </c>
      <c r="AI103" s="208">
        <v>37530</v>
      </c>
      <c r="AJ103" s="208">
        <v>37561</v>
      </c>
      <c r="AK103" s="208">
        <v>37591</v>
      </c>
      <c r="AL103" s="206">
        <v>37622</v>
      </c>
      <c r="AM103" s="208">
        <v>37653</v>
      </c>
      <c r="AN103" s="208">
        <v>37681</v>
      </c>
      <c r="AO103" s="208">
        <v>37712</v>
      </c>
      <c r="AP103" s="208">
        <v>37742</v>
      </c>
      <c r="AQ103" s="208">
        <v>37773</v>
      </c>
      <c r="AR103" s="208">
        <v>37803</v>
      </c>
      <c r="AS103" s="208">
        <v>37834</v>
      </c>
      <c r="AT103" s="208">
        <v>37865</v>
      </c>
      <c r="AU103" s="208">
        <v>37895</v>
      </c>
      <c r="AV103" s="208">
        <v>37926</v>
      </c>
      <c r="AW103" s="208">
        <v>37956</v>
      </c>
      <c r="AX103" s="206">
        <v>37987</v>
      </c>
      <c r="AY103" s="208">
        <v>38018</v>
      </c>
      <c r="AZ103" s="208">
        <v>38047</v>
      </c>
      <c r="BA103" s="208">
        <v>38078</v>
      </c>
      <c r="BB103" s="208">
        <v>38108</v>
      </c>
      <c r="BC103" s="208">
        <v>38139</v>
      </c>
      <c r="BD103" s="208">
        <v>38169</v>
      </c>
      <c r="BE103" s="208">
        <v>38200</v>
      </c>
      <c r="BF103" s="208">
        <v>38231</v>
      </c>
      <c r="BG103" s="208">
        <v>38261</v>
      </c>
      <c r="BH103" s="208">
        <v>38292</v>
      </c>
      <c r="BI103" s="208">
        <v>38322</v>
      </c>
      <c r="BJ103" s="206">
        <v>38353</v>
      </c>
      <c r="BK103" s="208">
        <v>38384</v>
      </c>
      <c r="BL103" s="208">
        <v>38412</v>
      </c>
      <c r="BM103" s="208">
        <v>38443</v>
      </c>
      <c r="BN103" s="208">
        <v>38473</v>
      </c>
      <c r="BO103" s="208">
        <v>38504</v>
      </c>
      <c r="BP103" s="208">
        <v>38534</v>
      </c>
      <c r="BQ103" s="208">
        <v>38565</v>
      </c>
      <c r="BR103" s="208">
        <v>38596</v>
      </c>
      <c r="BS103" s="208">
        <v>38626</v>
      </c>
      <c r="BT103" s="208">
        <v>38657</v>
      </c>
      <c r="BU103" s="208">
        <v>38687</v>
      </c>
      <c r="BV103" s="206">
        <v>38718</v>
      </c>
      <c r="BW103" s="208">
        <v>38749</v>
      </c>
      <c r="BX103" s="208">
        <v>38777</v>
      </c>
      <c r="BY103" s="208">
        <v>38808</v>
      </c>
      <c r="BZ103" s="208">
        <v>38838</v>
      </c>
      <c r="CA103" s="208">
        <v>38869</v>
      </c>
      <c r="CB103" s="208">
        <v>38899</v>
      </c>
      <c r="CC103" s="208">
        <v>38930</v>
      </c>
      <c r="CD103" s="208">
        <v>38961</v>
      </c>
      <c r="CE103" s="208">
        <v>38991</v>
      </c>
      <c r="CF103" s="208">
        <v>39022</v>
      </c>
      <c r="CG103" s="208">
        <v>39052</v>
      </c>
      <c r="CH103" s="206">
        <v>39083</v>
      </c>
      <c r="CI103" s="208">
        <v>39114</v>
      </c>
      <c r="CJ103" s="208">
        <v>39142</v>
      </c>
      <c r="CK103" s="208">
        <v>39173</v>
      </c>
      <c r="CL103" s="208">
        <v>39203</v>
      </c>
      <c r="CM103" s="208">
        <v>39234</v>
      </c>
      <c r="CN103" s="208">
        <v>39264</v>
      </c>
      <c r="CO103" s="208">
        <v>39295</v>
      </c>
      <c r="CP103" s="208">
        <v>39326</v>
      </c>
      <c r="CQ103" s="208">
        <v>39356</v>
      </c>
      <c r="CR103" s="208">
        <v>39387</v>
      </c>
      <c r="CS103" s="208">
        <v>39417</v>
      </c>
      <c r="CT103" s="206">
        <v>39448</v>
      </c>
      <c r="CU103" s="208">
        <v>39479</v>
      </c>
      <c r="CV103" s="208">
        <v>39508</v>
      </c>
      <c r="CW103" s="208">
        <v>39539</v>
      </c>
      <c r="CX103" s="208">
        <v>39569</v>
      </c>
      <c r="CY103" s="208">
        <v>39600</v>
      </c>
      <c r="CZ103" s="208">
        <v>39630</v>
      </c>
      <c r="DA103" s="208">
        <v>39661</v>
      </c>
      <c r="DB103" s="208">
        <v>39692</v>
      </c>
      <c r="DC103" s="208">
        <v>39722</v>
      </c>
      <c r="DD103" s="208">
        <v>39753</v>
      </c>
      <c r="DE103" s="208">
        <v>39783</v>
      </c>
      <c r="DF103" s="206">
        <v>39814</v>
      </c>
      <c r="DG103" s="208">
        <v>39845</v>
      </c>
      <c r="DH103" s="208">
        <v>39873</v>
      </c>
      <c r="DI103" s="208">
        <v>39904</v>
      </c>
      <c r="DJ103" s="208">
        <v>39934</v>
      </c>
      <c r="DK103" s="208">
        <v>39965</v>
      </c>
      <c r="DL103" s="208">
        <v>39995</v>
      </c>
      <c r="DM103" s="208">
        <v>40026</v>
      </c>
      <c r="DN103" s="208">
        <v>40057</v>
      </c>
      <c r="DO103" s="208">
        <v>40087</v>
      </c>
      <c r="DP103" s="208">
        <v>40118</v>
      </c>
      <c r="DQ103" s="208">
        <v>40118</v>
      </c>
      <c r="DR103" s="206">
        <v>40179</v>
      </c>
      <c r="DS103" s="208">
        <v>40210</v>
      </c>
      <c r="DT103" s="208">
        <v>40238</v>
      </c>
      <c r="DU103" s="208">
        <v>40269</v>
      </c>
      <c r="DV103" s="208">
        <v>40299</v>
      </c>
      <c r="DW103" s="208">
        <v>40330</v>
      </c>
      <c r="DX103" s="208">
        <v>40360</v>
      </c>
      <c r="DY103" s="208">
        <v>40391</v>
      </c>
      <c r="DZ103" s="208">
        <v>40422</v>
      </c>
      <c r="EA103" s="208">
        <v>40452</v>
      </c>
      <c r="EB103" s="208">
        <v>40483</v>
      </c>
      <c r="EC103" s="208">
        <v>40513</v>
      </c>
      <c r="ED103" s="206">
        <v>40544</v>
      </c>
      <c r="EE103" s="208">
        <v>40575</v>
      </c>
      <c r="EF103" s="208">
        <v>40603</v>
      </c>
      <c r="EG103" s="208">
        <v>40634</v>
      </c>
      <c r="EH103" s="208">
        <v>40664</v>
      </c>
      <c r="EI103" s="270">
        <v>40695</v>
      </c>
      <c r="EJ103" s="208">
        <v>40725</v>
      </c>
      <c r="EK103" s="208">
        <v>40756</v>
      </c>
      <c r="EL103" s="208">
        <v>40787</v>
      </c>
      <c r="EM103" s="208">
        <v>40817</v>
      </c>
      <c r="EN103" s="208">
        <v>40848</v>
      </c>
      <c r="EO103" s="209">
        <v>40878</v>
      </c>
      <c r="EP103" s="206">
        <v>40909</v>
      </c>
      <c r="EQ103" s="208">
        <v>40940</v>
      </c>
      <c r="ER103" s="208">
        <v>40969</v>
      </c>
      <c r="ES103" s="208">
        <v>41000</v>
      </c>
      <c r="ET103" s="208">
        <v>41030</v>
      </c>
      <c r="EU103" s="208">
        <v>41061</v>
      </c>
      <c r="EV103" s="208">
        <v>41091</v>
      </c>
      <c r="EW103" s="208">
        <v>41122</v>
      </c>
      <c r="EX103" s="208">
        <v>41153</v>
      </c>
      <c r="EY103" s="208">
        <v>41183</v>
      </c>
      <c r="EZ103" s="208">
        <v>41214</v>
      </c>
      <c r="FA103" s="209">
        <v>41244</v>
      </c>
      <c r="FB103" s="206">
        <v>41275</v>
      </c>
      <c r="FC103" s="208">
        <v>41306</v>
      </c>
      <c r="FD103" s="208">
        <v>41334</v>
      </c>
      <c r="FE103" s="208">
        <v>41365</v>
      </c>
      <c r="FF103" s="208">
        <v>41395</v>
      </c>
      <c r="FG103" s="208">
        <v>41426</v>
      </c>
      <c r="FH103" s="208">
        <v>41456</v>
      </c>
      <c r="FI103" s="208">
        <v>41487</v>
      </c>
      <c r="FJ103" s="208">
        <v>41518</v>
      </c>
      <c r="FK103" s="208">
        <v>41548</v>
      </c>
      <c r="FL103" s="208">
        <v>41579</v>
      </c>
      <c r="FM103" s="210">
        <v>41609</v>
      </c>
      <c r="FN103" s="206">
        <v>41640</v>
      </c>
      <c r="FO103" s="208">
        <v>41671</v>
      </c>
      <c r="FP103" s="208">
        <v>41699</v>
      </c>
      <c r="FQ103" s="208">
        <v>41730</v>
      </c>
      <c r="FR103" s="208">
        <v>41760</v>
      </c>
      <c r="FS103" s="208">
        <v>41791</v>
      </c>
      <c r="FT103" s="208">
        <v>41821</v>
      </c>
      <c r="FU103" s="208">
        <v>41852</v>
      </c>
      <c r="FV103" s="208">
        <v>41883</v>
      </c>
      <c r="FW103" s="208">
        <v>41913</v>
      </c>
      <c r="FX103" s="208">
        <v>41944</v>
      </c>
      <c r="FY103" s="210">
        <v>41974</v>
      </c>
      <c r="FZ103" s="206">
        <v>42005</v>
      </c>
      <c r="GA103" s="208">
        <v>42036</v>
      </c>
      <c r="GB103" s="208">
        <v>42064</v>
      </c>
      <c r="GC103" s="208">
        <v>42095</v>
      </c>
      <c r="GD103" s="208">
        <v>42125</v>
      </c>
      <c r="GE103" s="208">
        <v>42156</v>
      </c>
      <c r="GF103" s="208">
        <v>42186</v>
      </c>
      <c r="GG103" s="208">
        <v>42217</v>
      </c>
      <c r="GH103" s="208">
        <v>42248</v>
      </c>
      <c r="GI103" s="208">
        <v>42278</v>
      </c>
      <c r="GJ103" s="211">
        <v>42338</v>
      </c>
      <c r="GK103" s="211">
        <v>42369</v>
      </c>
      <c r="GL103" s="206">
        <v>42370</v>
      </c>
      <c r="GM103" s="211">
        <v>42401</v>
      </c>
      <c r="GN103" s="211">
        <v>42430</v>
      </c>
      <c r="GO103" s="211">
        <v>42461</v>
      </c>
      <c r="GP103" s="211">
        <v>42491</v>
      </c>
      <c r="GQ103" s="211">
        <v>42522</v>
      </c>
      <c r="GR103" s="211">
        <v>42552</v>
      </c>
      <c r="GS103" s="211">
        <v>42583</v>
      </c>
      <c r="GT103" s="211">
        <v>42614</v>
      </c>
      <c r="GU103" s="211">
        <v>42644</v>
      </c>
      <c r="GV103" s="211">
        <v>42675</v>
      </c>
      <c r="GW103" s="212">
        <v>42705</v>
      </c>
      <c r="GX103" s="213">
        <v>42736</v>
      </c>
      <c r="GY103" s="211">
        <v>42767</v>
      </c>
      <c r="GZ103" s="211">
        <v>42795</v>
      </c>
      <c r="HA103" s="211">
        <v>42826</v>
      </c>
      <c r="HB103" s="211">
        <v>42856</v>
      </c>
      <c r="HC103" s="211">
        <v>42887</v>
      </c>
      <c r="HD103" s="211">
        <v>42917</v>
      </c>
      <c r="HE103" s="211">
        <v>42948</v>
      </c>
      <c r="HF103" s="211">
        <v>42979</v>
      </c>
      <c r="HG103" s="211">
        <v>43009</v>
      </c>
      <c r="HH103" s="211">
        <v>43040</v>
      </c>
      <c r="HI103" s="259">
        <v>43070</v>
      </c>
      <c r="HJ103" s="255">
        <v>43101</v>
      </c>
      <c r="HK103" s="211">
        <v>43132</v>
      </c>
      <c r="HL103" s="211">
        <v>43160</v>
      </c>
      <c r="HM103" s="211">
        <v>43191</v>
      </c>
      <c r="HN103" s="211">
        <v>43221</v>
      </c>
      <c r="HO103" s="211">
        <v>43252</v>
      </c>
      <c r="HP103" s="211">
        <v>43282</v>
      </c>
      <c r="HQ103" s="211">
        <v>43313</v>
      </c>
      <c r="HR103" s="211">
        <v>43344</v>
      </c>
      <c r="HS103" s="211">
        <v>43374</v>
      </c>
      <c r="HT103" s="211">
        <v>43405</v>
      </c>
      <c r="HU103" s="211">
        <v>43435</v>
      </c>
      <c r="HV103" s="211">
        <v>43466</v>
      </c>
      <c r="HW103" s="211">
        <v>43497</v>
      </c>
      <c r="HX103" s="211">
        <v>43525</v>
      </c>
      <c r="HY103" s="211">
        <v>43556</v>
      </c>
      <c r="HZ103" s="211">
        <v>43586</v>
      </c>
      <c r="IA103" s="211">
        <v>43617</v>
      </c>
      <c r="IB103" s="211">
        <v>43647</v>
      </c>
      <c r="IC103" s="211">
        <v>43678</v>
      </c>
      <c r="ID103" s="211">
        <v>43709</v>
      </c>
      <c r="IE103" s="211">
        <v>43739</v>
      </c>
      <c r="IF103" s="211">
        <v>43770</v>
      </c>
      <c r="IG103" s="211">
        <v>43800</v>
      </c>
      <c r="IH103" s="211">
        <v>43831</v>
      </c>
      <c r="II103" s="211">
        <v>43862</v>
      </c>
      <c r="IJ103" s="211">
        <v>43891</v>
      </c>
      <c r="IK103" s="211">
        <v>43922</v>
      </c>
      <c r="IL103" s="211">
        <v>43952</v>
      </c>
      <c r="IM103" s="211">
        <v>43983</v>
      </c>
      <c r="IN103" s="211">
        <v>44013</v>
      </c>
      <c r="IO103" s="211">
        <v>44044</v>
      </c>
      <c r="IP103" s="270">
        <v>44075</v>
      </c>
      <c r="IQ103" s="270">
        <f>IQ86</f>
        <v>44105</v>
      </c>
      <c r="IR103" s="270">
        <v>44136</v>
      </c>
      <c r="IS103" s="270">
        <v>44166</v>
      </c>
      <c r="IT103" s="270">
        <v>44197</v>
      </c>
      <c r="IU103" s="270">
        <v>44228</v>
      </c>
      <c r="IV103" s="270">
        <v>44256</v>
      </c>
      <c r="IW103" s="270">
        <v>44287</v>
      </c>
      <c r="IX103" s="270">
        <v>44317</v>
      </c>
      <c r="IY103" s="270">
        <v>44348</v>
      </c>
      <c r="IZ103" s="270">
        <v>44378</v>
      </c>
      <c r="JA103" s="270">
        <v>44409</v>
      </c>
      <c r="JB103" s="270">
        <v>44440</v>
      </c>
      <c r="JC103" s="270">
        <v>44470</v>
      </c>
      <c r="JD103" s="270">
        <v>44501</v>
      </c>
      <c r="JE103" s="270">
        <v>44531</v>
      </c>
      <c r="JF103" s="270">
        <v>44562</v>
      </c>
      <c r="JG103" s="270">
        <v>44593</v>
      </c>
      <c r="JH103" s="270">
        <v>44621</v>
      </c>
      <c r="JI103" s="270">
        <v>44652</v>
      </c>
      <c r="JJ103" s="270">
        <v>44682</v>
      </c>
      <c r="JK103" s="270">
        <v>44713</v>
      </c>
      <c r="JL103" s="270">
        <v>44743</v>
      </c>
      <c r="JM103" s="270">
        <v>44774</v>
      </c>
      <c r="JN103" s="270">
        <v>44805</v>
      </c>
      <c r="JO103" s="270">
        <v>44835</v>
      </c>
      <c r="JP103" s="270">
        <v>44866</v>
      </c>
      <c r="JQ103" s="270">
        <v>44896</v>
      </c>
      <c r="JR103" s="270">
        <v>44927</v>
      </c>
      <c r="JS103" s="270">
        <v>44958</v>
      </c>
      <c r="JT103" s="270">
        <v>44986</v>
      </c>
      <c r="JU103" s="270">
        <f t="shared" ref="JU103:JZ103" si="28">JU11</f>
        <v>45017</v>
      </c>
      <c r="JV103" s="270">
        <f t="shared" si="28"/>
        <v>45047</v>
      </c>
      <c r="JW103" s="270">
        <f t="shared" si="28"/>
        <v>45078</v>
      </c>
      <c r="JX103" s="270">
        <f t="shared" si="28"/>
        <v>45108</v>
      </c>
      <c r="JY103" s="270">
        <f t="shared" si="28"/>
        <v>45139</v>
      </c>
      <c r="JZ103" s="270">
        <f t="shared" si="28"/>
        <v>45170</v>
      </c>
      <c r="KA103" s="270">
        <f t="shared" ref="KA103:KB103" si="29">KA11</f>
        <v>45200</v>
      </c>
      <c r="KB103" s="270">
        <f t="shared" si="29"/>
        <v>45231</v>
      </c>
      <c r="KC103" s="270">
        <f t="shared" ref="KC103:KD103" si="30">KC11</f>
        <v>45261</v>
      </c>
      <c r="KD103" s="270">
        <f t="shared" si="30"/>
        <v>45292</v>
      </c>
      <c r="KE103" s="270">
        <f>KE11</f>
        <v>45323</v>
      </c>
      <c r="KF103" s="270">
        <f>KF11</f>
        <v>45352</v>
      </c>
      <c r="KG103" s="270">
        <f>KG11</f>
        <v>45383</v>
      </c>
      <c r="KH103" s="270">
        <f>KH11</f>
        <v>45413</v>
      </c>
      <c r="KI103" s="270">
        <v>45444</v>
      </c>
      <c r="KJ103" s="270">
        <v>45474</v>
      </c>
      <c r="KK103" s="270">
        <v>45505</v>
      </c>
      <c r="KL103" s="270">
        <v>45536</v>
      </c>
      <c r="KM103" s="270">
        <v>45566</v>
      </c>
      <c r="KN103" s="270">
        <v>45597</v>
      </c>
      <c r="KO103" s="270">
        <v>45627</v>
      </c>
      <c r="KP103" s="270">
        <v>45658</v>
      </c>
      <c r="KQ103" s="270">
        <v>45689</v>
      </c>
      <c r="KR103" s="270">
        <v>45717</v>
      </c>
    </row>
    <row r="104" spans="1:304" ht="12.75">
      <c r="A104" s="375" t="s">
        <v>62</v>
      </c>
      <c r="B104" s="179" t="s">
        <v>46</v>
      </c>
      <c r="C104" s="179" t="s">
        <v>46</v>
      </c>
      <c r="D104" s="179" t="s">
        <v>46</v>
      </c>
      <c r="E104" s="179" t="s">
        <v>46</v>
      </c>
      <c r="F104" s="179" t="s">
        <v>46</v>
      </c>
      <c r="G104" s="179" t="s">
        <v>46</v>
      </c>
      <c r="H104" s="179" t="s">
        <v>46</v>
      </c>
      <c r="I104" s="179" t="s">
        <v>46</v>
      </c>
      <c r="J104" s="179" t="s">
        <v>46</v>
      </c>
      <c r="K104" s="179" t="s">
        <v>46</v>
      </c>
      <c r="L104" s="179"/>
      <c r="M104" s="180" t="s">
        <v>46</v>
      </c>
      <c r="N104" s="175" t="s">
        <v>46</v>
      </c>
      <c r="O104" s="176" t="s">
        <v>46</v>
      </c>
      <c r="P104" s="176" t="s">
        <v>46</v>
      </c>
      <c r="Q104" s="176" t="s">
        <v>46</v>
      </c>
      <c r="R104" s="176" t="s">
        <v>46</v>
      </c>
      <c r="S104" s="176" t="s">
        <v>46</v>
      </c>
      <c r="T104" s="176" t="s">
        <v>46</v>
      </c>
      <c r="U104" s="176" t="s">
        <v>46</v>
      </c>
      <c r="V104" s="176" t="s">
        <v>46</v>
      </c>
      <c r="W104" s="176" t="s">
        <v>46</v>
      </c>
      <c r="X104" s="176" t="s">
        <v>46</v>
      </c>
      <c r="Y104" s="176" t="s">
        <v>46</v>
      </c>
      <c r="Z104" s="175" t="s">
        <v>46</v>
      </c>
      <c r="AA104" s="176" t="s">
        <v>46</v>
      </c>
      <c r="AB104" s="176" t="s">
        <v>46</v>
      </c>
      <c r="AC104" s="176" t="s">
        <v>46</v>
      </c>
      <c r="AD104" s="176" t="s">
        <v>46</v>
      </c>
      <c r="AE104" s="176" t="s">
        <v>46</v>
      </c>
      <c r="AF104" s="176" t="s">
        <v>46</v>
      </c>
      <c r="AG104" s="176" t="s">
        <v>46</v>
      </c>
      <c r="AH104" s="176" t="s">
        <v>46</v>
      </c>
      <c r="AI104" s="176" t="s">
        <v>46</v>
      </c>
      <c r="AJ104" s="176" t="s">
        <v>46</v>
      </c>
      <c r="AK104" s="176" t="s">
        <v>46</v>
      </c>
      <c r="AL104" s="175" t="s">
        <v>46</v>
      </c>
      <c r="AM104" s="176" t="s">
        <v>46</v>
      </c>
      <c r="AN104" s="176" t="s">
        <v>46</v>
      </c>
      <c r="AO104" s="176" t="s">
        <v>46</v>
      </c>
      <c r="AP104" s="176" t="s">
        <v>46</v>
      </c>
      <c r="AQ104" s="176" t="s">
        <v>46</v>
      </c>
      <c r="AR104" s="176" t="s">
        <v>46</v>
      </c>
      <c r="AS104" s="176" t="s">
        <v>46</v>
      </c>
      <c r="AT104" s="176" t="s">
        <v>46</v>
      </c>
      <c r="AU104" s="176" t="s">
        <v>46</v>
      </c>
      <c r="AV104" s="176" t="s">
        <v>46</v>
      </c>
      <c r="AW104" s="176" t="s">
        <v>46</v>
      </c>
      <c r="AX104" s="175" t="s">
        <v>46</v>
      </c>
      <c r="AY104" s="176" t="s">
        <v>46</v>
      </c>
      <c r="AZ104" s="176" t="s">
        <v>46</v>
      </c>
      <c r="BA104" s="176" t="s">
        <v>46</v>
      </c>
      <c r="BB104" s="176" t="s">
        <v>46</v>
      </c>
      <c r="BC104" s="176" t="s">
        <v>46</v>
      </c>
      <c r="BD104" s="176" t="s">
        <v>46</v>
      </c>
      <c r="BE104" s="176" t="s">
        <v>46</v>
      </c>
      <c r="BF104" s="176" t="s">
        <v>46</v>
      </c>
      <c r="BG104" s="176" t="s">
        <v>46</v>
      </c>
      <c r="BH104" s="176" t="s">
        <v>46</v>
      </c>
      <c r="BI104" s="176">
        <v>89</v>
      </c>
      <c r="BJ104" s="175" t="s">
        <v>46</v>
      </c>
      <c r="BK104" s="176" t="s">
        <v>46</v>
      </c>
      <c r="BL104" s="176" t="s">
        <v>46</v>
      </c>
      <c r="BM104" s="176" t="s">
        <v>46</v>
      </c>
      <c r="BN104" s="176" t="s">
        <v>46</v>
      </c>
      <c r="BO104" s="176" t="s">
        <v>46</v>
      </c>
      <c r="BP104" s="176" t="s">
        <v>46</v>
      </c>
      <c r="BQ104" s="176" t="s">
        <v>46</v>
      </c>
      <c r="BR104" s="176" t="s">
        <v>46</v>
      </c>
      <c r="BS104" s="176" t="s">
        <v>46</v>
      </c>
      <c r="BT104" s="176" t="s">
        <v>46</v>
      </c>
      <c r="BU104" s="176">
        <v>83</v>
      </c>
      <c r="BV104" s="175" t="s">
        <v>46</v>
      </c>
      <c r="BW104" s="176" t="s">
        <v>46</v>
      </c>
      <c r="BX104" s="176" t="s">
        <v>46</v>
      </c>
      <c r="BY104" s="176" t="s">
        <v>46</v>
      </c>
      <c r="BZ104" s="176" t="s">
        <v>46</v>
      </c>
      <c r="CA104" s="176" t="s">
        <v>46</v>
      </c>
      <c r="CB104" s="176" t="s">
        <v>46</v>
      </c>
      <c r="CC104" s="176" t="s">
        <v>46</v>
      </c>
      <c r="CD104" s="176" t="s">
        <v>46</v>
      </c>
      <c r="CE104" s="176" t="s">
        <v>46</v>
      </c>
      <c r="CF104" s="176" t="s">
        <v>46</v>
      </c>
      <c r="CG104" s="176">
        <v>83</v>
      </c>
      <c r="CH104" s="175">
        <v>88</v>
      </c>
      <c r="CI104" s="176">
        <v>89</v>
      </c>
      <c r="CJ104" s="176">
        <v>88</v>
      </c>
      <c r="CK104" s="176">
        <v>89</v>
      </c>
      <c r="CL104" s="176">
        <v>88</v>
      </c>
      <c r="CM104" s="176">
        <v>88</v>
      </c>
      <c r="CN104" s="176">
        <v>91</v>
      </c>
      <c r="CO104" s="176">
        <v>91</v>
      </c>
      <c r="CP104" s="176">
        <v>91</v>
      </c>
      <c r="CQ104" s="176">
        <v>88</v>
      </c>
      <c r="CR104" s="176">
        <v>87</v>
      </c>
      <c r="CS104" s="176">
        <v>89</v>
      </c>
      <c r="CT104" s="175">
        <v>91</v>
      </c>
      <c r="CU104" s="176">
        <v>88</v>
      </c>
      <c r="CV104" s="176">
        <v>89</v>
      </c>
      <c r="CW104" s="176">
        <v>89</v>
      </c>
      <c r="CX104" s="176">
        <v>89</v>
      </c>
      <c r="CY104" s="176">
        <v>88</v>
      </c>
      <c r="CZ104" s="176">
        <v>91</v>
      </c>
      <c r="DA104" s="176">
        <v>92</v>
      </c>
      <c r="DB104" s="176">
        <v>92</v>
      </c>
      <c r="DC104" s="176">
        <v>89</v>
      </c>
      <c r="DD104" s="176">
        <v>90</v>
      </c>
      <c r="DE104" s="176">
        <v>88</v>
      </c>
      <c r="DF104" s="175">
        <v>88</v>
      </c>
      <c r="DG104" s="176">
        <v>88</v>
      </c>
      <c r="DH104" s="176">
        <v>86</v>
      </c>
      <c r="DI104" s="176">
        <v>84</v>
      </c>
      <c r="DJ104" s="176">
        <v>83</v>
      </c>
      <c r="DK104" s="176">
        <v>83</v>
      </c>
      <c r="DL104" s="176">
        <v>83</v>
      </c>
      <c r="DM104" s="176">
        <v>81</v>
      </c>
      <c r="DN104" s="176">
        <v>81</v>
      </c>
      <c r="DO104" s="176">
        <v>78</v>
      </c>
      <c r="DP104" s="176">
        <v>78</v>
      </c>
      <c r="DQ104" s="176">
        <v>78</v>
      </c>
      <c r="DR104" s="175">
        <v>76</v>
      </c>
      <c r="DS104" s="176">
        <v>75</v>
      </c>
      <c r="DT104" s="176">
        <v>75</v>
      </c>
      <c r="DU104" s="176">
        <v>75</v>
      </c>
      <c r="DV104" s="176">
        <v>75</v>
      </c>
      <c r="DW104" s="176">
        <v>73</v>
      </c>
      <c r="DX104" s="176">
        <v>72</v>
      </c>
      <c r="DY104" s="176">
        <v>71</v>
      </c>
      <c r="DZ104" s="176">
        <v>69</v>
      </c>
      <c r="EA104" s="176">
        <v>68</v>
      </c>
      <c r="EB104" s="176">
        <v>68</v>
      </c>
      <c r="EC104" s="176">
        <v>69</v>
      </c>
      <c r="ED104" s="175">
        <v>69</v>
      </c>
      <c r="EE104" s="176">
        <v>70</v>
      </c>
      <c r="EF104" s="176">
        <v>69</v>
      </c>
      <c r="EG104" s="176">
        <v>68</v>
      </c>
      <c r="EH104" s="176">
        <v>68</v>
      </c>
      <c r="EI104" s="176">
        <v>68</v>
      </c>
      <c r="EJ104" s="176">
        <v>66</v>
      </c>
      <c r="EK104" s="176">
        <v>66</v>
      </c>
      <c r="EL104" s="176">
        <v>65</v>
      </c>
      <c r="EM104" s="176">
        <v>64</v>
      </c>
      <c r="EN104" s="176">
        <v>64</v>
      </c>
      <c r="EO104" s="177">
        <v>69</v>
      </c>
      <c r="EP104" s="175">
        <v>69</v>
      </c>
      <c r="EQ104" s="176">
        <v>69</v>
      </c>
      <c r="ER104" s="176">
        <v>69</v>
      </c>
      <c r="ES104" s="176">
        <v>70</v>
      </c>
      <c r="ET104" s="176">
        <v>68</v>
      </c>
      <c r="EU104" s="176">
        <v>67</v>
      </c>
      <c r="EV104" s="176">
        <v>67</v>
      </c>
      <c r="EW104" s="176">
        <v>66</v>
      </c>
      <c r="EX104" s="176">
        <v>66</v>
      </c>
      <c r="EY104" s="176">
        <v>65</v>
      </c>
      <c r="EZ104" s="176">
        <v>67</v>
      </c>
      <c r="FA104" s="177">
        <v>66</v>
      </c>
      <c r="FB104" s="175">
        <v>66</v>
      </c>
      <c r="FC104" s="176">
        <v>67</v>
      </c>
      <c r="FD104" s="176">
        <v>67</v>
      </c>
      <c r="FE104" s="176">
        <v>67</v>
      </c>
      <c r="FF104" s="176">
        <v>67</v>
      </c>
      <c r="FG104" s="176">
        <v>67</v>
      </c>
      <c r="FH104" s="176">
        <v>67</v>
      </c>
      <c r="FI104" s="176">
        <v>66</v>
      </c>
      <c r="FJ104" s="176">
        <v>66</v>
      </c>
      <c r="FK104" s="176">
        <v>66</v>
      </c>
      <c r="FL104" s="176">
        <v>66</v>
      </c>
      <c r="FM104" s="178">
        <v>67</v>
      </c>
      <c r="FN104" s="175">
        <v>66</v>
      </c>
      <c r="FO104" s="176">
        <v>65</v>
      </c>
      <c r="FP104" s="176">
        <v>64</v>
      </c>
      <c r="FQ104" s="176">
        <v>64</v>
      </c>
      <c r="FR104" s="176">
        <v>65</v>
      </c>
      <c r="FS104" s="176">
        <v>65</v>
      </c>
      <c r="FT104" s="176">
        <v>65</v>
      </c>
      <c r="FU104" s="176">
        <v>64</v>
      </c>
      <c r="FV104" s="176">
        <v>64</v>
      </c>
      <c r="FW104" s="176">
        <v>65</v>
      </c>
      <c r="FX104" s="176">
        <v>64</v>
      </c>
      <c r="FY104" s="178">
        <v>62</v>
      </c>
      <c r="FZ104" s="175">
        <v>62</v>
      </c>
      <c r="GA104" s="176">
        <v>62</v>
      </c>
      <c r="GB104" s="176">
        <v>62</v>
      </c>
      <c r="GC104" s="176">
        <v>61</v>
      </c>
      <c r="GD104" s="176">
        <v>61</v>
      </c>
      <c r="GE104" s="176">
        <v>61</v>
      </c>
      <c r="GF104" s="176">
        <v>61</v>
      </c>
      <c r="GG104" s="176">
        <v>61</v>
      </c>
      <c r="GH104" s="176">
        <v>60</v>
      </c>
      <c r="GI104" s="176">
        <v>60</v>
      </c>
      <c r="GJ104" s="176">
        <v>60</v>
      </c>
      <c r="GK104" s="176">
        <v>60</v>
      </c>
      <c r="GL104" s="175">
        <v>60</v>
      </c>
      <c r="GM104" s="176">
        <v>60</v>
      </c>
      <c r="GN104" s="176">
        <v>59</v>
      </c>
      <c r="GO104" s="176">
        <v>59</v>
      </c>
      <c r="GP104" s="176">
        <v>58</v>
      </c>
      <c r="GQ104" s="176">
        <v>58</v>
      </c>
      <c r="GR104" s="176">
        <v>58</v>
      </c>
      <c r="GS104" s="176">
        <v>58</v>
      </c>
      <c r="GT104" s="176">
        <v>54</v>
      </c>
      <c r="GU104" s="176">
        <v>52</v>
      </c>
      <c r="GV104" s="176">
        <v>52</v>
      </c>
      <c r="GW104" s="177">
        <v>51</v>
      </c>
      <c r="GX104" s="192">
        <v>46</v>
      </c>
      <c r="GY104" s="176">
        <v>46</v>
      </c>
      <c r="GZ104" s="176">
        <v>45</v>
      </c>
      <c r="HA104" s="176">
        <v>44</v>
      </c>
      <c r="HB104" s="176">
        <v>44</v>
      </c>
      <c r="HC104" s="176">
        <v>43</v>
      </c>
      <c r="HD104" s="176">
        <v>43</v>
      </c>
      <c r="HE104" s="248">
        <v>41</v>
      </c>
      <c r="HF104" s="248">
        <v>41</v>
      </c>
      <c r="HG104" s="248">
        <v>41</v>
      </c>
      <c r="HH104" s="248">
        <v>41</v>
      </c>
      <c r="HI104" s="265">
        <v>41</v>
      </c>
      <c r="HJ104" s="262">
        <v>41</v>
      </c>
      <c r="HK104" s="248">
        <v>41</v>
      </c>
      <c r="HL104" s="248">
        <v>40</v>
      </c>
      <c r="HM104" s="248">
        <v>38</v>
      </c>
      <c r="HN104" s="248">
        <v>38</v>
      </c>
      <c r="HO104" s="248">
        <v>38</v>
      </c>
      <c r="HP104" s="248">
        <v>38</v>
      </c>
      <c r="HQ104" s="248">
        <v>38</v>
      </c>
      <c r="HR104" s="248">
        <v>38</v>
      </c>
      <c r="HS104" s="248">
        <v>38</v>
      </c>
      <c r="HT104" s="248">
        <v>38</v>
      </c>
      <c r="HU104" s="248">
        <v>37</v>
      </c>
      <c r="HV104" s="248">
        <v>36</v>
      </c>
      <c r="HW104" s="248">
        <v>35</v>
      </c>
      <c r="HX104" s="248">
        <v>35</v>
      </c>
      <c r="HY104" s="248">
        <v>34</v>
      </c>
      <c r="HZ104" s="248">
        <v>34</v>
      </c>
      <c r="IA104" s="248">
        <v>34</v>
      </c>
      <c r="IB104" s="248">
        <v>34</v>
      </c>
      <c r="IC104" s="248">
        <v>32</v>
      </c>
      <c r="ID104" s="248">
        <v>32</v>
      </c>
      <c r="IE104" s="248">
        <v>32</v>
      </c>
      <c r="IF104" s="248">
        <v>33</v>
      </c>
      <c r="IG104" s="248">
        <v>33</v>
      </c>
      <c r="IH104" s="248">
        <v>33</v>
      </c>
      <c r="II104" s="248">
        <v>32</v>
      </c>
      <c r="IJ104" s="248">
        <v>31</v>
      </c>
      <c r="IK104" s="248">
        <v>32</v>
      </c>
      <c r="IL104" s="248">
        <v>31</v>
      </c>
      <c r="IM104" s="248">
        <v>31</v>
      </c>
      <c r="IN104" s="248">
        <v>29</v>
      </c>
      <c r="IO104" s="248">
        <v>29</v>
      </c>
      <c r="IP104" s="248">
        <v>29</v>
      </c>
      <c r="IQ104" s="248">
        <v>29</v>
      </c>
      <c r="IR104" s="248">
        <v>27</v>
      </c>
      <c r="IS104" s="248">
        <v>27</v>
      </c>
      <c r="IT104" s="248">
        <v>27</v>
      </c>
      <c r="IU104" s="248">
        <v>27</v>
      </c>
      <c r="IV104" s="248">
        <v>27</v>
      </c>
      <c r="IW104" s="248">
        <v>27</v>
      </c>
      <c r="IX104" s="248">
        <v>27</v>
      </c>
      <c r="IY104" s="248">
        <v>27</v>
      </c>
      <c r="IZ104" s="248">
        <v>27</v>
      </c>
      <c r="JA104" s="248">
        <v>27</v>
      </c>
      <c r="JB104" s="248">
        <v>27</v>
      </c>
      <c r="JC104" s="248">
        <v>27</v>
      </c>
      <c r="JD104" s="248">
        <v>27</v>
      </c>
      <c r="JE104" s="248">
        <v>26</v>
      </c>
      <c r="JF104" s="248">
        <v>26</v>
      </c>
      <c r="JG104" s="248">
        <v>26</v>
      </c>
      <c r="JH104" s="248">
        <v>26</v>
      </c>
      <c r="JI104" s="248">
        <v>26</v>
      </c>
      <c r="JJ104" s="248">
        <v>26</v>
      </c>
      <c r="JK104" s="248">
        <v>26</v>
      </c>
      <c r="JL104" s="248">
        <v>26</v>
      </c>
      <c r="JM104" s="248">
        <v>26</v>
      </c>
      <c r="JN104" s="248">
        <v>26</v>
      </c>
      <c r="JO104" s="248">
        <v>26</v>
      </c>
      <c r="JP104" s="248">
        <v>25</v>
      </c>
      <c r="JQ104" s="248">
        <v>25</v>
      </c>
      <c r="JR104" s="248">
        <v>25</v>
      </c>
      <c r="JS104" s="248">
        <v>25</v>
      </c>
      <c r="JT104" s="248">
        <v>25</v>
      </c>
      <c r="JU104" s="248">
        <v>25</v>
      </c>
      <c r="JV104" s="248">
        <v>25</v>
      </c>
      <c r="JW104" s="248">
        <v>24</v>
      </c>
      <c r="JX104" s="248">
        <v>24</v>
      </c>
      <c r="JY104" s="248">
        <v>24</v>
      </c>
      <c r="JZ104" s="248">
        <v>19</v>
      </c>
      <c r="KA104" s="248">
        <v>7</v>
      </c>
      <c r="KB104" s="248">
        <v>7</v>
      </c>
      <c r="KC104" s="248">
        <v>7</v>
      </c>
      <c r="KD104" s="248">
        <v>7</v>
      </c>
      <c r="KE104" s="248">
        <v>7</v>
      </c>
      <c r="KF104" s="248">
        <v>7</v>
      </c>
      <c r="KG104" s="248">
        <v>7</v>
      </c>
      <c r="KH104" s="248">
        <v>7</v>
      </c>
      <c r="KI104" s="638">
        <v>7</v>
      </c>
      <c r="KJ104" s="638">
        <v>7</v>
      </c>
      <c r="KK104" s="638">
        <v>7</v>
      </c>
      <c r="KL104" s="638">
        <v>7</v>
      </c>
      <c r="KM104" s="638">
        <v>7</v>
      </c>
      <c r="KN104" s="638">
        <v>7</v>
      </c>
      <c r="KO104" s="638">
        <v>7</v>
      </c>
      <c r="KP104" s="638">
        <v>7</v>
      </c>
      <c r="KQ104" s="638">
        <v>7</v>
      </c>
      <c r="KR104" s="638">
        <v>7</v>
      </c>
    </row>
    <row r="105" spans="1:304" ht="12.75">
      <c r="A105" s="388" t="s">
        <v>268</v>
      </c>
      <c r="B105" s="179">
        <v>0</v>
      </c>
      <c r="C105" s="179">
        <v>0</v>
      </c>
      <c r="D105" s="179">
        <v>0</v>
      </c>
      <c r="E105" s="179">
        <v>0</v>
      </c>
      <c r="F105" s="179">
        <v>0</v>
      </c>
      <c r="G105" s="179">
        <v>0</v>
      </c>
      <c r="H105" s="179">
        <v>0</v>
      </c>
      <c r="I105" s="179">
        <v>0</v>
      </c>
      <c r="J105" s="179">
        <v>0</v>
      </c>
      <c r="K105" s="179">
        <v>0</v>
      </c>
      <c r="L105" s="179"/>
      <c r="M105" s="180">
        <v>0</v>
      </c>
      <c r="N105" s="175">
        <v>0</v>
      </c>
      <c r="O105" s="176">
        <v>0</v>
      </c>
      <c r="P105" s="176">
        <v>0</v>
      </c>
      <c r="Q105" s="176">
        <v>0</v>
      </c>
      <c r="R105" s="176">
        <v>0</v>
      </c>
      <c r="S105" s="176">
        <v>0</v>
      </c>
      <c r="T105" s="176">
        <v>0</v>
      </c>
      <c r="U105" s="176">
        <v>0</v>
      </c>
      <c r="V105" s="176">
        <v>0</v>
      </c>
      <c r="W105" s="176">
        <v>0</v>
      </c>
      <c r="X105" s="176">
        <v>0</v>
      </c>
      <c r="Y105" s="176">
        <v>0</v>
      </c>
      <c r="Z105" s="175">
        <v>0</v>
      </c>
      <c r="AA105" s="176">
        <v>0</v>
      </c>
      <c r="AB105" s="176">
        <v>0</v>
      </c>
      <c r="AC105" s="176">
        <v>0</v>
      </c>
      <c r="AD105" s="176">
        <v>0</v>
      </c>
      <c r="AE105" s="176">
        <v>0</v>
      </c>
      <c r="AF105" s="176">
        <v>0</v>
      </c>
      <c r="AG105" s="176">
        <v>0</v>
      </c>
      <c r="AH105" s="176">
        <v>0</v>
      </c>
      <c r="AI105" s="176">
        <v>0</v>
      </c>
      <c r="AJ105" s="176">
        <v>0</v>
      </c>
      <c r="AK105" s="176">
        <v>0</v>
      </c>
      <c r="AL105" s="175">
        <v>0</v>
      </c>
      <c r="AM105" s="176">
        <v>0</v>
      </c>
      <c r="AN105" s="176">
        <v>0</v>
      </c>
      <c r="AO105" s="176">
        <v>0</v>
      </c>
      <c r="AP105" s="176">
        <v>0</v>
      </c>
      <c r="AQ105" s="176">
        <v>0</v>
      </c>
      <c r="AR105" s="176">
        <v>0</v>
      </c>
      <c r="AS105" s="176">
        <v>0</v>
      </c>
      <c r="AT105" s="176">
        <v>0</v>
      </c>
      <c r="AU105" s="176">
        <v>0</v>
      </c>
      <c r="AV105" s="176">
        <v>0</v>
      </c>
      <c r="AW105" s="176">
        <v>0</v>
      </c>
      <c r="AX105" s="175">
        <v>0</v>
      </c>
      <c r="AY105" s="176">
        <v>0</v>
      </c>
      <c r="AZ105" s="176">
        <v>0</v>
      </c>
      <c r="BA105" s="176">
        <v>0</v>
      </c>
      <c r="BB105" s="176">
        <v>0</v>
      </c>
      <c r="BC105" s="176">
        <v>0</v>
      </c>
      <c r="BD105" s="176">
        <v>0</v>
      </c>
      <c r="BE105" s="176">
        <v>0</v>
      </c>
      <c r="BF105" s="176">
        <v>0</v>
      </c>
      <c r="BG105" s="176">
        <v>0</v>
      </c>
      <c r="BH105" s="176">
        <v>0</v>
      </c>
      <c r="BI105" s="176">
        <v>0</v>
      </c>
      <c r="BJ105" s="175">
        <v>0</v>
      </c>
      <c r="BK105" s="176">
        <v>0</v>
      </c>
      <c r="BL105" s="176">
        <v>0</v>
      </c>
      <c r="BM105" s="176">
        <v>0</v>
      </c>
      <c r="BN105" s="176">
        <v>0</v>
      </c>
      <c r="BO105" s="176">
        <v>0</v>
      </c>
      <c r="BP105" s="176">
        <v>0</v>
      </c>
      <c r="BQ105" s="176">
        <v>0</v>
      </c>
      <c r="BR105" s="176">
        <v>0</v>
      </c>
      <c r="BS105" s="176">
        <v>0</v>
      </c>
      <c r="BT105" s="176">
        <v>0</v>
      </c>
      <c r="BU105" s="176">
        <v>0</v>
      </c>
      <c r="BV105" s="175">
        <v>0</v>
      </c>
      <c r="BW105" s="176">
        <v>0</v>
      </c>
      <c r="BX105" s="176">
        <v>0</v>
      </c>
      <c r="BY105" s="176">
        <v>0</v>
      </c>
      <c r="BZ105" s="176">
        <v>0</v>
      </c>
      <c r="CA105" s="176">
        <v>0</v>
      </c>
      <c r="CB105" s="176">
        <v>0</v>
      </c>
      <c r="CC105" s="176">
        <v>0</v>
      </c>
      <c r="CD105" s="176">
        <v>0</v>
      </c>
      <c r="CE105" s="176">
        <v>0</v>
      </c>
      <c r="CF105" s="176">
        <v>0</v>
      </c>
      <c r="CG105" s="176">
        <v>0</v>
      </c>
      <c r="CH105" s="175">
        <v>0</v>
      </c>
      <c r="CI105" s="176">
        <v>0</v>
      </c>
      <c r="CJ105" s="176">
        <v>0</v>
      </c>
      <c r="CK105" s="176">
        <v>0</v>
      </c>
      <c r="CL105" s="176">
        <v>0</v>
      </c>
      <c r="CM105" s="176">
        <v>0</v>
      </c>
      <c r="CN105" s="176">
        <v>0</v>
      </c>
      <c r="CO105" s="176">
        <v>0</v>
      </c>
      <c r="CP105" s="176">
        <v>0</v>
      </c>
      <c r="CQ105" s="176">
        <v>0</v>
      </c>
      <c r="CR105" s="176">
        <v>0</v>
      </c>
      <c r="CS105" s="176">
        <v>0</v>
      </c>
      <c r="CT105" s="175">
        <v>0</v>
      </c>
      <c r="CU105" s="176">
        <v>1</v>
      </c>
      <c r="CV105" s="176">
        <v>1</v>
      </c>
      <c r="CW105" s="176">
        <v>1</v>
      </c>
      <c r="CX105" s="176">
        <v>1</v>
      </c>
      <c r="CY105" s="176">
        <v>1</v>
      </c>
      <c r="CZ105" s="176">
        <v>1</v>
      </c>
      <c r="DA105" s="176">
        <v>1</v>
      </c>
      <c r="DB105" s="176">
        <v>1</v>
      </c>
      <c r="DC105" s="176">
        <v>1</v>
      </c>
      <c r="DD105" s="176">
        <v>1</v>
      </c>
      <c r="DE105" s="176">
        <v>1</v>
      </c>
      <c r="DF105" s="175">
        <v>1</v>
      </c>
      <c r="DG105" s="176">
        <v>1</v>
      </c>
      <c r="DH105" s="176">
        <v>1</v>
      </c>
      <c r="DI105" s="176">
        <v>1</v>
      </c>
      <c r="DJ105" s="176">
        <v>1</v>
      </c>
      <c r="DK105" s="176">
        <v>1</v>
      </c>
      <c r="DL105" s="176">
        <v>1</v>
      </c>
      <c r="DM105" s="176">
        <v>1</v>
      </c>
      <c r="DN105" s="176">
        <v>1</v>
      </c>
      <c r="DO105" s="176">
        <v>1</v>
      </c>
      <c r="DP105" s="176">
        <v>1</v>
      </c>
      <c r="DQ105" s="176">
        <v>1</v>
      </c>
      <c r="DR105" s="175">
        <v>1</v>
      </c>
      <c r="DS105" s="176">
        <v>1</v>
      </c>
      <c r="DT105" s="176">
        <v>1</v>
      </c>
      <c r="DU105" s="176">
        <v>1</v>
      </c>
      <c r="DV105" s="176">
        <v>1</v>
      </c>
      <c r="DW105" s="176">
        <v>1</v>
      </c>
      <c r="DX105" s="176">
        <v>1</v>
      </c>
      <c r="DY105" s="176">
        <v>1</v>
      </c>
      <c r="DZ105" s="176">
        <v>1</v>
      </c>
      <c r="EA105" s="176">
        <v>1</v>
      </c>
      <c r="EB105" s="176">
        <v>1</v>
      </c>
      <c r="EC105" s="176">
        <v>1</v>
      </c>
      <c r="ED105" s="175">
        <v>1</v>
      </c>
      <c r="EE105" s="176">
        <v>1</v>
      </c>
      <c r="EF105" s="176">
        <v>1</v>
      </c>
      <c r="EG105" s="176">
        <v>1</v>
      </c>
      <c r="EH105" s="176">
        <v>1</v>
      </c>
      <c r="EI105" s="176">
        <v>1</v>
      </c>
      <c r="EJ105" s="176">
        <v>1</v>
      </c>
      <c r="EK105" s="176">
        <v>1</v>
      </c>
      <c r="EL105" s="176">
        <v>1</v>
      </c>
      <c r="EM105" s="176">
        <v>2</v>
      </c>
      <c r="EN105" s="176">
        <v>2</v>
      </c>
      <c r="EO105" s="177">
        <v>2</v>
      </c>
      <c r="EP105" s="175">
        <v>2</v>
      </c>
      <c r="EQ105" s="176">
        <v>2</v>
      </c>
      <c r="ER105" s="176">
        <v>2</v>
      </c>
      <c r="ES105" s="176">
        <v>2</v>
      </c>
      <c r="ET105" s="176">
        <v>3</v>
      </c>
      <c r="EU105" s="176">
        <v>3</v>
      </c>
      <c r="EV105" s="176">
        <v>3</v>
      </c>
      <c r="EW105" s="176">
        <v>3</v>
      </c>
      <c r="EX105" s="176">
        <v>3</v>
      </c>
      <c r="EY105" s="176">
        <v>3</v>
      </c>
      <c r="EZ105" s="176">
        <v>3</v>
      </c>
      <c r="FA105" s="177">
        <v>3</v>
      </c>
      <c r="FB105" s="175">
        <v>3</v>
      </c>
      <c r="FC105" s="176">
        <v>3</v>
      </c>
      <c r="FD105" s="176">
        <v>3</v>
      </c>
      <c r="FE105" s="176">
        <v>3</v>
      </c>
      <c r="FF105" s="176">
        <v>4</v>
      </c>
      <c r="FG105" s="176">
        <v>4</v>
      </c>
      <c r="FH105" s="176">
        <v>5</v>
      </c>
      <c r="FI105" s="176">
        <v>6</v>
      </c>
      <c r="FJ105" s="176">
        <v>6</v>
      </c>
      <c r="FK105" s="176">
        <v>6</v>
      </c>
      <c r="FL105" s="176">
        <v>6</v>
      </c>
      <c r="FM105" s="178">
        <v>7</v>
      </c>
      <c r="FN105" s="175">
        <v>8</v>
      </c>
      <c r="FO105" s="176">
        <v>0</v>
      </c>
      <c r="FP105" s="176">
        <v>0</v>
      </c>
      <c r="FQ105" s="176">
        <v>0</v>
      </c>
      <c r="FR105" s="176">
        <v>0</v>
      </c>
      <c r="FS105" s="176">
        <v>0</v>
      </c>
      <c r="FT105" s="176">
        <v>0</v>
      </c>
      <c r="FU105" s="176">
        <v>0</v>
      </c>
      <c r="FV105" s="176">
        <v>0</v>
      </c>
      <c r="FW105" s="176" t="s">
        <v>1</v>
      </c>
      <c r="FX105" s="176" t="s">
        <v>1</v>
      </c>
      <c r="FY105" s="178" t="s">
        <v>1</v>
      </c>
      <c r="FZ105" s="175" t="s">
        <v>1</v>
      </c>
      <c r="GA105" s="176" t="s">
        <v>1</v>
      </c>
      <c r="GB105" s="176" t="s">
        <v>1</v>
      </c>
      <c r="GC105" s="176" t="s">
        <v>1</v>
      </c>
      <c r="GD105" s="176" t="s">
        <v>1</v>
      </c>
      <c r="GE105" s="176" t="s">
        <v>1</v>
      </c>
      <c r="GF105" s="176" t="s">
        <v>1</v>
      </c>
      <c r="GG105" s="176" t="s">
        <v>1</v>
      </c>
      <c r="GH105" s="176" t="s">
        <v>1</v>
      </c>
      <c r="GI105" s="176">
        <v>0</v>
      </c>
      <c r="GJ105" s="176">
        <v>0</v>
      </c>
      <c r="GK105" s="176" t="s">
        <v>1</v>
      </c>
      <c r="GL105" s="175" t="s">
        <v>1</v>
      </c>
      <c r="GM105" s="193" t="s">
        <v>1</v>
      </c>
      <c r="GN105" s="193" t="s">
        <v>1</v>
      </c>
      <c r="GO105" s="193" t="s">
        <v>1</v>
      </c>
      <c r="GP105" s="193" t="s">
        <v>1</v>
      </c>
      <c r="GQ105" s="193" t="s">
        <v>1</v>
      </c>
      <c r="GR105" s="193" t="s">
        <v>1</v>
      </c>
      <c r="GS105" s="193" t="s">
        <v>1</v>
      </c>
      <c r="GT105" s="193" t="s">
        <v>1</v>
      </c>
      <c r="GU105" s="193" t="s">
        <v>1</v>
      </c>
      <c r="GV105" s="193" t="s">
        <v>1</v>
      </c>
      <c r="GW105" s="194" t="s">
        <v>1</v>
      </c>
      <c r="GX105" s="195" t="s">
        <v>1</v>
      </c>
      <c r="GY105" s="193" t="s">
        <v>1</v>
      </c>
      <c r="GZ105" s="193">
        <v>0</v>
      </c>
      <c r="HA105" s="193">
        <v>0</v>
      </c>
      <c r="HB105" s="193">
        <v>0</v>
      </c>
      <c r="HC105" s="193">
        <v>0</v>
      </c>
      <c r="HD105" s="193">
        <v>0</v>
      </c>
      <c r="HE105" s="193">
        <v>0</v>
      </c>
      <c r="HF105" s="193">
        <v>0</v>
      </c>
      <c r="HG105" s="193">
        <v>0</v>
      </c>
      <c r="HH105" s="193">
        <v>0</v>
      </c>
      <c r="HI105" s="266">
        <v>0</v>
      </c>
      <c r="HJ105" s="263">
        <v>0</v>
      </c>
      <c r="HK105" s="193">
        <v>0</v>
      </c>
      <c r="HL105" s="193">
        <v>0</v>
      </c>
      <c r="HM105" s="193">
        <v>0</v>
      </c>
      <c r="HN105" s="193">
        <v>0</v>
      </c>
      <c r="HO105" s="193">
        <v>0</v>
      </c>
      <c r="HP105" s="193">
        <v>0</v>
      </c>
      <c r="HQ105" s="193">
        <v>0</v>
      </c>
      <c r="HR105" s="193">
        <v>0</v>
      </c>
      <c r="HS105" s="193">
        <v>0</v>
      </c>
      <c r="HT105" s="193">
        <v>0</v>
      </c>
      <c r="HU105" s="193">
        <v>0</v>
      </c>
      <c r="HV105" s="193">
        <v>0</v>
      </c>
      <c r="HW105" s="193">
        <v>0</v>
      </c>
      <c r="HX105" s="193">
        <v>0</v>
      </c>
      <c r="HY105" s="193">
        <v>0</v>
      </c>
      <c r="HZ105" s="193">
        <v>0</v>
      </c>
      <c r="IA105" s="193">
        <v>0</v>
      </c>
      <c r="IB105" s="193">
        <v>0</v>
      </c>
      <c r="IC105" s="193">
        <v>0</v>
      </c>
      <c r="ID105" s="193">
        <v>0</v>
      </c>
      <c r="IE105" s="193">
        <v>0</v>
      </c>
      <c r="IF105" s="193">
        <v>0</v>
      </c>
      <c r="IG105" s="193">
        <v>0</v>
      </c>
      <c r="IH105" s="193">
        <v>0</v>
      </c>
      <c r="II105" s="193">
        <v>0</v>
      </c>
      <c r="IJ105" s="193">
        <v>0</v>
      </c>
      <c r="IK105" s="193">
        <v>0</v>
      </c>
      <c r="IL105" s="193">
        <v>0</v>
      </c>
      <c r="IM105" s="193">
        <v>0</v>
      </c>
      <c r="IN105" s="193">
        <v>0</v>
      </c>
      <c r="IO105" s="193">
        <v>0</v>
      </c>
      <c r="IP105" s="193">
        <v>0</v>
      </c>
      <c r="IQ105" s="193">
        <v>0</v>
      </c>
      <c r="IR105" s="193">
        <v>0</v>
      </c>
      <c r="IS105" s="193">
        <v>0</v>
      </c>
      <c r="IT105" s="193">
        <v>0</v>
      </c>
      <c r="IU105" s="193">
        <v>0</v>
      </c>
      <c r="IV105" s="193">
        <v>0</v>
      </c>
      <c r="IW105" s="193">
        <v>0</v>
      </c>
      <c r="IX105" s="193">
        <v>0</v>
      </c>
      <c r="IY105" s="193">
        <v>0</v>
      </c>
      <c r="IZ105" s="193">
        <v>0</v>
      </c>
      <c r="JA105" s="193">
        <v>0</v>
      </c>
      <c r="JB105" s="193">
        <v>0</v>
      </c>
      <c r="JC105" s="193">
        <v>0</v>
      </c>
      <c r="JD105" s="193">
        <v>0</v>
      </c>
      <c r="JE105" s="193">
        <v>0</v>
      </c>
      <c r="JF105" s="193">
        <v>0</v>
      </c>
      <c r="JG105" s="193">
        <v>0</v>
      </c>
      <c r="JH105" s="193">
        <v>0</v>
      </c>
      <c r="JI105" s="193">
        <v>0</v>
      </c>
      <c r="JJ105" s="193">
        <v>0</v>
      </c>
      <c r="JK105" s="193">
        <v>0</v>
      </c>
      <c r="JL105" s="193">
        <v>0</v>
      </c>
      <c r="JM105" s="193">
        <v>0</v>
      </c>
      <c r="JN105" s="193">
        <v>0</v>
      </c>
      <c r="JO105" s="193">
        <v>0</v>
      </c>
      <c r="JP105" s="193">
        <v>0</v>
      </c>
      <c r="JQ105" s="193">
        <v>0</v>
      </c>
      <c r="JR105" s="193">
        <v>0</v>
      </c>
      <c r="JS105" s="193">
        <v>0</v>
      </c>
      <c r="JT105" s="193">
        <v>0</v>
      </c>
      <c r="JU105" s="193">
        <v>0</v>
      </c>
      <c r="JV105" s="193">
        <v>0</v>
      </c>
      <c r="JW105" s="193">
        <v>0</v>
      </c>
      <c r="JX105" s="193">
        <v>0</v>
      </c>
      <c r="JY105" s="193">
        <v>0</v>
      </c>
      <c r="JZ105" s="193">
        <v>0</v>
      </c>
      <c r="KA105" s="193">
        <v>0</v>
      </c>
      <c r="KB105" s="193">
        <v>0</v>
      </c>
      <c r="KC105" s="193">
        <v>0</v>
      </c>
      <c r="KD105" s="193">
        <v>0</v>
      </c>
      <c r="KE105" s="193">
        <v>0</v>
      </c>
      <c r="KF105" s="193">
        <v>0</v>
      </c>
      <c r="KG105" s="193">
        <v>0</v>
      </c>
      <c r="KH105" s="193">
        <v>0</v>
      </c>
      <c r="KI105" s="639">
        <v>0</v>
      </c>
      <c r="KJ105" s="639">
        <v>0</v>
      </c>
      <c r="KK105" s="639">
        <v>0</v>
      </c>
      <c r="KL105" s="639">
        <v>0</v>
      </c>
      <c r="KM105" s="639">
        <v>0</v>
      </c>
      <c r="KN105" s="639">
        <v>0</v>
      </c>
      <c r="KO105" s="639">
        <v>0</v>
      </c>
      <c r="KP105" s="639">
        <v>0</v>
      </c>
      <c r="KQ105" s="639">
        <v>0</v>
      </c>
      <c r="KR105" s="639">
        <v>0</v>
      </c>
    </row>
    <row r="106" spans="1:304" ht="12.75">
      <c r="A106" s="373" t="s">
        <v>61</v>
      </c>
      <c r="B106" s="179" t="s">
        <v>46</v>
      </c>
      <c r="C106" s="179" t="s">
        <v>46</v>
      </c>
      <c r="D106" s="179" t="s">
        <v>46</v>
      </c>
      <c r="E106" s="179" t="s">
        <v>46</v>
      </c>
      <c r="F106" s="179" t="s">
        <v>46</v>
      </c>
      <c r="G106" s="179" t="s">
        <v>46</v>
      </c>
      <c r="H106" s="179" t="s">
        <v>46</v>
      </c>
      <c r="I106" s="179" t="s">
        <v>46</v>
      </c>
      <c r="J106" s="179" t="s">
        <v>46</v>
      </c>
      <c r="K106" s="179" t="s">
        <v>46</v>
      </c>
      <c r="L106" s="179"/>
      <c r="M106" s="180" t="s">
        <v>46</v>
      </c>
      <c r="N106" s="184" t="s">
        <v>46</v>
      </c>
      <c r="O106" s="185" t="s">
        <v>46</v>
      </c>
      <c r="P106" s="185" t="s">
        <v>46</v>
      </c>
      <c r="Q106" s="185" t="s">
        <v>46</v>
      </c>
      <c r="R106" s="185" t="s">
        <v>46</v>
      </c>
      <c r="S106" s="185" t="s">
        <v>46</v>
      </c>
      <c r="T106" s="185" t="s">
        <v>46</v>
      </c>
      <c r="U106" s="185" t="s">
        <v>46</v>
      </c>
      <c r="V106" s="185" t="s">
        <v>46</v>
      </c>
      <c r="W106" s="185" t="s">
        <v>46</v>
      </c>
      <c r="X106" s="185" t="s">
        <v>46</v>
      </c>
      <c r="Y106" s="185" t="s">
        <v>46</v>
      </c>
      <c r="Z106" s="184" t="s">
        <v>46</v>
      </c>
      <c r="AA106" s="185" t="s">
        <v>46</v>
      </c>
      <c r="AB106" s="185" t="s">
        <v>46</v>
      </c>
      <c r="AC106" s="185" t="s">
        <v>46</v>
      </c>
      <c r="AD106" s="185" t="s">
        <v>46</v>
      </c>
      <c r="AE106" s="185" t="s">
        <v>46</v>
      </c>
      <c r="AF106" s="185" t="s">
        <v>46</v>
      </c>
      <c r="AG106" s="185" t="s">
        <v>46</v>
      </c>
      <c r="AH106" s="185" t="s">
        <v>46</v>
      </c>
      <c r="AI106" s="185" t="s">
        <v>46</v>
      </c>
      <c r="AJ106" s="185" t="s">
        <v>46</v>
      </c>
      <c r="AK106" s="185" t="s">
        <v>46</v>
      </c>
      <c r="AL106" s="184" t="s">
        <v>46</v>
      </c>
      <c r="AM106" s="185" t="s">
        <v>46</v>
      </c>
      <c r="AN106" s="185" t="s">
        <v>46</v>
      </c>
      <c r="AO106" s="185" t="s">
        <v>46</v>
      </c>
      <c r="AP106" s="185" t="s">
        <v>46</v>
      </c>
      <c r="AQ106" s="185" t="s">
        <v>46</v>
      </c>
      <c r="AR106" s="185" t="s">
        <v>46</v>
      </c>
      <c r="AS106" s="185" t="s">
        <v>46</v>
      </c>
      <c r="AT106" s="185" t="s">
        <v>46</v>
      </c>
      <c r="AU106" s="185" t="s">
        <v>46</v>
      </c>
      <c r="AV106" s="185" t="s">
        <v>46</v>
      </c>
      <c r="AW106" s="185" t="s">
        <v>46</v>
      </c>
      <c r="AX106" s="184" t="s">
        <v>46</v>
      </c>
      <c r="AY106" s="185"/>
      <c r="AZ106" s="185" t="s">
        <v>46</v>
      </c>
      <c r="BA106" s="185" t="s">
        <v>46</v>
      </c>
      <c r="BB106" s="185" t="s">
        <v>46</v>
      </c>
      <c r="BC106" s="185" t="s">
        <v>46</v>
      </c>
      <c r="BD106" s="185" t="s">
        <v>46</v>
      </c>
      <c r="BE106" s="185" t="s">
        <v>46</v>
      </c>
      <c r="BF106" s="185" t="s">
        <v>46</v>
      </c>
      <c r="BG106" s="185" t="s">
        <v>46</v>
      </c>
      <c r="BH106" s="185" t="s">
        <v>46</v>
      </c>
      <c r="BI106" s="185">
        <v>89</v>
      </c>
      <c r="BJ106" s="184" t="s">
        <v>46</v>
      </c>
      <c r="BK106" s="185" t="s">
        <v>46</v>
      </c>
      <c r="BL106" s="185" t="s">
        <v>46</v>
      </c>
      <c r="BM106" s="185" t="s">
        <v>46</v>
      </c>
      <c r="BN106" s="185" t="s">
        <v>46</v>
      </c>
      <c r="BO106" s="185" t="s">
        <v>46</v>
      </c>
      <c r="BP106" s="185" t="s">
        <v>46</v>
      </c>
      <c r="BQ106" s="185" t="s">
        <v>46</v>
      </c>
      <c r="BR106" s="185" t="s">
        <v>46</v>
      </c>
      <c r="BS106" s="185" t="s">
        <v>46</v>
      </c>
      <c r="BT106" s="185" t="s">
        <v>46</v>
      </c>
      <c r="BU106" s="185">
        <v>83</v>
      </c>
      <c r="BV106" s="184" t="s">
        <v>46</v>
      </c>
      <c r="BW106" s="185" t="s">
        <v>46</v>
      </c>
      <c r="BX106" s="185" t="s">
        <v>46</v>
      </c>
      <c r="BY106" s="185" t="s">
        <v>46</v>
      </c>
      <c r="BZ106" s="185" t="s">
        <v>46</v>
      </c>
      <c r="CA106" s="185" t="s">
        <v>46</v>
      </c>
      <c r="CB106" s="185" t="s">
        <v>46</v>
      </c>
      <c r="CC106" s="185" t="s">
        <v>46</v>
      </c>
      <c r="CD106" s="185" t="s">
        <v>46</v>
      </c>
      <c r="CE106" s="185" t="s">
        <v>46</v>
      </c>
      <c r="CF106" s="185" t="s">
        <v>46</v>
      </c>
      <c r="CG106" s="185">
        <v>83</v>
      </c>
      <c r="CH106" s="184">
        <v>88</v>
      </c>
      <c r="CI106" s="185">
        <v>89</v>
      </c>
      <c r="CJ106" s="185">
        <v>88</v>
      </c>
      <c r="CK106" s="185">
        <v>89</v>
      </c>
      <c r="CL106" s="185">
        <v>88</v>
      </c>
      <c r="CM106" s="185">
        <v>88</v>
      </c>
      <c r="CN106" s="185">
        <v>91</v>
      </c>
      <c r="CO106" s="185">
        <v>91</v>
      </c>
      <c r="CP106" s="185">
        <v>91</v>
      </c>
      <c r="CQ106" s="185">
        <v>88</v>
      </c>
      <c r="CR106" s="185">
        <v>87</v>
      </c>
      <c r="CS106" s="185">
        <v>89</v>
      </c>
      <c r="CT106" s="184">
        <v>91</v>
      </c>
      <c r="CU106" s="185">
        <v>89</v>
      </c>
      <c r="CV106" s="185">
        <v>90</v>
      </c>
      <c r="CW106" s="185">
        <v>90</v>
      </c>
      <c r="CX106" s="185">
        <v>90</v>
      </c>
      <c r="CY106" s="185">
        <v>89</v>
      </c>
      <c r="CZ106" s="185">
        <v>92</v>
      </c>
      <c r="DA106" s="185">
        <v>93</v>
      </c>
      <c r="DB106" s="185">
        <v>93</v>
      </c>
      <c r="DC106" s="185">
        <v>90</v>
      </c>
      <c r="DD106" s="185">
        <v>91</v>
      </c>
      <c r="DE106" s="185">
        <v>89</v>
      </c>
      <c r="DF106" s="184">
        <v>89</v>
      </c>
      <c r="DG106" s="185">
        <v>89</v>
      </c>
      <c r="DH106" s="185">
        <v>87</v>
      </c>
      <c r="DI106" s="185">
        <v>85</v>
      </c>
      <c r="DJ106" s="185">
        <v>84</v>
      </c>
      <c r="DK106" s="185">
        <v>84</v>
      </c>
      <c r="DL106" s="185">
        <v>84</v>
      </c>
      <c r="DM106" s="185">
        <v>82</v>
      </c>
      <c r="DN106" s="185">
        <v>82</v>
      </c>
      <c r="DO106" s="185">
        <v>79</v>
      </c>
      <c r="DP106" s="185">
        <v>79</v>
      </c>
      <c r="DQ106" s="185">
        <v>79</v>
      </c>
      <c r="DR106" s="184">
        <v>77</v>
      </c>
      <c r="DS106" s="170">
        <f>SUM(DS104:DS105)</f>
        <v>76</v>
      </c>
      <c r="DT106" s="185">
        <v>76</v>
      </c>
      <c r="DU106" s="185">
        <v>76</v>
      </c>
      <c r="DV106" s="185">
        <v>76</v>
      </c>
      <c r="DW106" s="185">
        <v>74</v>
      </c>
      <c r="DX106" s="185">
        <v>73</v>
      </c>
      <c r="DY106" s="185">
        <v>72</v>
      </c>
      <c r="DZ106" s="185">
        <v>70</v>
      </c>
      <c r="EA106" s="185">
        <v>69</v>
      </c>
      <c r="EB106" s="185">
        <v>69</v>
      </c>
      <c r="EC106" s="185">
        <v>70</v>
      </c>
      <c r="ED106" s="184">
        <v>70</v>
      </c>
      <c r="EE106" s="185">
        <v>71</v>
      </c>
      <c r="EF106" s="185">
        <v>70</v>
      </c>
      <c r="EG106" s="185">
        <v>69</v>
      </c>
      <c r="EH106" s="185">
        <v>69</v>
      </c>
      <c r="EI106" s="185">
        <v>69</v>
      </c>
      <c r="EJ106" s="185">
        <v>67</v>
      </c>
      <c r="EK106" s="185">
        <v>67</v>
      </c>
      <c r="EL106" s="185">
        <v>66</v>
      </c>
      <c r="EM106" s="185">
        <v>66</v>
      </c>
      <c r="EN106" s="185">
        <v>66</v>
      </c>
      <c r="EO106" s="186">
        <v>71</v>
      </c>
      <c r="EP106" s="184">
        <v>71</v>
      </c>
      <c r="EQ106" s="185">
        <v>71</v>
      </c>
      <c r="ER106" s="185">
        <v>71</v>
      </c>
      <c r="ES106" s="185">
        <v>72</v>
      </c>
      <c r="ET106" s="185">
        <v>71</v>
      </c>
      <c r="EU106" s="185">
        <v>70</v>
      </c>
      <c r="EV106" s="185">
        <v>70</v>
      </c>
      <c r="EW106" s="185">
        <v>69</v>
      </c>
      <c r="EX106" s="185">
        <v>69</v>
      </c>
      <c r="EY106" s="185">
        <v>68</v>
      </c>
      <c r="EZ106" s="185">
        <v>70</v>
      </c>
      <c r="FA106" s="186">
        <v>69</v>
      </c>
      <c r="FB106" s="184">
        <v>69</v>
      </c>
      <c r="FC106" s="185">
        <v>70</v>
      </c>
      <c r="FD106" s="185">
        <v>70</v>
      </c>
      <c r="FE106" s="185">
        <v>70</v>
      </c>
      <c r="FF106" s="185">
        <v>71</v>
      </c>
      <c r="FG106" s="185">
        <v>71</v>
      </c>
      <c r="FH106" s="185">
        <v>72</v>
      </c>
      <c r="FI106" s="185">
        <v>72</v>
      </c>
      <c r="FJ106" s="185">
        <v>72</v>
      </c>
      <c r="FK106" s="185">
        <v>72</v>
      </c>
      <c r="FL106" s="185">
        <v>72</v>
      </c>
      <c r="FM106" s="187">
        <v>74</v>
      </c>
      <c r="FN106" s="184">
        <v>74</v>
      </c>
      <c r="FO106" s="185">
        <v>65</v>
      </c>
      <c r="FP106" s="185">
        <v>64</v>
      </c>
      <c r="FQ106" s="185">
        <v>64</v>
      </c>
      <c r="FR106" s="185">
        <v>65</v>
      </c>
      <c r="FS106" s="185">
        <v>65</v>
      </c>
      <c r="FT106" s="185">
        <v>65</v>
      </c>
      <c r="FU106" s="185">
        <v>64</v>
      </c>
      <c r="FV106" s="185">
        <v>64</v>
      </c>
      <c r="FW106" s="185">
        <v>65</v>
      </c>
      <c r="FX106" s="185">
        <v>64</v>
      </c>
      <c r="FY106" s="187">
        <v>62</v>
      </c>
      <c r="FZ106" s="184">
        <v>62</v>
      </c>
      <c r="GA106" s="185">
        <v>62</v>
      </c>
      <c r="GB106" s="185">
        <v>62</v>
      </c>
      <c r="GC106" s="185">
        <v>61</v>
      </c>
      <c r="GD106" s="185">
        <v>61</v>
      </c>
      <c r="GE106" s="185">
        <v>61</v>
      </c>
      <c r="GF106" s="185">
        <v>61</v>
      </c>
      <c r="GG106" s="170">
        <v>61</v>
      </c>
      <c r="GH106" s="170">
        <v>60</v>
      </c>
      <c r="GI106" s="170">
        <v>60</v>
      </c>
      <c r="GJ106" s="170">
        <v>60</v>
      </c>
      <c r="GK106" s="170">
        <v>60</v>
      </c>
      <c r="GL106" s="184">
        <v>60</v>
      </c>
      <c r="GM106" s="170">
        <v>60</v>
      </c>
      <c r="GN106" s="170">
        <v>59</v>
      </c>
      <c r="GO106" s="170">
        <v>59</v>
      </c>
      <c r="GP106" s="170">
        <v>58</v>
      </c>
      <c r="GV106" s="170">
        <v>52</v>
      </c>
      <c r="GW106" s="171">
        <v>51</v>
      </c>
      <c r="GX106" s="172">
        <v>46</v>
      </c>
      <c r="GY106" s="170">
        <v>46</v>
      </c>
      <c r="GZ106" s="170">
        <v>45</v>
      </c>
      <c r="HA106" s="170">
        <v>44</v>
      </c>
      <c r="HB106" s="170">
        <v>44</v>
      </c>
      <c r="HC106" s="170">
        <v>43</v>
      </c>
      <c r="HD106" s="170">
        <v>43</v>
      </c>
      <c r="HE106" s="170">
        <v>41</v>
      </c>
      <c r="HF106" s="170">
        <v>41</v>
      </c>
      <c r="HG106" s="170">
        <v>41</v>
      </c>
      <c r="HH106" s="170">
        <v>41</v>
      </c>
      <c r="HI106" s="260">
        <v>41</v>
      </c>
      <c r="HJ106" s="256">
        <v>41</v>
      </c>
      <c r="HK106" s="170">
        <v>41</v>
      </c>
      <c r="HL106" s="170">
        <f t="shared" ref="HL106:HN106" si="31">SUM(HL104:HL105)</f>
        <v>40</v>
      </c>
      <c r="HM106" s="170">
        <f t="shared" si="31"/>
        <v>38</v>
      </c>
      <c r="HN106" s="170">
        <f t="shared" si="31"/>
        <v>38</v>
      </c>
      <c r="HO106" s="170">
        <v>38</v>
      </c>
      <c r="HP106" s="170">
        <v>38</v>
      </c>
      <c r="HQ106" s="170">
        <v>38</v>
      </c>
      <c r="HR106" s="170">
        <v>38</v>
      </c>
      <c r="HS106" s="170">
        <v>38</v>
      </c>
      <c r="HT106" s="170">
        <v>38</v>
      </c>
      <c r="HU106" s="170">
        <f t="shared" ref="HU106" si="32">SUM(HU104:HU105)</f>
        <v>37</v>
      </c>
      <c r="HV106" s="170">
        <v>36</v>
      </c>
      <c r="HW106" s="170">
        <v>35</v>
      </c>
      <c r="HX106" s="170">
        <v>35</v>
      </c>
      <c r="HY106" s="170">
        <v>34</v>
      </c>
      <c r="HZ106" s="170">
        <v>34</v>
      </c>
      <c r="IA106" s="170">
        <f t="shared" ref="IA106" si="33">SUM(IA104:IA105)</f>
        <v>34</v>
      </c>
      <c r="IB106" s="170">
        <v>34</v>
      </c>
      <c r="IC106" s="170">
        <v>32</v>
      </c>
      <c r="ID106" s="170">
        <v>32</v>
      </c>
      <c r="IE106" s="170">
        <v>32</v>
      </c>
      <c r="IF106" s="170">
        <v>33</v>
      </c>
      <c r="IG106" s="170">
        <v>33</v>
      </c>
      <c r="IH106" s="170">
        <v>33</v>
      </c>
      <c r="II106" s="170">
        <v>32</v>
      </c>
      <c r="IJ106" s="170">
        <v>31</v>
      </c>
      <c r="IK106" s="170">
        <v>32</v>
      </c>
      <c r="IL106" s="170">
        <v>31</v>
      </c>
      <c r="IM106" s="170">
        <v>31</v>
      </c>
      <c r="IN106" s="170">
        <v>29</v>
      </c>
      <c r="IO106" s="170">
        <v>29</v>
      </c>
      <c r="IP106" s="170">
        <v>29</v>
      </c>
      <c r="IQ106" s="170">
        <f>SUM(IQ104:IQ105)</f>
        <v>29</v>
      </c>
      <c r="IR106" s="170">
        <v>27</v>
      </c>
      <c r="IS106" s="170">
        <v>27</v>
      </c>
      <c r="IT106" s="170">
        <v>27</v>
      </c>
      <c r="IU106" s="170">
        <v>27</v>
      </c>
      <c r="IV106" s="170">
        <v>27</v>
      </c>
      <c r="IW106" s="170">
        <v>27</v>
      </c>
      <c r="IX106" s="170">
        <v>27</v>
      </c>
      <c r="IY106" s="170">
        <v>27</v>
      </c>
      <c r="IZ106" s="170">
        <v>27</v>
      </c>
      <c r="JA106" s="170">
        <v>27</v>
      </c>
      <c r="JB106" s="170">
        <v>27</v>
      </c>
      <c r="JC106" s="170">
        <v>27</v>
      </c>
      <c r="JD106" s="170">
        <v>27</v>
      </c>
      <c r="JE106" s="170">
        <v>26</v>
      </c>
      <c r="JF106" s="170">
        <v>26</v>
      </c>
      <c r="JG106" s="170">
        <v>26</v>
      </c>
      <c r="JH106" s="170">
        <v>26</v>
      </c>
      <c r="JI106" s="170">
        <v>26</v>
      </c>
      <c r="JJ106" s="170">
        <v>26</v>
      </c>
      <c r="JK106" s="170">
        <v>26</v>
      </c>
      <c r="JL106" s="170">
        <v>26</v>
      </c>
      <c r="JM106" s="170">
        <v>26</v>
      </c>
      <c r="JN106" s="170">
        <v>26</v>
      </c>
      <c r="JO106" s="170">
        <v>26</v>
      </c>
      <c r="JP106" s="170">
        <v>25</v>
      </c>
      <c r="JQ106" s="170">
        <v>25</v>
      </c>
      <c r="JR106" s="170">
        <v>25</v>
      </c>
      <c r="JS106" s="170">
        <v>25</v>
      </c>
      <c r="JT106" s="170">
        <v>25</v>
      </c>
      <c r="JU106" s="170">
        <v>25</v>
      </c>
      <c r="JV106" s="170">
        <v>25</v>
      </c>
      <c r="JW106" s="170">
        <v>24</v>
      </c>
      <c r="JX106" s="170">
        <v>24</v>
      </c>
      <c r="JY106" s="170">
        <v>24</v>
      </c>
      <c r="JZ106" s="170">
        <v>19</v>
      </c>
      <c r="KA106" s="170">
        <v>7</v>
      </c>
      <c r="KB106" s="170">
        <v>7</v>
      </c>
      <c r="KC106" s="170">
        <v>7</v>
      </c>
      <c r="KD106" s="170">
        <v>7</v>
      </c>
      <c r="KE106" s="170">
        <v>7</v>
      </c>
      <c r="KF106" s="170">
        <v>7</v>
      </c>
      <c r="KG106" s="170">
        <v>7</v>
      </c>
      <c r="KH106" s="170">
        <v>7</v>
      </c>
      <c r="KI106" s="636">
        <v>7</v>
      </c>
      <c r="KJ106" s="636">
        <v>7</v>
      </c>
      <c r="KK106" s="636">
        <v>7</v>
      </c>
      <c r="KL106" s="636">
        <v>7</v>
      </c>
      <c r="KM106" s="636">
        <v>7</v>
      </c>
      <c r="KN106" s="636">
        <v>7</v>
      </c>
      <c r="KO106" s="636">
        <v>7</v>
      </c>
      <c r="KP106" s="636">
        <v>7</v>
      </c>
      <c r="KQ106" s="636">
        <v>7</v>
      </c>
      <c r="KR106" s="636">
        <v>7</v>
      </c>
    </row>
    <row r="107" spans="1:304" ht="12.75">
      <c r="A107" s="373" t="s">
        <v>269</v>
      </c>
      <c r="B107" s="196">
        <v>0</v>
      </c>
      <c r="C107" s="196">
        <v>0</v>
      </c>
      <c r="D107" s="196">
        <v>0</v>
      </c>
      <c r="E107" s="196">
        <v>0</v>
      </c>
      <c r="F107" s="196">
        <v>0</v>
      </c>
      <c r="G107" s="196">
        <v>0</v>
      </c>
      <c r="H107" s="196">
        <v>0</v>
      </c>
      <c r="I107" s="196">
        <v>0</v>
      </c>
      <c r="J107" s="196">
        <v>0</v>
      </c>
      <c r="K107" s="196">
        <v>0</v>
      </c>
      <c r="L107" s="196"/>
      <c r="M107" s="197">
        <v>0</v>
      </c>
      <c r="N107" s="198">
        <v>0</v>
      </c>
      <c r="O107" s="199">
        <v>0</v>
      </c>
      <c r="P107" s="199">
        <v>0</v>
      </c>
      <c r="Q107" s="199">
        <v>0</v>
      </c>
      <c r="R107" s="199">
        <v>0</v>
      </c>
      <c r="S107" s="199">
        <v>0</v>
      </c>
      <c r="T107" s="199">
        <v>0</v>
      </c>
      <c r="U107" s="199">
        <v>0</v>
      </c>
      <c r="V107" s="199">
        <v>0</v>
      </c>
      <c r="W107" s="199">
        <v>0</v>
      </c>
      <c r="X107" s="199">
        <v>0</v>
      </c>
      <c r="Y107" s="199">
        <v>0</v>
      </c>
      <c r="Z107" s="198">
        <v>0</v>
      </c>
      <c r="AA107" s="199">
        <v>0</v>
      </c>
      <c r="AB107" s="199">
        <v>0</v>
      </c>
      <c r="AC107" s="199">
        <v>0</v>
      </c>
      <c r="AD107" s="199">
        <v>0</v>
      </c>
      <c r="AE107" s="199">
        <v>0</v>
      </c>
      <c r="AF107" s="199">
        <v>0</v>
      </c>
      <c r="AG107" s="199">
        <v>0</v>
      </c>
      <c r="AH107" s="199">
        <v>0</v>
      </c>
      <c r="AI107" s="199">
        <v>0</v>
      </c>
      <c r="AJ107" s="199">
        <v>0</v>
      </c>
      <c r="AK107" s="199">
        <v>0</v>
      </c>
      <c r="AL107" s="198">
        <v>0</v>
      </c>
      <c r="AM107" s="199">
        <v>0</v>
      </c>
      <c r="AN107" s="199">
        <v>0</v>
      </c>
      <c r="AO107" s="199">
        <v>0</v>
      </c>
      <c r="AP107" s="199">
        <v>0</v>
      </c>
      <c r="AQ107" s="199">
        <v>0</v>
      </c>
      <c r="AR107" s="199">
        <v>0</v>
      </c>
      <c r="AS107" s="199">
        <v>0</v>
      </c>
      <c r="AT107" s="199">
        <v>0</v>
      </c>
      <c r="AU107" s="199">
        <v>0</v>
      </c>
      <c r="AV107" s="199">
        <v>0</v>
      </c>
      <c r="AW107" s="199">
        <v>0</v>
      </c>
      <c r="AX107" s="198">
        <v>0</v>
      </c>
      <c r="AY107" s="199">
        <v>0</v>
      </c>
      <c r="AZ107" s="199">
        <v>0</v>
      </c>
      <c r="BA107" s="199">
        <v>0</v>
      </c>
      <c r="BB107" s="199">
        <v>0</v>
      </c>
      <c r="BC107" s="199">
        <v>0</v>
      </c>
      <c r="BD107" s="199">
        <v>0</v>
      </c>
      <c r="BE107" s="199">
        <v>0</v>
      </c>
      <c r="BF107" s="199">
        <v>0</v>
      </c>
      <c r="BG107" s="199">
        <v>0</v>
      </c>
      <c r="BH107" s="199">
        <v>0</v>
      </c>
      <c r="BI107" s="199">
        <v>0</v>
      </c>
      <c r="BJ107" s="198">
        <v>0</v>
      </c>
      <c r="BK107" s="199">
        <v>0</v>
      </c>
      <c r="BL107" s="199">
        <v>0</v>
      </c>
      <c r="BM107" s="199">
        <v>0</v>
      </c>
      <c r="BN107" s="199">
        <v>0</v>
      </c>
      <c r="BO107" s="199">
        <v>0</v>
      </c>
      <c r="BP107" s="199">
        <v>0</v>
      </c>
      <c r="BQ107" s="199">
        <v>0</v>
      </c>
      <c r="BR107" s="199">
        <v>0</v>
      </c>
      <c r="BS107" s="199">
        <v>0</v>
      </c>
      <c r="BT107" s="199">
        <v>0</v>
      </c>
      <c r="BU107" s="199">
        <v>0</v>
      </c>
      <c r="BV107" s="198">
        <v>0</v>
      </c>
      <c r="BW107" s="199">
        <v>0</v>
      </c>
      <c r="BX107" s="199">
        <v>0</v>
      </c>
      <c r="BY107" s="199">
        <v>0</v>
      </c>
      <c r="BZ107" s="199">
        <v>0</v>
      </c>
      <c r="CA107" s="199">
        <v>0</v>
      </c>
      <c r="CB107" s="199">
        <v>0</v>
      </c>
      <c r="CC107" s="199">
        <v>0</v>
      </c>
      <c r="CD107" s="199">
        <v>0</v>
      </c>
      <c r="CE107" s="199">
        <v>0</v>
      </c>
      <c r="CF107" s="199">
        <v>0</v>
      </c>
      <c r="CG107" s="199">
        <v>0</v>
      </c>
      <c r="CH107" s="198">
        <v>0</v>
      </c>
      <c r="CI107" s="199">
        <v>0</v>
      </c>
      <c r="CJ107" s="199">
        <v>0</v>
      </c>
      <c r="CK107" s="199">
        <v>0</v>
      </c>
      <c r="CL107" s="199">
        <v>0</v>
      </c>
      <c r="CM107" s="199">
        <v>0</v>
      </c>
      <c r="CN107" s="199">
        <v>0</v>
      </c>
      <c r="CO107" s="199">
        <v>0</v>
      </c>
      <c r="CP107" s="199">
        <v>0</v>
      </c>
      <c r="CQ107" s="199">
        <v>0</v>
      </c>
      <c r="CR107" s="199">
        <v>0</v>
      </c>
      <c r="CS107" s="199">
        <v>0</v>
      </c>
      <c r="CT107" s="198">
        <v>0</v>
      </c>
      <c r="CU107" s="199">
        <v>0</v>
      </c>
      <c r="CV107" s="199">
        <v>0</v>
      </c>
      <c r="CW107" s="199">
        <v>0</v>
      </c>
      <c r="CX107" s="199">
        <v>0</v>
      </c>
      <c r="CY107" s="199">
        <v>0</v>
      </c>
      <c r="CZ107" s="199">
        <v>0</v>
      </c>
      <c r="DA107" s="199">
        <v>0</v>
      </c>
      <c r="DB107" s="199">
        <v>0</v>
      </c>
      <c r="DC107" s="199">
        <v>0</v>
      </c>
      <c r="DD107" s="199">
        <v>0</v>
      </c>
      <c r="DE107" s="199">
        <v>0</v>
      </c>
      <c r="DF107" s="198">
        <v>0</v>
      </c>
      <c r="DG107" s="199">
        <v>0</v>
      </c>
      <c r="DH107" s="199">
        <v>0</v>
      </c>
      <c r="DI107" s="199">
        <v>0</v>
      </c>
      <c r="DJ107" s="199">
        <v>0</v>
      </c>
      <c r="DK107" s="199">
        <v>0</v>
      </c>
      <c r="DL107" s="199">
        <v>0</v>
      </c>
      <c r="DM107" s="199">
        <v>0</v>
      </c>
      <c r="DN107" s="199">
        <v>0</v>
      </c>
      <c r="DO107" s="199">
        <v>0</v>
      </c>
      <c r="DP107" s="199">
        <v>0</v>
      </c>
      <c r="DQ107" s="199">
        <v>0</v>
      </c>
      <c r="DR107" s="198">
        <v>0</v>
      </c>
      <c r="DS107" s="170">
        <v>0</v>
      </c>
      <c r="DT107" s="199">
        <v>0</v>
      </c>
      <c r="DU107" s="199">
        <v>0</v>
      </c>
      <c r="DV107" s="199">
        <v>0</v>
      </c>
      <c r="DW107" s="199">
        <v>0</v>
      </c>
      <c r="DX107" s="199">
        <v>0</v>
      </c>
      <c r="DY107" s="199">
        <v>10</v>
      </c>
      <c r="DZ107" s="199">
        <v>10</v>
      </c>
      <c r="EA107" s="199">
        <v>10</v>
      </c>
      <c r="EB107" s="199">
        <v>20</v>
      </c>
      <c r="EC107" s="199">
        <v>20</v>
      </c>
      <c r="ED107" s="198">
        <v>20</v>
      </c>
      <c r="EE107" s="199">
        <v>20</v>
      </c>
      <c r="EF107" s="199">
        <v>20</v>
      </c>
      <c r="EG107" s="199">
        <v>20</v>
      </c>
      <c r="EH107" s="199">
        <v>20</v>
      </c>
      <c r="EI107" s="199">
        <v>30</v>
      </c>
      <c r="EJ107" s="199">
        <v>30</v>
      </c>
      <c r="EK107" s="199">
        <v>40</v>
      </c>
      <c r="EL107" s="199">
        <v>40</v>
      </c>
      <c r="EM107" s="199">
        <v>50</v>
      </c>
      <c r="EN107" s="199">
        <v>50</v>
      </c>
      <c r="EO107" s="200">
        <v>50</v>
      </c>
      <c r="EP107" s="198">
        <v>70</v>
      </c>
      <c r="EQ107" s="199">
        <v>70</v>
      </c>
      <c r="ER107" s="199">
        <v>70</v>
      </c>
      <c r="ES107" s="199">
        <v>70</v>
      </c>
      <c r="ET107" s="199">
        <v>70</v>
      </c>
      <c r="EU107" s="199">
        <v>70</v>
      </c>
      <c r="EV107" s="199">
        <v>70</v>
      </c>
      <c r="EW107" s="199">
        <v>70</v>
      </c>
      <c r="EX107" s="199">
        <v>70</v>
      </c>
      <c r="EY107" s="199">
        <v>70</v>
      </c>
      <c r="EZ107" s="199">
        <v>70</v>
      </c>
      <c r="FA107" s="200">
        <v>70</v>
      </c>
      <c r="FB107" s="198">
        <v>70</v>
      </c>
      <c r="FC107" s="199">
        <v>70</v>
      </c>
      <c r="FD107" s="199">
        <v>70</v>
      </c>
      <c r="FE107" s="199">
        <v>70</v>
      </c>
      <c r="FF107" s="199">
        <v>70</v>
      </c>
      <c r="FG107" s="199">
        <v>70</v>
      </c>
      <c r="FH107" s="199">
        <v>70</v>
      </c>
      <c r="FI107" s="199">
        <v>69</v>
      </c>
      <c r="FJ107" s="199">
        <v>0</v>
      </c>
      <c r="FK107" s="199">
        <v>0</v>
      </c>
      <c r="FL107" s="199">
        <v>0</v>
      </c>
      <c r="FM107" s="201">
        <v>0</v>
      </c>
      <c r="FN107" s="198">
        <v>0</v>
      </c>
      <c r="FO107" s="199">
        <v>0</v>
      </c>
      <c r="FP107" s="199">
        <v>0</v>
      </c>
      <c r="FQ107" s="199">
        <v>0</v>
      </c>
      <c r="FR107" s="199" t="s">
        <v>1</v>
      </c>
      <c r="FS107" s="199" t="s">
        <v>1</v>
      </c>
      <c r="FT107" s="199" t="s">
        <v>1</v>
      </c>
      <c r="FU107" s="199" t="s">
        <v>1</v>
      </c>
      <c r="FV107" s="199" t="s">
        <v>1</v>
      </c>
      <c r="FW107" s="199" t="s">
        <v>1</v>
      </c>
      <c r="FX107" s="199" t="s">
        <v>1</v>
      </c>
      <c r="FY107" s="201" t="s">
        <v>1</v>
      </c>
      <c r="FZ107" s="198" t="s">
        <v>1</v>
      </c>
      <c r="GA107" s="199" t="s">
        <v>1</v>
      </c>
      <c r="GB107" s="199" t="s">
        <v>1</v>
      </c>
      <c r="GC107" s="199" t="s">
        <v>1</v>
      </c>
      <c r="GD107" s="199" t="s">
        <v>1</v>
      </c>
      <c r="GE107" s="199" t="s">
        <v>1</v>
      </c>
      <c r="GF107" s="199" t="s">
        <v>1</v>
      </c>
      <c r="GG107" s="202" t="s">
        <v>1</v>
      </c>
      <c r="GH107" s="202" t="s">
        <v>1</v>
      </c>
      <c r="GI107" s="202">
        <v>0</v>
      </c>
      <c r="GJ107" s="202">
        <v>0</v>
      </c>
      <c r="GK107" s="202" t="s">
        <v>1</v>
      </c>
      <c r="GL107" s="198" t="s">
        <v>1</v>
      </c>
      <c r="GM107" s="202" t="s">
        <v>1</v>
      </c>
      <c r="GN107" s="202" t="s">
        <v>1</v>
      </c>
      <c r="GO107" s="202" t="s">
        <v>1</v>
      </c>
      <c r="GP107" s="202" t="s">
        <v>1</v>
      </c>
      <c r="GQ107" s="202" t="s">
        <v>1</v>
      </c>
      <c r="GR107" s="202" t="s">
        <v>1</v>
      </c>
      <c r="GS107" s="202" t="s">
        <v>1</v>
      </c>
      <c r="GT107" s="202" t="s">
        <v>1</v>
      </c>
      <c r="GU107" s="202" t="s">
        <v>1</v>
      </c>
      <c r="GV107" s="202" t="s">
        <v>1</v>
      </c>
      <c r="GW107" s="203" t="s">
        <v>1</v>
      </c>
      <c r="GX107" s="204" t="s">
        <v>1</v>
      </c>
      <c r="GY107" s="202" t="s">
        <v>1</v>
      </c>
      <c r="GZ107" s="202" t="s">
        <v>1</v>
      </c>
      <c r="HA107" s="202" t="s">
        <v>1</v>
      </c>
      <c r="HB107" s="202" t="s">
        <v>1</v>
      </c>
      <c r="HC107" s="202" t="s">
        <v>1</v>
      </c>
      <c r="HD107" s="202" t="s">
        <v>1</v>
      </c>
      <c r="HE107" s="202" t="s">
        <v>1</v>
      </c>
      <c r="HF107" s="202" t="s">
        <v>1</v>
      </c>
      <c r="HG107" s="202" t="s">
        <v>1</v>
      </c>
      <c r="HH107" s="202" t="s">
        <v>1</v>
      </c>
      <c r="HI107" s="267" t="s">
        <v>1</v>
      </c>
      <c r="HJ107" s="264" t="s">
        <v>1</v>
      </c>
      <c r="HK107" s="202" t="s">
        <v>1</v>
      </c>
      <c r="HL107" s="202" t="s">
        <v>1</v>
      </c>
      <c r="HM107" s="202" t="s">
        <v>1</v>
      </c>
      <c r="HN107" s="202" t="s">
        <v>1</v>
      </c>
      <c r="HO107" s="202" t="s">
        <v>1</v>
      </c>
      <c r="HP107" s="202" t="s">
        <v>1</v>
      </c>
      <c r="HQ107" s="202" t="s">
        <v>1</v>
      </c>
      <c r="HR107" s="202" t="s">
        <v>1</v>
      </c>
      <c r="HS107" s="202" t="s">
        <v>1</v>
      </c>
      <c r="HT107" s="202" t="s">
        <v>1</v>
      </c>
      <c r="HU107" s="202" t="s">
        <v>1</v>
      </c>
      <c r="HV107" s="202" t="s">
        <v>1</v>
      </c>
      <c r="HW107" s="202" t="s">
        <v>1</v>
      </c>
      <c r="HX107" s="202" t="s">
        <v>1</v>
      </c>
      <c r="HY107" s="202" t="s">
        <v>1</v>
      </c>
      <c r="HZ107" s="202" t="s">
        <v>1</v>
      </c>
      <c r="IA107" s="202" t="s">
        <v>1</v>
      </c>
      <c r="IB107" s="202" t="s">
        <v>1</v>
      </c>
      <c r="IC107" s="202" t="s">
        <v>1</v>
      </c>
      <c r="ID107" s="202" t="s">
        <v>1</v>
      </c>
      <c r="IE107" s="202" t="s">
        <v>1</v>
      </c>
      <c r="IF107" s="202" t="s">
        <v>1</v>
      </c>
      <c r="IG107" s="202" t="s">
        <v>1</v>
      </c>
      <c r="IH107" s="202" t="s">
        <v>1</v>
      </c>
      <c r="II107" s="202" t="s">
        <v>1</v>
      </c>
      <c r="IJ107" s="202" t="s">
        <v>1</v>
      </c>
      <c r="IK107" s="202" t="s">
        <v>1</v>
      </c>
      <c r="IL107" s="202" t="s">
        <v>1</v>
      </c>
      <c r="IM107" s="202" t="s">
        <v>1</v>
      </c>
      <c r="IN107" s="202" t="s">
        <v>1</v>
      </c>
      <c r="IO107" s="202" t="s">
        <v>1</v>
      </c>
      <c r="IP107" s="202" t="s">
        <v>1</v>
      </c>
      <c r="IQ107" s="202">
        <v>0</v>
      </c>
      <c r="IR107" s="202">
        <v>0</v>
      </c>
      <c r="IS107" s="202">
        <v>0</v>
      </c>
      <c r="IT107" s="202">
        <v>0</v>
      </c>
      <c r="IU107" s="202">
        <v>0</v>
      </c>
      <c r="IV107" s="202">
        <v>0</v>
      </c>
      <c r="IW107" s="202">
        <v>0</v>
      </c>
      <c r="IX107" s="202">
        <v>0</v>
      </c>
      <c r="IY107" s="202">
        <v>0</v>
      </c>
      <c r="IZ107" s="202">
        <v>0</v>
      </c>
      <c r="JA107" s="202">
        <v>0</v>
      </c>
      <c r="JB107" s="202">
        <v>0</v>
      </c>
      <c r="JC107" s="202">
        <v>0</v>
      </c>
      <c r="JD107" s="202">
        <v>0</v>
      </c>
      <c r="JE107" s="202">
        <v>0</v>
      </c>
      <c r="JF107" s="202">
        <v>0</v>
      </c>
      <c r="JG107" s="202">
        <v>0</v>
      </c>
      <c r="JH107" s="202">
        <v>0</v>
      </c>
      <c r="JI107" s="202">
        <v>0</v>
      </c>
      <c r="JJ107" s="202">
        <v>0</v>
      </c>
      <c r="JK107" s="202">
        <v>0</v>
      </c>
      <c r="JL107" s="202">
        <v>0</v>
      </c>
      <c r="JM107" s="202">
        <v>0</v>
      </c>
      <c r="JN107" s="202">
        <v>0</v>
      </c>
      <c r="JO107" s="202">
        <v>0</v>
      </c>
      <c r="JP107" s="202">
        <v>0</v>
      </c>
      <c r="JQ107" s="202">
        <v>0</v>
      </c>
      <c r="JR107" s="202">
        <v>0</v>
      </c>
      <c r="JS107" s="202">
        <v>0</v>
      </c>
      <c r="JT107" s="202">
        <v>0</v>
      </c>
      <c r="JU107" s="202">
        <v>0</v>
      </c>
      <c r="JV107" s="202">
        <v>0</v>
      </c>
      <c r="JW107" s="202">
        <v>0</v>
      </c>
      <c r="JX107" s="202">
        <v>0</v>
      </c>
      <c r="JY107" s="202">
        <v>0</v>
      </c>
      <c r="JZ107" s="202">
        <v>0</v>
      </c>
      <c r="KA107" s="202">
        <v>0</v>
      </c>
      <c r="KB107" s="202">
        <v>0</v>
      </c>
      <c r="KC107" s="202">
        <v>0</v>
      </c>
      <c r="KD107" s="202">
        <v>0</v>
      </c>
      <c r="KE107" s="202">
        <v>0</v>
      </c>
      <c r="KF107" s="202">
        <v>0</v>
      </c>
      <c r="KG107" s="202">
        <v>0</v>
      </c>
      <c r="KH107" s="202">
        <v>0</v>
      </c>
      <c r="KI107" s="640">
        <v>0</v>
      </c>
      <c r="KJ107" s="640">
        <v>0</v>
      </c>
      <c r="KK107" s="640">
        <v>0</v>
      </c>
      <c r="KL107" s="640">
        <v>0</v>
      </c>
      <c r="KM107" s="640">
        <v>0</v>
      </c>
      <c r="KN107" s="640">
        <v>0</v>
      </c>
      <c r="KO107" s="640">
        <v>0</v>
      </c>
      <c r="KP107" s="640">
        <v>0</v>
      </c>
      <c r="KQ107" s="640">
        <v>0</v>
      </c>
      <c r="KR107" s="640">
        <v>0</v>
      </c>
    </row>
    <row r="108" spans="1:304" ht="12.75">
      <c r="A108" s="373" t="s">
        <v>257</v>
      </c>
      <c r="B108" s="179" t="s">
        <v>46</v>
      </c>
      <c r="C108" s="179" t="s">
        <v>46</v>
      </c>
      <c r="D108" s="179" t="s">
        <v>46</v>
      </c>
      <c r="E108" s="179" t="s">
        <v>46</v>
      </c>
      <c r="F108" s="179" t="s">
        <v>46</v>
      </c>
      <c r="G108" s="179" t="s">
        <v>46</v>
      </c>
      <c r="H108" s="179" t="s">
        <v>46</v>
      </c>
      <c r="I108" s="179" t="s">
        <v>46</v>
      </c>
      <c r="J108" s="179" t="s">
        <v>46</v>
      </c>
      <c r="K108" s="179" t="s">
        <v>46</v>
      </c>
      <c r="L108" s="179"/>
      <c r="M108" s="180" t="s">
        <v>46</v>
      </c>
      <c r="N108" s="175" t="s">
        <v>46</v>
      </c>
      <c r="O108" s="176" t="s">
        <v>46</v>
      </c>
      <c r="P108" s="176" t="s">
        <v>46</v>
      </c>
      <c r="Q108" s="176" t="s">
        <v>46</v>
      </c>
      <c r="R108" s="176" t="s">
        <v>46</v>
      </c>
      <c r="S108" s="176" t="s">
        <v>46</v>
      </c>
      <c r="T108" s="176" t="s">
        <v>46</v>
      </c>
      <c r="U108" s="176" t="s">
        <v>46</v>
      </c>
      <c r="V108" s="176" t="s">
        <v>46</v>
      </c>
      <c r="W108" s="176" t="s">
        <v>46</v>
      </c>
      <c r="X108" s="176" t="s">
        <v>46</v>
      </c>
      <c r="Y108" s="176" t="s">
        <v>46</v>
      </c>
      <c r="Z108" s="175" t="s">
        <v>46</v>
      </c>
      <c r="AA108" s="176" t="s">
        <v>46</v>
      </c>
      <c r="AB108" s="176" t="s">
        <v>46</v>
      </c>
      <c r="AC108" s="176" t="s">
        <v>46</v>
      </c>
      <c r="AD108" s="176" t="s">
        <v>46</v>
      </c>
      <c r="AE108" s="176" t="s">
        <v>46</v>
      </c>
      <c r="AF108" s="176" t="s">
        <v>46</v>
      </c>
      <c r="AG108" s="176" t="s">
        <v>46</v>
      </c>
      <c r="AH108" s="176" t="s">
        <v>46</v>
      </c>
      <c r="AI108" s="176" t="s">
        <v>46</v>
      </c>
      <c r="AJ108" s="176" t="s">
        <v>46</v>
      </c>
      <c r="AK108" s="176" t="s">
        <v>46</v>
      </c>
      <c r="AL108" s="175" t="s">
        <v>46</v>
      </c>
      <c r="AM108" s="176" t="s">
        <v>46</v>
      </c>
      <c r="AN108" s="176" t="s">
        <v>46</v>
      </c>
      <c r="AO108" s="176" t="s">
        <v>46</v>
      </c>
      <c r="AP108" s="176" t="s">
        <v>46</v>
      </c>
      <c r="AQ108" s="176" t="s">
        <v>46</v>
      </c>
      <c r="AR108" s="176" t="s">
        <v>46</v>
      </c>
      <c r="AS108" s="176" t="s">
        <v>46</v>
      </c>
      <c r="AT108" s="176" t="s">
        <v>46</v>
      </c>
      <c r="AU108" s="176" t="s">
        <v>46</v>
      </c>
      <c r="AV108" s="176" t="s">
        <v>46</v>
      </c>
      <c r="AW108" s="176" t="s">
        <v>46</v>
      </c>
      <c r="AX108" s="175" t="s">
        <v>46</v>
      </c>
      <c r="AY108" s="176" t="s">
        <v>46</v>
      </c>
      <c r="AZ108" s="176" t="s">
        <v>46</v>
      </c>
      <c r="BA108" s="176" t="s">
        <v>46</v>
      </c>
      <c r="BB108" s="176" t="s">
        <v>46</v>
      </c>
      <c r="BC108" s="176" t="s">
        <v>46</v>
      </c>
      <c r="BD108" s="176" t="s">
        <v>46</v>
      </c>
      <c r="BE108" s="176" t="s">
        <v>46</v>
      </c>
      <c r="BF108" s="176" t="s">
        <v>46</v>
      </c>
      <c r="BG108" s="176" t="s">
        <v>46</v>
      </c>
      <c r="BH108" s="176" t="s">
        <v>46</v>
      </c>
      <c r="BI108" s="176">
        <v>25</v>
      </c>
      <c r="BJ108" s="175" t="s">
        <v>46</v>
      </c>
      <c r="BK108" s="176" t="s">
        <v>46</v>
      </c>
      <c r="BL108" s="176" t="s">
        <v>46</v>
      </c>
      <c r="BM108" s="176" t="s">
        <v>46</v>
      </c>
      <c r="BN108" s="176" t="s">
        <v>46</v>
      </c>
      <c r="BO108" s="176" t="s">
        <v>46</v>
      </c>
      <c r="BP108" s="176" t="s">
        <v>46</v>
      </c>
      <c r="BQ108" s="176" t="s">
        <v>46</v>
      </c>
      <c r="BR108" s="176" t="s">
        <v>46</v>
      </c>
      <c r="BS108" s="176" t="s">
        <v>46</v>
      </c>
      <c r="BT108" s="176" t="s">
        <v>46</v>
      </c>
      <c r="BU108" s="176">
        <v>32</v>
      </c>
      <c r="BV108" s="175" t="s">
        <v>46</v>
      </c>
      <c r="BW108" s="176" t="s">
        <v>46</v>
      </c>
      <c r="BX108" s="176" t="s">
        <v>46</v>
      </c>
      <c r="BY108" s="176" t="s">
        <v>46</v>
      </c>
      <c r="BZ108" s="176" t="s">
        <v>46</v>
      </c>
      <c r="CA108" s="176" t="s">
        <v>46</v>
      </c>
      <c r="CB108" s="176" t="s">
        <v>46</v>
      </c>
      <c r="CC108" s="176" t="s">
        <v>46</v>
      </c>
      <c r="CD108" s="176" t="s">
        <v>46</v>
      </c>
      <c r="CE108" s="176" t="s">
        <v>46</v>
      </c>
      <c r="CF108" s="176" t="s">
        <v>46</v>
      </c>
      <c r="CG108" s="176">
        <v>61</v>
      </c>
      <c r="CH108" s="175">
        <v>63</v>
      </c>
      <c r="CI108" s="176">
        <v>63</v>
      </c>
      <c r="CJ108" s="176">
        <v>64</v>
      </c>
      <c r="CK108" s="176">
        <v>69</v>
      </c>
      <c r="CL108" s="176">
        <v>72</v>
      </c>
      <c r="CM108" s="176">
        <v>76</v>
      </c>
      <c r="CN108" s="176">
        <v>77</v>
      </c>
      <c r="CO108" s="176">
        <v>79</v>
      </c>
      <c r="CP108" s="176">
        <v>81</v>
      </c>
      <c r="CQ108" s="176">
        <v>82</v>
      </c>
      <c r="CR108" s="176">
        <v>82</v>
      </c>
      <c r="CS108" s="176">
        <v>84</v>
      </c>
      <c r="CT108" s="175">
        <v>84</v>
      </c>
      <c r="CU108" s="176">
        <v>84</v>
      </c>
      <c r="CV108" s="176">
        <v>84</v>
      </c>
      <c r="CW108" s="176">
        <v>86</v>
      </c>
      <c r="CX108" s="176">
        <v>88</v>
      </c>
      <c r="CY108" s="176">
        <v>88</v>
      </c>
      <c r="CZ108" s="176">
        <v>90</v>
      </c>
      <c r="DA108" s="176">
        <v>90</v>
      </c>
      <c r="DB108" s="176">
        <v>91</v>
      </c>
      <c r="DC108" s="176">
        <v>90</v>
      </c>
      <c r="DD108" s="176">
        <v>90</v>
      </c>
      <c r="DE108" s="176">
        <v>89</v>
      </c>
      <c r="DF108" s="175">
        <v>88</v>
      </c>
      <c r="DG108" s="176">
        <v>88</v>
      </c>
      <c r="DH108" s="176">
        <v>79</v>
      </c>
      <c r="DI108" s="176">
        <v>82</v>
      </c>
      <c r="DJ108" s="176">
        <v>82</v>
      </c>
      <c r="DK108" s="176">
        <v>81</v>
      </c>
      <c r="DL108" s="176">
        <v>81</v>
      </c>
      <c r="DM108" s="176">
        <v>79</v>
      </c>
      <c r="DN108" s="176">
        <v>81</v>
      </c>
      <c r="DO108" s="176">
        <v>81</v>
      </c>
      <c r="DP108" s="176">
        <v>82</v>
      </c>
      <c r="DQ108" s="176">
        <v>82</v>
      </c>
      <c r="DR108" s="175">
        <v>81</v>
      </c>
      <c r="DS108" s="181">
        <v>82</v>
      </c>
      <c r="DT108" s="176">
        <v>81</v>
      </c>
      <c r="DU108" s="176">
        <v>80</v>
      </c>
      <c r="DV108" s="176">
        <v>80</v>
      </c>
      <c r="DW108" s="176">
        <v>79</v>
      </c>
      <c r="DX108" s="176">
        <v>80</v>
      </c>
      <c r="DY108" s="176">
        <v>80</v>
      </c>
      <c r="DZ108" s="176">
        <v>80</v>
      </c>
      <c r="EA108" s="176">
        <v>79</v>
      </c>
      <c r="EB108" s="176">
        <v>78</v>
      </c>
      <c r="EC108" s="176">
        <v>79</v>
      </c>
      <c r="ED108" s="175">
        <v>78</v>
      </c>
      <c r="EE108" s="176">
        <v>77</v>
      </c>
      <c r="EF108" s="176">
        <v>71</v>
      </c>
      <c r="EG108" s="176">
        <v>71</v>
      </c>
      <c r="EH108" s="176">
        <v>70</v>
      </c>
      <c r="EI108" s="176">
        <v>71</v>
      </c>
      <c r="EJ108" s="176">
        <v>74</v>
      </c>
      <c r="EK108" s="176">
        <v>74</v>
      </c>
      <c r="EL108" s="176">
        <v>73</v>
      </c>
      <c r="EM108" s="176">
        <v>73</v>
      </c>
      <c r="EN108" s="176">
        <v>72</v>
      </c>
      <c r="EO108" s="177">
        <v>72</v>
      </c>
      <c r="EP108" s="175">
        <v>74</v>
      </c>
      <c r="EQ108" s="176">
        <v>74</v>
      </c>
      <c r="ER108" s="176">
        <v>66</v>
      </c>
      <c r="ES108" s="176">
        <v>67</v>
      </c>
      <c r="ET108" s="176">
        <v>67</v>
      </c>
      <c r="EU108" s="176">
        <v>65</v>
      </c>
      <c r="EV108" s="176">
        <v>66</v>
      </c>
      <c r="EW108" s="176">
        <v>67</v>
      </c>
      <c r="EX108" s="176">
        <v>67</v>
      </c>
      <c r="EY108" s="176">
        <v>67</v>
      </c>
      <c r="EZ108" s="176">
        <v>69</v>
      </c>
      <c r="FA108" s="177">
        <v>69</v>
      </c>
      <c r="FB108" s="175">
        <v>68</v>
      </c>
      <c r="FC108" s="176">
        <v>66</v>
      </c>
      <c r="FD108" s="176">
        <v>65</v>
      </c>
      <c r="FE108" s="176">
        <v>63</v>
      </c>
      <c r="FF108" s="176">
        <v>63</v>
      </c>
      <c r="FG108" s="176">
        <v>63</v>
      </c>
      <c r="FH108" s="176">
        <v>63</v>
      </c>
      <c r="FI108" s="176">
        <v>61</v>
      </c>
      <c r="FJ108" s="176">
        <v>61</v>
      </c>
      <c r="FK108" s="176">
        <v>60</v>
      </c>
      <c r="FL108" s="176">
        <v>61</v>
      </c>
      <c r="FM108" s="178">
        <v>59</v>
      </c>
      <c r="FN108" s="175">
        <v>58</v>
      </c>
      <c r="FO108" s="176">
        <v>55</v>
      </c>
      <c r="FP108" s="176">
        <v>55</v>
      </c>
      <c r="FQ108" s="176">
        <v>56</v>
      </c>
      <c r="FR108" s="176">
        <v>55</v>
      </c>
      <c r="FS108" s="176">
        <v>55</v>
      </c>
      <c r="FT108" s="176">
        <v>55</v>
      </c>
      <c r="FU108" s="176">
        <v>56</v>
      </c>
      <c r="FV108" s="176">
        <v>55</v>
      </c>
      <c r="FW108" s="176">
        <v>56</v>
      </c>
      <c r="FX108" s="176">
        <v>56</v>
      </c>
      <c r="FY108" s="178">
        <v>56</v>
      </c>
      <c r="FZ108" s="175">
        <v>56</v>
      </c>
      <c r="GA108" s="176">
        <v>56</v>
      </c>
      <c r="GB108" s="176">
        <v>54</v>
      </c>
      <c r="GC108" s="176">
        <v>54</v>
      </c>
      <c r="GD108" s="176">
        <v>54</v>
      </c>
      <c r="GE108" s="176">
        <v>54</v>
      </c>
      <c r="GF108" s="176">
        <v>53</v>
      </c>
      <c r="GG108" s="181">
        <v>53</v>
      </c>
      <c r="GH108" s="181">
        <v>53</v>
      </c>
      <c r="GI108" s="181">
        <v>53</v>
      </c>
      <c r="GJ108" s="181">
        <v>53</v>
      </c>
      <c r="GK108" s="181">
        <v>53</v>
      </c>
      <c r="GL108" s="175">
        <v>53</v>
      </c>
      <c r="GM108" s="181">
        <v>53</v>
      </c>
      <c r="GN108" s="181">
        <v>53</v>
      </c>
      <c r="GO108" s="181">
        <v>55</v>
      </c>
      <c r="GP108" s="181">
        <v>55</v>
      </c>
      <c r="GQ108" s="181">
        <v>55</v>
      </c>
      <c r="GR108" s="181">
        <v>55</v>
      </c>
      <c r="GS108" s="181">
        <v>55</v>
      </c>
      <c r="GT108" s="181">
        <v>55</v>
      </c>
      <c r="GU108" s="181">
        <v>55</v>
      </c>
      <c r="GV108" s="181">
        <v>54</v>
      </c>
      <c r="GW108" s="182">
        <v>54</v>
      </c>
      <c r="GX108" s="183">
        <v>54</v>
      </c>
      <c r="GY108" s="181">
        <v>54</v>
      </c>
      <c r="GZ108" s="181">
        <v>53</v>
      </c>
      <c r="HA108" s="181">
        <v>53</v>
      </c>
      <c r="HB108" s="181">
        <v>38</v>
      </c>
      <c r="HC108" s="181">
        <v>35</v>
      </c>
      <c r="HD108" s="181">
        <v>36</v>
      </c>
      <c r="HE108" s="181">
        <v>33</v>
      </c>
      <c r="HF108" s="181">
        <v>33</v>
      </c>
      <c r="HG108" s="181">
        <v>33</v>
      </c>
      <c r="HH108" s="181">
        <v>32</v>
      </c>
      <c r="HI108" s="261">
        <v>31</v>
      </c>
      <c r="HJ108" s="258">
        <v>31</v>
      </c>
      <c r="HK108" s="181">
        <v>32</v>
      </c>
      <c r="HL108" s="181">
        <v>32</v>
      </c>
      <c r="HM108" s="181">
        <v>33</v>
      </c>
      <c r="HN108" s="181">
        <v>31</v>
      </c>
      <c r="HO108" s="181">
        <v>32</v>
      </c>
      <c r="HP108" s="181">
        <v>32</v>
      </c>
      <c r="HQ108" s="181">
        <v>31</v>
      </c>
      <c r="HR108" s="181">
        <v>31</v>
      </c>
      <c r="HS108" s="181">
        <v>31</v>
      </c>
      <c r="HT108" s="181">
        <v>32</v>
      </c>
      <c r="HU108" s="181">
        <v>32</v>
      </c>
      <c r="HV108" s="181">
        <v>32</v>
      </c>
      <c r="HW108" s="181">
        <v>32</v>
      </c>
      <c r="HX108" s="181">
        <v>32</v>
      </c>
      <c r="HY108" s="181">
        <v>33</v>
      </c>
      <c r="HZ108" s="181">
        <v>33</v>
      </c>
      <c r="IA108" s="181">
        <v>32</v>
      </c>
      <c r="IB108" s="181">
        <v>33</v>
      </c>
      <c r="IC108" s="181">
        <v>34</v>
      </c>
      <c r="ID108" s="181">
        <v>34</v>
      </c>
      <c r="IE108" s="181">
        <v>33</v>
      </c>
      <c r="IF108" s="181">
        <v>33</v>
      </c>
      <c r="IG108" s="181">
        <v>33</v>
      </c>
      <c r="IH108" s="181">
        <v>33</v>
      </c>
      <c r="II108" s="181">
        <v>33</v>
      </c>
      <c r="IJ108" s="181">
        <v>32</v>
      </c>
      <c r="IK108" s="181">
        <v>31</v>
      </c>
      <c r="IL108" s="181">
        <v>32</v>
      </c>
      <c r="IM108" s="181">
        <v>31</v>
      </c>
      <c r="IN108" s="181">
        <v>27</v>
      </c>
      <c r="IO108" s="181">
        <v>27</v>
      </c>
      <c r="IP108" s="181">
        <v>27</v>
      </c>
      <c r="IQ108" s="181">
        <v>28</v>
      </c>
      <c r="IR108" s="181">
        <v>27</v>
      </c>
      <c r="IS108" s="181">
        <v>27</v>
      </c>
      <c r="IT108" s="181">
        <v>27</v>
      </c>
      <c r="IU108" s="181">
        <v>27</v>
      </c>
      <c r="IV108" s="181">
        <v>27</v>
      </c>
      <c r="IW108" s="181">
        <v>27</v>
      </c>
      <c r="IX108" s="181">
        <v>27</v>
      </c>
      <c r="IY108" s="181">
        <v>27</v>
      </c>
      <c r="IZ108" s="181">
        <v>27</v>
      </c>
      <c r="JA108" s="181">
        <v>27</v>
      </c>
      <c r="JB108" s="181">
        <v>27</v>
      </c>
      <c r="JC108" s="181">
        <v>27</v>
      </c>
      <c r="JD108" s="181">
        <v>27</v>
      </c>
      <c r="JE108" s="181">
        <v>25</v>
      </c>
      <c r="JF108" s="181">
        <v>25</v>
      </c>
      <c r="JG108" s="181">
        <v>24</v>
      </c>
      <c r="JH108" s="181">
        <v>24</v>
      </c>
      <c r="JI108" s="181">
        <v>24</v>
      </c>
      <c r="JJ108" s="181">
        <v>24</v>
      </c>
      <c r="JK108" s="181">
        <v>24</v>
      </c>
      <c r="JL108" s="181">
        <v>24</v>
      </c>
      <c r="JM108" s="181">
        <v>24</v>
      </c>
      <c r="JN108" s="181">
        <v>24</v>
      </c>
      <c r="JO108" s="181">
        <v>24</v>
      </c>
      <c r="JP108" s="181">
        <v>24</v>
      </c>
      <c r="JQ108" s="181">
        <v>24</v>
      </c>
      <c r="JR108" s="181">
        <v>24</v>
      </c>
      <c r="JS108" s="181">
        <v>24</v>
      </c>
      <c r="JT108" s="181">
        <v>24</v>
      </c>
      <c r="JU108" s="181">
        <v>23</v>
      </c>
      <c r="JV108" s="181">
        <v>23</v>
      </c>
      <c r="JW108" s="181">
        <v>23</v>
      </c>
      <c r="JX108" s="181">
        <v>23</v>
      </c>
      <c r="JY108" s="181">
        <v>23</v>
      </c>
      <c r="JZ108" s="181">
        <v>23</v>
      </c>
      <c r="KA108" s="181">
        <v>11</v>
      </c>
      <c r="KB108" s="181">
        <v>11</v>
      </c>
      <c r="KC108" s="181">
        <v>10</v>
      </c>
      <c r="KD108" s="181">
        <v>6</v>
      </c>
      <c r="KE108" s="181">
        <v>6</v>
      </c>
      <c r="KF108" s="181">
        <v>6</v>
      </c>
      <c r="KG108" s="181">
        <v>6</v>
      </c>
      <c r="KH108" s="181">
        <v>6</v>
      </c>
      <c r="KI108" s="641">
        <v>2</v>
      </c>
      <c r="KJ108" s="641">
        <v>1</v>
      </c>
      <c r="KK108" s="641">
        <v>1</v>
      </c>
      <c r="KL108" s="641">
        <v>1</v>
      </c>
      <c r="KM108" s="641">
        <v>0</v>
      </c>
      <c r="KN108" s="641">
        <v>0</v>
      </c>
      <c r="KO108" s="641">
        <v>0</v>
      </c>
      <c r="KP108" s="641">
        <v>0</v>
      </c>
      <c r="KQ108" s="641">
        <v>0</v>
      </c>
      <c r="KR108" s="641">
        <v>0</v>
      </c>
    </row>
    <row r="109" spans="1:304" ht="12.75">
      <c r="A109" s="376" t="s">
        <v>259</v>
      </c>
      <c r="B109" s="377" t="s">
        <v>46</v>
      </c>
      <c r="C109" s="377" t="s">
        <v>46</v>
      </c>
      <c r="D109" s="377" t="s">
        <v>46</v>
      </c>
      <c r="E109" s="377" t="s">
        <v>46</v>
      </c>
      <c r="F109" s="377" t="s">
        <v>46</v>
      </c>
      <c r="G109" s="377" t="s">
        <v>46</v>
      </c>
      <c r="H109" s="377" t="s">
        <v>46</v>
      </c>
      <c r="I109" s="377" t="s">
        <v>46</v>
      </c>
      <c r="J109" s="377" t="s">
        <v>46</v>
      </c>
      <c r="K109" s="377" t="s">
        <v>46</v>
      </c>
      <c r="L109" s="377"/>
      <c r="M109" s="378" t="s">
        <v>46</v>
      </c>
      <c r="N109" s="379" t="s">
        <v>46</v>
      </c>
      <c r="O109" s="380" t="s">
        <v>46</v>
      </c>
      <c r="P109" s="380" t="s">
        <v>46</v>
      </c>
      <c r="Q109" s="380" t="s">
        <v>46</v>
      </c>
      <c r="R109" s="380" t="s">
        <v>46</v>
      </c>
      <c r="S109" s="380" t="s">
        <v>46</v>
      </c>
      <c r="T109" s="380" t="s">
        <v>46</v>
      </c>
      <c r="U109" s="380" t="s">
        <v>46</v>
      </c>
      <c r="V109" s="380" t="s">
        <v>46</v>
      </c>
      <c r="W109" s="380" t="s">
        <v>46</v>
      </c>
      <c r="X109" s="380" t="s">
        <v>46</v>
      </c>
      <c r="Y109" s="380" t="s">
        <v>46</v>
      </c>
      <c r="Z109" s="379" t="s">
        <v>46</v>
      </c>
      <c r="AA109" s="380" t="s">
        <v>46</v>
      </c>
      <c r="AB109" s="380" t="s">
        <v>46</v>
      </c>
      <c r="AC109" s="380" t="s">
        <v>46</v>
      </c>
      <c r="AD109" s="380" t="s">
        <v>46</v>
      </c>
      <c r="AE109" s="380" t="s">
        <v>46</v>
      </c>
      <c r="AF109" s="380" t="s">
        <v>46</v>
      </c>
      <c r="AG109" s="380" t="s">
        <v>46</v>
      </c>
      <c r="AH109" s="380" t="s">
        <v>46</v>
      </c>
      <c r="AI109" s="380" t="s">
        <v>46</v>
      </c>
      <c r="AJ109" s="380" t="s">
        <v>46</v>
      </c>
      <c r="AK109" s="380" t="s">
        <v>46</v>
      </c>
      <c r="AL109" s="379" t="s">
        <v>46</v>
      </c>
      <c r="AM109" s="380" t="s">
        <v>46</v>
      </c>
      <c r="AN109" s="380" t="s">
        <v>46</v>
      </c>
      <c r="AO109" s="380" t="s">
        <v>46</v>
      </c>
      <c r="AP109" s="380" t="s">
        <v>46</v>
      </c>
      <c r="AQ109" s="380" t="s">
        <v>46</v>
      </c>
      <c r="AR109" s="380" t="s">
        <v>46</v>
      </c>
      <c r="AS109" s="380" t="s">
        <v>46</v>
      </c>
      <c r="AT109" s="380" t="s">
        <v>46</v>
      </c>
      <c r="AU109" s="380" t="s">
        <v>46</v>
      </c>
      <c r="AV109" s="380" t="s">
        <v>46</v>
      </c>
      <c r="AW109" s="380" t="s">
        <v>46</v>
      </c>
      <c r="AX109" s="379" t="s">
        <v>46</v>
      </c>
      <c r="AY109" s="380" t="s">
        <v>46</v>
      </c>
      <c r="AZ109" s="380" t="s">
        <v>46</v>
      </c>
      <c r="BA109" s="380" t="s">
        <v>46</v>
      </c>
      <c r="BB109" s="380" t="s">
        <v>46</v>
      </c>
      <c r="BC109" s="380" t="s">
        <v>46</v>
      </c>
      <c r="BD109" s="380" t="s">
        <v>46</v>
      </c>
      <c r="BE109" s="380" t="s">
        <v>46</v>
      </c>
      <c r="BF109" s="380" t="s">
        <v>46</v>
      </c>
      <c r="BG109" s="380" t="s">
        <v>46</v>
      </c>
      <c r="BH109" s="380" t="s">
        <v>46</v>
      </c>
      <c r="BI109" s="380">
        <v>1</v>
      </c>
      <c r="BJ109" s="379" t="s">
        <v>46</v>
      </c>
      <c r="BK109" s="380" t="s">
        <v>46</v>
      </c>
      <c r="BL109" s="380" t="s">
        <v>46</v>
      </c>
      <c r="BM109" s="380" t="s">
        <v>46</v>
      </c>
      <c r="BN109" s="380" t="s">
        <v>46</v>
      </c>
      <c r="BO109" s="380" t="s">
        <v>46</v>
      </c>
      <c r="BP109" s="380" t="s">
        <v>46</v>
      </c>
      <c r="BQ109" s="380" t="s">
        <v>46</v>
      </c>
      <c r="BR109" s="380" t="s">
        <v>46</v>
      </c>
      <c r="BS109" s="380" t="s">
        <v>46</v>
      </c>
      <c r="BT109" s="380" t="s">
        <v>46</v>
      </c>
      <c r="BU109" s="380">
        <v>1</v>
      </c>
      <c r="BV109" s="379" t="s">
        <v>46</v>
      </c>
      <c r="BW109" s="380" t="s">
        <v>46</v>
      </c>
      <c r="BX109" s="380" t="s">
        <v>46</v>
      </c>
      <c r="BY109" s="380" t="s">
        <v>46</v>
      </c>
      <c r="BZ109" s="380" t="s">
        <v>46</v>
      </c>
      <c r="CA109" s="380" t="s">
        <v>46</v>
      </c>
      <c r="CB109" s="380" t="s">
        <v>46</v>
      </c>
      <c r="CC109" s="380" t="s">
        <v>46</v>
      </c>
      <c r="CD109" s="380" t="s">
        <v>46</v>
      </c>
      <c r="CE109" s="380" t="s">
        <v>46</v>
      </c>
      <c r="CF109" s="380" t="s">
        <v>46</v>
      </c>
      <c r="CG109" s="380">
        <v>1</v>
      </c>
      <c r="CH109" s="379">
        <v>1</v>
      </c>
      <c r="CI109" s="380">
        <v>1</v>
      </c>
      <c r="CJ109" s="380">
        <v>1</v>
      </c>
      <c r="CK109" s="380">
        <v>1</v>
      </c>
      <c r="CL109" s="380">
        <v>1</v>
      </c>
      <c r="CM109" s="380">
        <v>1</v>
      </c>
      <c r="CN109" s="380">
        <v>1</v>
      </c>
      <c r="CO109" s="380">
        <v>1</v>
      </c>
      <c r="CP109" s="380">
        <v>1</v>
      </c>
      <c r="CQ109" s="380">
        <v>1</v>
      </c>
      <c r="CR109" s="380">
        <v>1</v>
      </c>
      <c r="CS109" s="380">
        <v>1</v>
      </c>
      <c r="CT109" s="379">
        <v>1</v>
      </c>
      <c r="CU109" s="380">
        <v>1</v>
      </c>
      <c r="CV109" s="380">
        <v>1</v>
      </c>
      <c r="CW109" s="380">
        <v>1</v>
      </c>
      <c r="CX109" s="380">
        <v>1</v>
      </c>
      <c r="CY109" s="380">
        <v>1</v>
      </c>
      <c r="CZ109" s="380">
        <v>1</v>
      </c>
      <c r="DA109" s="380">
        <v>1</v>
      </c>
      <c r="DB109" s="380">
        <v>1</v>
      </c>
      <c r="DC109" s="380">
        <v>1</v>
      </c>
      <c r="DD109" s="380">
        <v>1</v>
      </c>
      <c r="DE109" s="380">
        <v>1</v>
      </c>
      <c r="DF109" s="379">
        <v>1</v>
      </c>
      <c r="DG109" s="380">
        <v>1</v>
      </c>
      <c r="DH109" s="380">
        <v>1</v>
      </c>
      <c r="DI109" s="380">
        <v>1</v>
      </c>
      <c r="DJ109" s="380">
        <v>1</v>
      </c>
      <c r="DK109" s="380">
        <v>1</v>
      </c>
      <c r="DL109" s="380">
        <v>1</v>
      </c>
      <c r="DM109" s="380">
        <v>1</v>
      </c>
      <c r="DN109" s="380">
        <v>1</v>
      </c>
      <c r="DO109" s="380">
        <v>1</v>
      </c>
      <c r="DP109" s="380">
        <v>1</v>
      </c>
      <c r="DQ109" s="380">
        <v>1</v>
      </c>
      <c r="DR109" s="379">
        <v>1</v>
      </c>
      <c r="DS109" s="381">
        <v>1</v>
      </c>
      <c r="DT109" s="380">
        <v>1</v>
      </c>
      <c r="DU109" s="380">
        <v>1</v>
      </c>
      <c r="DV109" s="380">
        <v>1</v>
      </c>
      <c r="DW109" s="380">
        <v>1</v>
      </c>
      <c r="DX109" s="380">
        <v>1</v>
      </c>
      <c r="DY109" s="380">
        <v>1</v>
      </c>
      <c r="DZ109" s="380">
        <v>1</v>
      </c>
      <c r="EA109" s="380">
        <v>1</v>
      </c>
      <c r="EB109" s="380">
        <v>1</v>
      </c>
      <c r="EC109" s="380">
        <v>2</v>
      </c>
      <c r="ED109" s="379">
        <v>2</v>
      </c>
      <c r="EE109" s="380">
        <v>2</v>
      </c>
      <c r="EF109" s="380">
        <v>2</v>
      </c>
      <c r="EG109" s="380">
        <v>2</v>
      </c>
      <c r="EH109" s="380">
        <v>2</v>
      </c>
      <c r="EI109" s="380">
        <v>2</v>
      </c>
      <c r="EJ109" s="380">
        <v>2</v>
      </c>
      <c r="EK109" s="380">
        <v>2</v>
      </c>
      <c r="EL109" s="380">
        <v>2</v>
      </c>
      <c r="EM109" s="380">
        <v>2</v>
      </c>
      <c r="EN109" s="380">
        <v>2</v>
      </c>
      <c r="EO109" s="382">
        <v>2</v>
      </c>
      <c r="EP109" s="379">
        <v>2</v>
      </c>
      <c r="EQ109" s="380">
        <v>2</v>
      </c>
      <c r="ER109" s="380">
        <v>2</v>
      </c>
      <c r="ES109" s="380">
        <v>2</v>
      </c>
      <c r="ET109" s="380">
        <v>2</v>
      </c>
      <c r="EU109" s="380">
        <v>2</v>
      </c>
      <c r="EV109" s="380">
        <v>3</v>
      </c>
      <c r="EW109" s="380">
        <v>3</v>
      </c>
      <c r="EX109" s="380">
        <v>3</v>
      </c>
      <c r="EY109" s="380">
        <v>3</v>
      </c>
      <c r="EZ109" s="380">
        <v>3</v>
      </c>
      <c r="FA109" s="382">
        <v>3</v>
      </c>
      <c r="FB109" s="379">
        <v>3</v>
      </c>
      <c r="FC109" s="380">
        <v>3</v>
      </c>
      <c r="FD109" s="380">
        <v>3</v>
      </c>
      <c r="FE109" s="380">
        <v>3</v>
      </c>
      <c r="FF109" s="380">
        <v>3</v>
      </c>
      <c r="FG109" s="380">
        <v>3</v>
      </c>
      <c r="FH109" s="380">
        <v>3</v>
      </c>
      <c r="FI109" s="380">
        <v>3</v>
      </c>
      <c r="FJ109" s="380">
        <v>3</v>
      </c>
      <c r="FK109" s="380">
        <v>3</v>
      </c>
      <c r="FL109" s="380">
        <v>3</v>
      </c>
      <c r="FM109" s="383">
        <v>3</v>
      </c>
      <c r="FN109" s="379">
        <v>3</v>
      </c>
      <c r="FO109" s="380">
        <v>3</v>
      </c>
      <c r="FP109" s="380">
        <v>3</v>
      </c>
      <c r="FQ109" s="380">
        <v>3</v>
      </c>
      <c r="FR109" s="380">
        <v>3</v>
      </c>
      <c r="FS109" s="380">
        <v>3</v>
      </c>
      <c r="FT109" s="380">
        <v>3</v>
      </c>
      <c r="FU109" s="380">
        <v>3</v>
      </c>
      <c r="FV109" s="380">
        <v>3</v>
      </c>
      <c r="FW109" s="380">
        <v>3</v>
      </c>
      <c r="FX109" s="380">
        <v>3</v>
      </c>
      <c r="FY109" s="383">
        <v>3</v>
      </c>
      <c r="FZ109" s="379">
        <v>3</v>
      </c>
      <c r="GA109" s="380">
        <v>3</v>
      </c>
      <c r="GB109" s="380">
        <v>3</v>
      </c>
      <c r="GC109" s="380">
        <v>3</v>
      </c>
      <c r="GD109" s="380">
        <v>3</v>
      </c>
      <c r="GE109" s="380">
        <v>3</v>
      </c>
      <c r="GF109" s="380">
        <v>3</v>
      </c>
      <c r="GG109" s="381">
        <v>3</v>
      </c>
      <c r="GH109" s="381">
        <v>3</v>
      </c>
      <c r="GI109" s="381">
        <v>3</v>
      </c>
      <c r="GJ109" s="381">
        <v>3</v>
      </c>
      <c r="GK109" s="381">
        <v>3</v>
      </c>
      <c r="GL109" s="379">
        <v>3</v>
      </c>
      <c r="GM109" s="381">
        <v>3</v>
      </c>
      <c r="GN109" s="381">
        <v>3</v>
      </c>
      <c r="GO109" s="381">
        <v>3</v>
      </c>
      <c r="GP109" s="381">
        <v>3</v>
      </c>
      <c r="GQ109" s="381">
        <v>3</v>
      </c>
      <c r="GR109" s="381">
        <v>3</v>
      </c>
      <c r="GS109" s="381">
        <v>3</v>
      </c>
      <c r="GT109" s="381">
        <v>3</v>
      </c>
      <c r="GU109" s="381">
        <v>3</v>
      </c>
      <c r="GV109" s="381">
        <v>3</v>
      </c>
      <c r="GW109" s="384">
        <v>3</v>
      </c>
      <c r="GX109" s="385">
        <v>3</v>
      </c>
      <c r="GY109" s="381">
        <v>3</v>
      </c>
      <c r="GZ109" s="381">
        <v>3</v>
      </c>
      <c r="HA109" s="381">
        <v>3</v>
      </c>
      <c r="HB109" s="381">
        <v>3</v>
      </c>
      <c r="HC109" s="381">
        <v>3</v>
      </c>
      <c r="HD109" s="381">
        <v>3</v>
      </c>
      <c r="HE109" s="381">
        <v>3</v>
      </c>
      <c r="HF109" s="381">
        <v>3</v>
      </c>
      <c r="HG109" s="381">
        <v>3</v>
      </c>
      <c r="HH109" s="381">
        <v>3</v>
      </c>
      <c r="HI109" s="386">
        <v>3</v>
      </c>
      <c r="HJ109" s="387">
        <v>3</v>
      </c>
      <c r="HK109" s="381">
        <v>3</v>
      </c>
      <c r="HL109" s="381">
        <v>3</v>
      </c>
      <c r="HM109" s="381">
        <v>3</v>
      </c>
      <c r="HN109" s="381">
        <v>3</v>
      </c>
      <c r="HO109" s="381">
        <v>3</v>
      </c>
      <c r="HP109" s="381">
        <v>3</v>
      </c>
      <c r="HQ109" s="381">
        <v>3</v>
      </c>
      <c r="HR109" s="381">
        <v>3</v>
      </c>
      <c r="HS109" s="381">
        <v>3</v>
      </c>
      <c r="HT109" s="381">
        <v>3</v>
      </c>
      <c r="HU109" s="381">
        <v>3</v>
      </c>
      <c r="HV109" s="381">
        <v>3</v>
      </c>
      <c r="HW109" s="381">
        <v>3</v>
      </c>
      <c r="HX109" s="381">
        <v>3</v>
      </c>
      <c r="HY109" s="381">
        <v>3</v>
      </c>
      <c r="HZ109" s="381">
        <v>3</v>
      </c>
      <c r="IA109" s="381">
        <v>3</v>
      </c>
      <c r="IB109" s="381">
        <v>3</v>
      </c>
      <c r="IC109" s="381">
        <v>3</v>
      </c>
      <c r="ID109" s="381">
        <v>3</v>
      </c>
      <c r="IE109" s="381">
        <v>3</v>
      </c>
      <c r="IF109" s="381">
        <v>3</v>
      </c>
      <c r="IG109" s="381">
        <v>3</v>
      </c>
      <c r="IH109" s="381">
        <v>3</v>
      </c>
      <c r="II109" s="381">
        <v>3</v>
      </c>
      <c r="IJ109" s="381">
        <v>3</v>
      </c>
      <c r="IK109" s="381">
        <v>3</v>
      </c>
      <c r="IL109" s="381">
        <v>3</v>
      </c>
      <c r="IM109" s="381">
        <v>3</v>
      </c>
      <c r="IN109" s="381">
        <v>3</v>
      </c>
      <c r="IO109" s="381">
        <v>3</v>
      </c>
      <c r="IP109" s="381">
        <v>3</v>
      </c>
      <c r="IQ109" s="381">
        <v>3</v>
      </c>
      <c r="IR109" s="381">
        <v>3</v>
      </c>
      <c r="IS109" s="381">
        <v>3</v>
      </c>
      <c r="IT109" s="381">
        <v>3</v>
      </c>
      <c r="IU109" s="381">
        <v>3</v>
      </c>
      <c r="IV109" s="381">
        <v>3</v>
      </c>
      <c r="IW109" s="381">
        <v>3</v>
      </c>
      <c r="IX109" s="381">
        <v>3</v>
      </c>
      <c r="IY109" s="381">
        <v>3</v>
      </c>
      <c r="IZ109" s="381">
        <v>3</v>
      </c>
      <c r="JA109" s="381">
        <v>3</v>
      </c>
      <c r="JB109" s="381">
        <v>3</v>
      </c>
      <c r="JC109" s="381">
        <v>3</v>
      </c>
      <c r="JD109" s="381">
        <v>3</v>
      </c>
      <c r="JE109" s="381">
        <v>3</v>
      </c>
      <c r="JF109" s="381">
        <v>3</v>
      </c>
      <c r="JG109" s="381">
        <v>3</v>
      </c>
      <c r="JH109" s="381">
        <v>3</v>
      </c>
      <c r="JI109" s="381">
        <v>3</v>
      </c>
      <c r="JJ109" s="381">
        <v>3</v>
      </c>
      <c r="JK109" s="381">
        <v>3</v>
      </c>
      <c r="JL109" s="381">
        <v>3</v>
      </c>
      <c r="JM109" s="381">
        <v>3</v>
      </c>
      <c r="JN109" s="381">
        <v>3</v>
      </c>
      <c r="JO109" s="381">
        <v>3</v>
      </c>
      <c r="JP109" s="381">
        <v>3</v>
      </c>
      <c r="JQ109" s="381">
        <v>3</v>
      </c>
      <c r="JR109" s="381">
        <v>3</v>
      </c>
      <c r="JS109" s="381">
        <v>3</v>
      </c>
      <c r="JT109" s="381">
        <v>3</v>
      </c>
      <c r="JU109" s="381">
        <v>3</v>
      </c>
      <c r="JV109" s="381">
        <v>3</v>
      </c>
      <c r="JW109" s="381">
        <v>3</v>
      </c>
      <c r="JX109" s="381">
        <v>3</v>
      </c>
      <c r="JY109" s="381">
        <v>3</v>
      </c>
      <c r="JZ109" s="381">
        <v>3</v>
      </c>
      <c r="KA109" s="381">
        <v>3</v>
      </c>
      <c r="KB109" s="381">
        <v>3</v>
      </c>
      <c r="KC109" s="381">
        <v>3</v>
      </c>
      <c r="KD109" s="381">
        <v>3</v>
      </c>
      <c r="KE109" s="381">
        <v>3</v>
      </c>
      <c r="KF109" s="381">
        <v>3</v>
      </c>
      <c r="KG109" s="381">
        <v>3</v>
      </c>
      <c r="KH109" s="381">
        <v>3</v>
      </c>
      <c r="KI109" s="642">
        <v>3</v>
      </c>
      <c r="KJ109" s="642">
        <v>3</v>
      </c>
      <c r="KK109" s="642">
        <v>3</v>
      </c>
      <c r="KL109" s="642">
        <v>3</v>
      </c>
      <c r="KM109" s="642">
        <v>3</v>
      </c>
      <c r="KN109" s="642">
        <v>3</v>
      </c>
      <c r="KO109" s="642">
        <v>3</v>
      </c>
      <c r="KP109" s="642">
        <v>3</v>
      </c>
      <c r="KQ109" s="642">
        <v>3</v>
      </c>
      <c r="KR109" s="642">
        <v>3</v>
      </c>
    </row>
    <row r="110" spans="1:304" ht="12.75">
      <c r="A110" s="460" t="s">
        <v>260</v>
      </c>
      <c r="B110" s="461" t="s">
        <v>46</v>
      </c>
      <c r="C110" s="461" t="s">
        <v>46</v>
      </c>
      <c r="D110" s="461" t="s">
        <v>46</v>
      </c>
      <c r="E110" s="461" t="s">
        <v>46</v>
      </c>
      <c r="F110" s="461" t="s">
        <v>46</v>
      </c>
      <c r="G110" s="461" t="s">
        <v>46</v>
      </c>
      <c r="H110" s="461" t="s">
        <v>46</v>
      </c>
      <c r="I110" s="461" t="s">
        <v>46</v>
      </c>
      <c r="J110" s="461" t="s">
        <v>46</v>
      </c>
      <c r="K110" s="461" t="s">
        <v>46</v>
      </c>
      <c r="L110" s="461"/>
      <c r="M110" s="462" t="s">
        <v>46</v>
      </c>
      <c r="N110" s="463" t="s">
        <v>46</v>
      </c>
      <c r="O110" s="464" t="s">
        <v>46</v>
      </c>
      <c r="P110" s="464" t="s">
        <v>46</v>
      </c>
      <c r="Q110" s="464" t="s">
        <v>46</v>
      </c>
      <c r="R110" s="464" t="s">
        <v>46</v>
      </c>
      <c r="S110" s="464" t="s">
        <v>46</v>
      </c>
      <c r="T110" s="464" t="s">
        <v>46</v>
      </c>
      <c r="U110" s="464" t="s">
        <v>46</v>
      </c>
      <c r="V110" s="464" t="s">
        <v>46</v>
      </c>
      <c r="W110" s="464" t="s">
        <v>46</v>
      </c>
      <c r="X110" s="464" t="s">
        <v>46</v>
      </c>
      <c r="Y110" s="464" t="s">
        <v>46</v>
      </c>
      <c r="Z110" s="463" t="s">
        <v>46</v>
      </c>
      <c r="AA110" s="464" t="s">
        <v>46</v>
      </c>
      <c r="AB110" s="464" t="s">
        <v>46</v>
      </c>
      <c r="AC110" s="464" t="s">
        <v>46</v>
      </c>
      <c r="AD110" s="464" t="s">
        <v>46</v>
      </c>
      <c r="AE110" s="464" t="s">
        <v>46</v>
      </c>
      <c r="AF110" s="464" t="s">
        <v>46</v>
      </c>
      <c r="AG110" s="464" t="s">
        <v>46</v>
      </c>
      <c r="AH110" s="464" t="s">
        <v>46</v>
      </c>
      <c r="AI110" s="464" t="s">
        <v>46</v>
      </c>
      <c r="AJ110" s="464" t="s">
        <v>46</v>
      </c>
      <c r="AK110" s="464" t="s">
        <v>46</v>
      </c>
      <c r="AL110" s="463" t="s">
        <v>46</v>
      </c>
      <c r="AM110" s="464" t="s">
        <v>46</v>
      </c>
      <c r="AN110" s="464" t="s">
        <v>46</v>
      </c>
      <c r="AO110" s="464" t="s">
        <v>46</v>
      </c>
      <c r="AP110" s="464" t="s">
        <v>46</v>
      </c>
      <c r="AQ110" s="464" t="s">
        <v>46</v>
      </c>
      <c r="AR110" s="464" t="s">
        <v>46</v>
      </c>
      <c r="AS110" s="464" t="s">
        <v>46</v>
      </c>
      <c r="AT110" s="464" t="s">
        <v>46</v>
      </c>
      <c r="AU110" s="464" t="s">
        <v>46</v>
      </c>
      <c r="AV110" s="464" t="s">
        <v>46</v>
      </c>
      <c r="AW110" s="464" t="s">
        <v>46</v>
      </c>
      <c r="AX110" s="463" t="s">
        <v>46</v>
      </c>
      <c r="AY110" s="464" t="s">
        <v>46</v>
      </c>
      <c r="AZ110" s="464" t="s">
        <v>46</v>
      </c>
      <c r="BA110" s="464" t="s">
        <v>46</v>
      </c>
      <c r="BB110" s="464" t="s">
        <v>46</v>
      </c>
      <c r="BC110" s="464" t="s">
        <v>46</v>
      </c>
      <c r="BD110" s="464" t="s">
        <v>46</v>
      </c>
      <c r="BE110" s="464" t="s">
        <v>46</v>
      </c>
      <c r="BF110" s="464" t="s">
        <v>46</v>
      </c>
      <c r="BG110" s="464" t="s">
        <v>46</v>
      </c>
      <c r="BH110" s="464" t="s">
        <v>46</v>
      </c>
      <c r="BI110" s="464">
        <v>115</v>
      </c>
      <c r="BJ110" s="463" t="s">
        <v>46</v>
      </c>
      <c r="BK110" s="464" t="s">
        <v>46</v>
      </c>
      <c r="BL110" s="464" t="s">
        <v>46</v>
      </c>
      <c r="BM110" s="464" t="s">
        <v>46</v>
      </c>
      <c r="BN110" s="464" t="s">
        <v>46</v>
      </c>
      <c r="BO110" s="464" t="s">
        <v>46</v>
      </c>
      <c r="BP110" s="464" t="s">
        <v>46</v>
      </c>
      <c r="BQ110" s="464" t="s">
        <v>46</v>
      </c>
      <c r="BR110" s="464" t="s">
        <v>46</v>
      </c>
      <c r="BS110" s="464" t="s">
        <v>46</v>
      </c>
      <c r="BT110" s="464" t="s">
        <v>46</v>
      </c>
      <c r="BU110" s="464">
        <v>116</v>
      </c>
      <c r="BV110" s="463" t="s">
        <v>46</v>
      </c>
      <c r="BW110" s="464" t="s">
        <v>46</v>
      </c>
      <c r="BX110" s="464" t="s">
        <v>46</v>
      </c>
      <c r="BY110" s="464" t="s">
        <v>46</v>
      </c>
      <c r="BZ110" s="464" t="s">
        <v>46</v>
      </c>
      <c r="CA110" s="464" t="s">
        <v>46</v>
      </c>
      <c r="CB110" s="464" t="s">
        <v>46</v>
      </c>
      <c r="CC110" s="464" t="s">
        <v>46</v>
      </c>
      <c r="CD110" s="464" t="s">
        <v>46</v>
      </c>
      <c r="CE110" s="464" t="s">
        <v>46</v>
      </c>
      <c r="CF110" s="464" t="s">
        <v>46</v>
      </c>
      <c r="CG110" s="464">
        <v>145</v>
      </c>
      <c r="CH110" s="463">
        <v>152</v>
      </c>
      <c r="CI110" s="464">
        <v>153</v>
      </c>
      <c r="CJ110" s="464">
        <v>153</v>
      </c>
      <c r="CK110" s="464">
        <v>159</v>
      </c>
      <c r="CL110" s="464">
        <v>161</v>
      </c>
      <c r="CM110" s="464">
        <v>165</v>
      </c>
      <c r="CN110" s="464">
        <v>169</v>
      </c>
      <c r="CO110" s="464">
        <v>171</v>
      </c>
      <c r="CP110" s="464">
        <v>173</v>
      </c>
      <c r="CQ110" s="464">
        <v>171</v>
      </c>
      <c r="CR110" s="464">
        <v>170</v>
      </c>
      <c r="CS110" s="464">
        <v>174</v>
      </c>
      <c r="CT110" s="463">
        <v>176</v>
      </c>
      <c r="CU110" s="464">
        <v>174</v>
      </c>
      <c r="CV110" s="464">
        <v>175</v>
      </c>
      <c r="CW110" s="464">
        <v>177</v>
      </c>
      <c r="CX110" s="464">
        <v>179</v>
      </c>
      <c r="CY110" s="464">
        <v>178</v>
      </c>
      <c r="CZ110" s="464">
        <v>183</v>
      </c>
      <c r="DA110" s="464">
        <v>184</v>
      </c>
      <c r="DB110" s="464">
        <v>185</v>
      </c>
      <c r="DC110" s="464">
        <v>181</v>
      </c>
      <c r="DD110" s="464">
        <v>182</v>
      </c>
      <c r="DE110" s="464">
        <v>179</v>
      </c>
      <c r="DF110" s="463">
        <v>178</v>
      </c>
      <c r="DG110" s="464">
        <v>178</v>
      </c>
      <c r="DH110" s="464">
        <v>167</v>
      </c>
      <c r="DI110" s="464">
        <v>168</v>
      </c>
      <c r="DJ110" s="464">
        <v>167</v>
      </c>
      <c r="DK110" s="464">
        <v>166</v>
      </c>
      <c r="DL110" s="464">
        <v>166</v>
      </c>
      <c r="DM110" s="464">
        <v>162</v>
      </c>
      <c r="DN110" s="464">
        <v>164</v>
      </c>
      <c r="DO110" s="464">
        <v>161</v>
      </c>
      <c r="DP110" s="464">
        <v>162</v>
      </c>
      <c r="DQ110" s="464">
        <v>162</v>
      </c>
      <c r="DR110" s="463">
        <v>159</v>
      </c>
      <c r="DS110" s="465">
        <f>SUM(DS106:DS109)</f>
        <v>159</v>
      </c>
      <c r="DT110" s="464">
        <v>158</v>
      </c>
      <c r="DU110" s="464">
        <v>157</v>
      </c>
      <c r="DV110" s="464">
        <v>157</v>
      </c>
      <c r="DW110" s="464">
        <v>154</v>
      </c>
      <c r="DX110" s="464">
        <v>154</v>
      </c>
      <c r="DY110" s="464">
        <v>163</v>
      </c>
      <c r="DZ110" s="464">
        <v>161</v>
      </c>
      <c r="EA110" s="464">
        <v>159</v>
      </c>
      <c r="EB110" s="464">
        <v>168</v>
      </c>
      <c r="EC110" s="464">
        <v>171</v>
      </c>
      <c r="ED110" s="463">
        <v>170</v>
      </c>
      <c r="EE110" s="464">
        <v>170</v>
      </c>
      <c r="EF110" s="464">
        <v>163</v>
      </c>
      <c r="EG110" s="464">
        <v>162</v>
      </c>
      <c r="EH110" s="464">
        <v>161</v>
      </c>
      <c r="EI110" s="464">
        <v>172</v>
      </c>
      <c r="EJ110" s="464">
        <v>173</v>
      </c>
      <c r="EK110" s="464">
        <v>183</v>
      </c>
      <c r="EL110" s="464">
        <v>181</v>
      </c>
      <c r="EM110" s="464">
        <v>191</v>
      </c>
      <c r="EN110" s="464">
        <v>190</v>
      </c>
      <c r="EO110" s="466">
        <v>195</v>
      </c>
      <c r="EP110" s="463">
        <v>217</v>
      </c>
      <c r="EQ110" s="464">
        <v>217</v>
      </c>
      <c r="ER110" s="464">
        <v>209</v>
      </c>
      <c r="ES110" s="464">
        <v>211</v>
      </c>
      <c r="ET110" s="464">
        <v>210</v>
      </c>
      <c r="EU110" s="464">
        <v>207</v>
      </c>
      <c r="EV110" s="464">
        <v>209</v>
      </c>
      <c r="EW110" s="464">
        <v>209</v>
      </c>
      <c r="EX110" s="464">
        <v>209</v>
      </c>
      <c r="EY110" s="464">
        <v>208</v>
      </c>
      <c r="EZ110" s="464">
        <v>212</v>
      </c>
      <c r="FA110" s="466">
        <v>211</v>
      </c>
      <c r="FB110" s="463">
        <v>210</v>
      </c>
      <c r="FC110" s="464">
        <v>209</v>
      </c>
      <c r="FD110" s="464">
        <v>208</v>
      </c>
      <c r="FE110" s="464">
        <v>206</v>
      </c>
      <c r="FF110" s="464">
        <v>207</v>
      </c>
      <c r="FG110" s="464">
        <v>207</v>
      </c>
      <c r="FH110" s="464">
        <v>208</v>
      </c>
      <c r="FI110" s="464">
        <v>205</v>
      </c>
      <c r="FJ110" s="464">
        <v>136</v>
      </c>
      <c r="FK110" s="464">
        <v>135</v>
      </c>
      <c r="FL110" s="464">
        <v>136</v>
      </c>
      <c r="FM110" s="467">
        <v>136</v>
      </c>
      <c r="FN110" s="463">
        <v>135</v>
      </c>
      <c r="FO110" s="464">
        <v>123</v>
      </c>
      <c r="FP110" s="464">
        <v>122</v>
      </c>
      <c r="FQ110" s="464">
        <v>123</v>
      </c>
      <c r="FR110" s="464">
        <v>123</v>
      </c>
      <c r="FS110" s="464">
        <v>123</v>
      </c>
      <c r="FT110" s="464">
        <v>123</v>
      </c>
      <c r="FU110" s="464">
        <v>123</v>
      </c>
      <c r="FV110" s="464">
        <v>122</v>
      </c>
      <c r="FW110" s="464">
        <f>SUM(FW106:FW109)</f>
        <v>124</v>
      </c>
      <c r="FX110" s="464">
        <v>123</v>
      </c>
      <c r="FY110" s="467">
        <f>SUM(FY106:FY109)</f>
        <v>121</v>
      </c>
      <c r="FZ110" s="463">
        <v>121</v>
      </c>
      <c r="GA110" s="464">
        <f>SUM(GA106:GA109)</f>
        <v>121</v>
      </c>
      <c r="GB110" s="464">
        <v>119</v>
      </c>
      <c r="GC110" s="464">
        <v>118</v>
      </c>
      <c r="GD110" s="464">
        <v>118</v>
      </c>
      <c r="GE110" s="464">
        <v>118</v>
      </c>
      <c r="GF110" s="464">
        <v>117</v>
      </c>
      <c r="GG110" s="465">
        <v>117</v>
      </c>
      <c r="GH110" s="465">
        <v>116</v>
      </c>
      <c r="GI110" s="465">
        <v>116</v>
      </c>
      <c r="GJ110" s="465">
        <v>116</v>
      </c>
      <c r="GK110" s="465">
        <v>116</v>
      </c>
      <c r="GL110" s="463">
        <v>116</v>
      </c>
      <c r="GM110" s="465">
        <v>116</v>
      </c>
      <c r="GN110" s="465">
        <v>115</v>
      </c>
      <c r="GO110" s="465">
        <v>117</v>
      </c>
      <c r="GP110" s="465">
        <v>116</v>
      </c>
      <c r="GQ110" s="465">
        <v>116</v>
      </c>
      <c r="GR110" s="465">
        <v>116</v>
      </c>
      <c r="GS110" s="465">
        <v>116</v>
      </c>
      <c r="GT110" s="465">
        <v>112</v>
      </c>
      <c r="GU110" s="465">
        <v>110</v>
      </c>
      <c r="GV110" s="465">
        <v>109</v>
      </c>
      <c r="GW110" s="468">
        <v>108</v>
      </c>
      <c r="GX110" s="469">
        <v>103</v>
      </c>
      <c r="GY110" s="465">
        <v>103</v>
      </c>
      <c r="GZ110" s="465">
        <v>101</v>
      </c>
      <c r="HA110" s="465">
        <v>100</v>
      </c>
      <c r="HB110" s="465">
        <v>85</v>
      </c>
      <c r="HC110" s="465">
        <v>81</v>
      </c>
      <c r="HD110" s="465">
        <v>82</v>
      </c>
      <c r="HE110" s="465">
        <v>77</v>
      </c>
      <c r="HF110" s="465">
        <v>77</v>
      </c>
      <c r="HG110" s="465">
        <v>77</v>
      </c>
      <c r="HH110" s="465">
        <v>76</v>
      </c>
      <c r="HI110" s="470">
        <v>75</v>
      </c>
      <c r="HJ110" s="471">
        <v>75</v>
      </c>
      <c r="HK110" s="465">
        <v>76</v>
      </c>
      <c r="HL110" s="465">
        <f t="shared" ref="HL110:HN110" si="34">SUM(HL106:HL109)</f>
        <v>75</v>
      </c>
      <c r="HM110" s="465">
        <f t="shared" si="34"/>
        <v>74</v>
      </c>
      <c r="HN110" s="465">
        <f t="shared" si="34"/>
        <v>72</v>
      </c>
      <c r="HO110" s="465">
        <v>73</v>
      </c>
      <c r="HP110" s="465">
        <v>73</v>
      </c>
      <c r="HQ110" s="465">
        <v>72</v>
      </c>
      <c r="HR110" s="465">
        <v>72</v>
      </c>
      <c r="HS110" s="465">
        <v>72</v>
      </c>
      <c r="HT110" s="465">
        <v>73</v>
      </c>
      <c r="HU110" s="465">
        <f t="shared" ref="HU110" si="35">SUM(HU106:HU109)</f>
        <v>72</v>
      </c>
      <c r="HV110" s="465">
        <v>71</v>
      </c>
      <c r="HW110" s="465">
        <v>70</v>
      </c>
      <c r="HX110" s="465">
        <v>70</v>
      </c>
      <c r="HY110" s="465">
        <v>70</v>
      </c>
      <c r="HZ110" s="465">
        <v>70</v>
      </c>
      <c r="IA110" s="465">
        <f t="shared" ref="IA110" si="36">SUM(IA106:IA109)</f>
        <v>69</v>
      </c>
      <c r="IB110" s="465">
        <v>70</v>
      </c>
      <c r="IC110" s="465">
        <v>69</v>
      </c>
      <c r="ID110" s="465">
        <v>69</v>
      </c>
      <c r="IE110" s="465">
        <v>68</v>
      </c>
      <c r="IF110" s="465">
        <v>69</v>
      </c>
      <c r="IG110" s="465">
        <v>69</v>
      </c>
      <c r="IH110" s="465">
        <v>69</v>
      </c>
      <c r="II110" s="465">
        <v>68</v>
      </c>
      <c r="IJ110" s="465">
        <v>66</v>
      </c>
      <c r="IK110" s="465">
        <v>66</v>
      </c>
      <c r="IL110" s="465">
        <v>66</v>
      </c>
      <c r="IM110" s="465">
        <v>65</v>
      </c>
      <c r="IN110" s="465">
        <v>59</v>
      </c>
      <c r="IO110" s="465">
        <v>59</v>
      </c>
      <c r="IP110" s="465">
        <v>59</v>
      </c>
      <c r="IQ110" s="465">
        <f>SUM(IQ106:IQ109)</f>
        <v>60</v>
      </c>
      <c r="IR110" s="465">
        <v>57</v>
      </c>
      <c r="IS110" s="465">
        <v>57</v>
      </c>
      <c r="IT110" s="465">
        <v>57</v>
      </c>
      <c r="IU110" s="465">
        <v>57</v>
      </c>
      <c r="IV110" s="465">
        <v>57</v>
      </c>
      <c r="IW110" s="465">
        <v>57</v>
      </c>
      <c r="IX110" s="465">
        <v>57</v>
      </c>
      <c r="IY110" s="465">
        <v>57</v>
      </c>
      <c r="IZ110" s="465">
        <v>57</v>
      </c>
      <c r="JA110" s="465">
        <v>57</v>
      </c>
      <c r="JB110" s="465">
        <v>57</v>
      </c>
      <c r="JC110" s="465">
        <v>57</v>
      </c>
      <c r="JD110" s="465">
        <v>57</v>
      </c>
      <c r="JE110" s="465">
        <v>54</v>
      </c>
      <c r="JF110" s="465">
        <v>54</v>
      </c>
      <c r="JG110" s="465">
        <v>53</v>
      </c>
      <c r="JH110" s="465">
        <v>53</v>
      </c>
      <c r="JI110" s="465">
        <v>53</v>
      </c>
      <c r="JJ110" s="465">
        <v>53</v>
      </c>
      <c r="JK110" s="465">
        <v>53</v>
      </c>
      <c r="JL110" s="465">
        <v>53</v>
      </c>
      <c r="JM110" s="465">
        <v>53</v>
      </c>
      <c r="JN110" s="465">
        <v>53</v>
      </c>
      <c r="JO110" s="465">
        <v>53</v>
      </c>
      <c r="JP110" s="465">
        <v>52</v>
      </c>
      <c r="JQ110" s="465">
        <v>52</v>
      </c>
      <c r="JR110" s="465">
        <v>52</v>
      </c>
      <c r="JS110" s="465">
        <v>52</v>
      </c>
      <c r="JT110" s="465">
        <v>52</v>
      </c>
      <c r="JU110" s="465">
        <v>51</v>
      </c>
      <c r="JV110" s="465">
        <v>51</v>
      </c>
      <c r="JW110" s="465">
        <v>50</v>
      </c>
      <c r="JX110" s="465">
        <v>50</v>
      </c>
      <c r="JY110" s="465">
        <v>50</v>
      </c>
      <c r="JZ110" s="465">
        <v>45</v>
      </c>
      <c r="KA110" s="465">
        <v>21</v>
      </c>
      <c r="KB110" s="465">
        <v>21</v>
      </c>
      <c r="KC110" s="465">
        <v>20</v>
      </c>
      <c r="KD110" s="465">
        <v>16</v>
      </c>
      <c r="KE110" s="465">
        <v>16</v>
      </c>
      <c r="KF110" s="465">
        <v>16</v>
      </c>
      <c r="KG110" s="465">
        <v>16</v>
      </c>
      <c r="KH110" s="465">
        <v>16</v>
      </c>
      <c r="KI110" s="637">
        <v>12</v>
      </c>
      <c r="KJ110" s="637">
        <v>11</v>
      </c>
      <c r="KK110" s="637">
        <v>11</v>
      </c>
      <c r="KL110" s="637">
        <v>11</v>
      </c>
      <c r="KM110" s="637">
        <v>10</v>
      </c>
      <c r="KN110" s="637">
        <v>10</v>
      </c>
      <c r="KO110" s="637">
        <v>10</v>
      </c>
      <c r="KP110" s="637">
        <v>10</v>
      </c>
      <c r="KQ110" s="637">
        <v>10</v>
      </c>
      <c r="KR110" s="637">
        <v>10</v>
      </c>
    </row>
    <row r="111" spans="1:304">
      <c r="A111" s="168"/>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168"/>
      <c r="CX111" s="168"/>
      <c r="CY111" s="168"/>
      <c r="CZ111" s="168"/>
      <c r="DA111" s="168"/>
      <c r="DB111" s="168"/>
      <c r="DC111" s="168"/>
      <c r="DD111" s="168"/>
      <c r="DE111" s="168"/>
      <c r="DF111" s="168"/>
      <c r="DG111" s="168"/>
      <c r="DH111" s="168"/>
      <c r="DI111" s="168"/>
      <c r="DJ111" s="168"/>
      <c r="DK111" s="168"/>
      <c r="DL111" s="168"/>
      <c r="DM111" s="168"/>
      <c r="DN111" s="168"/>
      <c r="DO111" s="168"/>
      <c r="DP111" s="168"/>
      <c r="DQ111" s="168"/>
      <c r="DR111" s="168"/>
      <c r="DS111" s="205"/>
      <c r="DT111" s="168"/>
      <c r="DU111" s="168"/>
      <c r="DV111" s="168"/>
      <c r="DW111" s="168"/>
      <c r="DX111" s="168"/>
      <c r="DY111" s="168"/>
      <c r="DZ111" s="168"/>
      <c r="EA111" s="168"/>
      <c r="EB111" s="168"/>
      <c r="EC111" s="168"/>
      <c r="ED111" s="168"/>
      <c r="EE111" s="168"/>
      <c r="EF111" s="168"/>
      <c r="EG111" s="168"/>
      <c r="EH111" s="168"/>
      <c r="EI111" s="168"/>
      <c r="EJ111" s="168"/>
      <c r="EK111" s="168"/>
      <c r="EL111" s="168"/>
      <c r="EM111" s="168"/>
      <c r="EN111" s="168"/>
      <c r="EO111" s="168"/>
      <c r="EP111" s="168"/>
      <c r="EQ111" s="168"/>
      <c r="ER111" s="168"/>
      <c r="ES111" s="168"/>
      <c r="ET111" s="168"/>
      <c r="EU111" s="168"/>
      <c r="EV111" s="168"/>
      <c r="EW111" s="168"/>
      <c r="EX111" s="168"/>
      <c r="EY111" s="168"/>
      <c r="EZ111" s="168"/>
      <c r="FA111" s="168"/>
      <c r="FB111" s="168"/>
      <c r="FC111" s="168"/>
      <c r="FD111" s="168"/>
      <c r="FE111" s="168"/>
      <c r="FF111" s="168"/>
      <c r="FG111" s="168"/>
      <c r="FH111" s="168"/>
      <c r="FI111" s="168"/>
      <c r="FJ111" s="168"/>
      <c r="FK111" s="168"/>
      <c r="FL111" s="168"/>
      <c r="FM111" s="168"/>
      <c r="FN111" s="168"/>
      <c r="FO111" s="168"/>
      <c r="FP111" s="168"/>
      <c r="FQ111" s="168"/>
      <c r="FR111" s="168"/>
      <c r="FS111" s="168"/>
      <c r="FT111" s="168"/>
      <c r="FU111" s="168"/>
      <c r="FV111" s="168"/>
      <c r="FW111" s="168"/>
      <c r="FX111" s="168"/>
      <c r="FY111" s="168"/>
      <c r="FZ111" s="168"/>
      <c r="GA111" s="168"/>
      <c r="GB111" s="168"/>
      <c r="GC111" s="168"/>
      <c r="GD111" s="168"/>
      <c r="GE111" s="168"/>
      <c r="GF111" s="168"/>
      <c r="GL111" s="168"/>
      <c r="GX111" s="168"/>
      <c r="HE111" s="168"/>
      <c r="HF111" s="168"/>
      <c r="HG111" s="168"/>
      <c r="HH111" s="168"/>
      <c r="HI111" s="168"/>
      <c r="HJ111" s="168"/>
      <c r="HK111" s="168"/>
      <c r="HL111" s="168"/>
      <c r="HM111" s="168"/>
      <c r="HN111" s="168"/>
      <c r="HO111" s="168"/>
      <c r="HP111" s="168"/>
      <c r="HQ111" s="168"/>
      <c r="HR111" s="168"/>
      <c r="HS111" s="168"/>
      <c r="HT111" s="168"/>
      <c r="HU111" s="168"/>
      <c r="HV111" s="168"/>
      <c r="HW111" s="168"/>
      <c r="HX111" s="168"/>
      <c r="HY111" s="168"/>
      <c r="HZ111" s="168"/>
      <c r="IB111" s="111"/>
      <c r="KI111" s="627"/>
      <c r="KJ111" s="627"/>
      <c r="KK111" s="627"/>
      <c r="KL111" s="627"/>
      <c r="KM111" s="627"/>
      <c r="KN111" s="627"/>
      <c r="KO111" s="627"/>
      <c r="KP111" s="627"/>
      <c r="KQ111" s="627"/>
      <c r="KR111" s="627"/>
    </row>
    <row r="112" spans="1:304">
      <c r="A112" s="168"/>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c r="AQ112" s="168"/>
      <c r="AR112" s="168"/>
      <c r="AS112" s="168"/>
      <c r="AT112" s="168"/>
      <c r="AU112" s="168"/>
      <c r="AV112" s="168"/>
      <c r="AW112" s="168"/>
      <c r="AX112" s="168"/>
      <c r="AY112" s="168"/>
      <c r="AZ112" s="168"/>
      <c r="BA112" s="168"/>
      <c r="BB112" s="168"/>
      <c r="BC112" s="168"/>
      <c r="BD112" s="168"/>
      <c r="BE112" s="168"/>
      <c r="BF112" s="168"/>
      <c r="BG112" s="168"/>
      <c r="BH112" s="168"/>
      <c r="BI112" s="168"/>
      <c r="BJ112" s="168"/>
      <c r="BK112" s="168"/>
      <c r="BL112" s="168"/>
      <c r="BM112" s="168"/>
      <c r="BN112" s="168"/>
      <c r="BO112" s="168"/>
      <c r="BP112" s="168"/>
      <c r="BQ112" s="168"/>
      <c r="BR112" s="168"/>
      <c r="BS112" s="168"/>
      <c r="BT112" s="168"/>
      <c r="BU112" s="168"/>
      <c r="BV112" s="168"/>
      <c r="BW112" s="168"/>
      <c r="BX112" s="168"/>
      <c r="BY112" s="168"/>
      <c r="BZ112" s="168"/>
      <c r="CA112" s="168"/>
      <c r="CB112" s="168"/>
      <c r="CC112" s="168"/>
      <c r="CD112" s="168"/>
      <c r="CE112" s="168"/>
      <c r="CF112" s="168"/>
      <c r="CG112" s="168"/>
      <c r="CH112" s="168"/>
      <c r="CI112" s="168"/>
      <c r="CJ112" s="168"/>
      <c r="CK112" s="168"/>
      <c r="CL112" s="168"/>
      <c r="CM112" s="168"/>
      <c r="CN112" s="168"/>
      <c r="CO112" s="168"/>
      <c r="CP112" s="168"/>
      <c r="CQ112" s="168"/>
      <c r="CR112" s="168"/>
      <c r="CS112" s="168"/>
      <c r="CT112" s="168"/>
      <c r="CU112" s="168"/>
      <c r="CV112" s="168"/>
      <c r="CW112" s="168"/>
      <c r="CX112" s="168"/>
      <c r="CY112" s="168"/>
      <c r="CZ112" s="168"/>
      <c r="DA112" s="168"/>
      <c r="DB112" s="168"/>
      <c r="DC112" s="168"/>
      <c r="DD112" s="168"/>
      <c r="DE112" s="168"/>
      <c r="DF112" s="168"/>
      <c r="DG112" s="168"/>
      <c r="DH112" s="168"/>
      <c r="DI112" s="168"/>
      <c r="DJ112" s="168"/>
      <c r="DK112" s="168"/>
      <c r="DL112" s="168"/>
      <c r="DM112" s="168"/>
      <c r="DN112" s="168"/>
      <c r="DO112" s="168"/>
      <c r="DP112" s="168"/>
      <c r="DQ112" s="168"/>
      <c r="DR112" s="168"/>
      <c r="DS112" s="205"/>
      <c r="DT112" s="168"/>
      <c r="DU112" s="168"/>
      <c r="DV112" s="168"/>
      <c r="DW112" s="168"/>
      <c r="DX112" s="168"/>
      <c r="DY112" s="168"/>
      <c r="DZ112" s="168"/>
      <c r="EA112" s="168"/>
      <c r="EB112" s="168"/>
      <c r="EC112" s="168"/>
      <c r="ED112" s="168"/>
      <c r="EE112" s="168"/>
      <c r="EF112" s="168"/>
      <c r="EG112" s="168"/>
      <c r="EH112" s="168"/>
      <c r="EI112" s="168"/>
      <c r="EJ112" s="168"/>
      <c r="EK112" s="168"/>
      <c r="EL112" s="168"/>
      <c r="EM112" s="168"/>
      <c r="EN112" s="168"/>
      <c r="EO112" s="168"/>
      <c r="EP112" s="168"/>
      <c r="EQ112" s="168"/>
      <c r="ER112" s="168"/>
      <c r="ES112" s="168"/>
      <c r="ET112" s="168"/>
      <c r="EU112" s="168"/>
      <c r="EV112" s="168"/>
      <c r="EW112" s="168"/>
      <c r="EX112" s="168"/>
      <c r="EY112" s="168"/>
      <c r="EZ112" s="168"/>
      <c r="FA112" s="168"/>
      <c r="FB112" s="168"/>
      <c r="FC112" s="168"/>
      <c r="FD112" s="168"/>
      <c r="FE112" s="168"/>
      <c r="FF112" s="168"/>
      <c r="FG112" s="168"/>
      <c r="FH112" s="168"/>
      <c r="FI112" s="168"/>
      <c r="FJ112" s="168"/>
      <c r="FK112" s="168"/>
      <c r="FL112" s="168"/>
      <c r="FM112" s="168"/>
      <c r="FN112" s="168"/>
      <c r="FO112" s="168"/>
      <c r="FP112" s="168"/>
      <c r="FQ112" s="168"/>
      <c r="FR112" s="168"/>
      <c r="FS112" s="168"/>
      <c r="FT112" s="168"/>
      <c r="FU112" s="168"/>
      <c r="FV112" s="168"/>
      <c r="FW112" s="168"/>
      <c r="FX112" s="168"/>
      <c r="FY112" s="168"/>
      <c r="FZ112" s="168"/>
      <c r="GA112" s="168"/>
      <c r="GB112" s="168"/>
      <c r="GC112" s="168"/>
      <c r="GD112" s="168"/>
      <c r="GE112" s="168"/>
      <c r="GF112" s="168"/>
      <c r="GL112" s="168"/>
      <c r="GX112" s="168"/>
      <c r="HE112" s="168"/>
      <c r="HF112" s="168"/>
      <c r="HG112" s="168"/>
      <c r="HH112" s="168"/>
      <c r="HI112" s="168"/>
      <c r="HJ112" s="168"/>
      <c r="HK112" s="168"/>
      <c r="HL112" s="168"/>
      <c r="HM112" s="168"/>
      <c r="HN112" s="168"/>
      <c r="HO112" s="168"/>
      <c r="HP112" s="168"/>
      <c r="HQ112" s="168"/>
      <c r="HR112" s="168"/>
      <c r="HS112" s="168"/>
      <c r="HT112" s="168"/>
      <c r="HU112" s="168"/>
      <c r="HV112" s="168"/>
      <c r="HW112" s="168"/>
      <c r="HX112" s="168"/>
      <c r="HY112" s="168"/>
      <c r="HZ112" s="168"/>
      <c r="IB112" s="111"/>
      <c r="KI112" s="627"/>
      <c r="KJ112" s="627"/>
      <c r="KK112" s="627"/>
      <c r="KL112" s="627"/>
      <c r="KM112" s="627"/>
      <c r="KN112" s="627"/>
      <c r="KO112" s="627"/>
      <c r="KP112" s="627"/>
      <c r="KQ112" s="627"/>
      <c r="KR112" s="627"/>
    </row>
    <row r="113" spans="1:304" ht="12.75">
      <c r="A113" s="306" t="s">
        <v>371</v>
      </c>
      <c r="B113" s="206">
        <v>33238</v>
      </c>
      <c r="C113" s="206">
        <v>33603</v>
      </c>
      <c r="D113" s="206">
        <v>33969</v>
      </c>
      <c r="E113" s="206">
        <v>34334</v>
      </c>
      <c r="F113" s="206">
        <v>34699</v>
      </c>
      <c r="G113" s="206">
        <v>35064</v>
      </c>
      <c r="H113" s="206">
        <v>35430</v>
      </c>
      <c r="I113" s="206">
        <v>35795</v>
      </c>
      <c r="J113" s="206">
        <v>36160</v>
      </c>
      <c r="K113" s="206">
        <v>36525</v>
      </c>
      <c r="L113" s="297"/>
      <c r="M113" s="207">
        <v>36891</v>
      </c>
      <c r="N113" s="206">
        <v>36892</v>
      </c>
      <c r="O113" s="208">
        <v>36923</v>
      </c>
      <c r="P113" s="208">
        <v>36951</v>
      </c>
      <c r="Q113" s="208">
        <v>36982</v>
      </c>
      <c r="R113" s="208">
        <v>37012</v>
      </c>
      <c r="S113" s="208">
        <v>37043</v>
      </c>
      <c r="T113" s="208">
        <v>37073</v>
      </c>
      <c r="U113" s="208">
        <v>37104</v>
      </c>
      <c r="V113" s="208">
        <v>37135</v>
      </c>
      <c r="W113" s="208">
        <v>37165</v>
      </c>
      <c r="X113" s="208">
        <v>37196</v>
      </c>
      <c r="Y113" s="208">
        <v>37226</v>
      </c>
      <c r="Z113" s="206">
        <v>37257</v>
      </c>
      <c r="AA113" s="208">
        <v>37288</v>
      </c>
      <c r="AB113" s="208">
        <v>37316</v>
      </c>
      <c r="AC113" s="208">
        <v>37347</v>
      </c>
      <c r="AD113" s="208">
        <v>37377</v>
      </c>
      <c r="AE113" s="208">
        <v>37408</v>
      </c>
      <c r="AF113" s="208">
        <v>37438</v>
      </c>
      <c r="AG113" s="208">
        <v>37469</v>
      </c>
      <c r="AH113" s="208">
        <v>37500</v>
      </c>
      <c r="AI113" s="208">
        <v>37530</v>
      </c>
      <c r="AJ113" s="208">
        <v>37561</v>
      </c>
      <c r="AK113" s="208">
        <v>37591</v>
      </c>
      <c r="AL113" s="206">
        <v>37622</v>
      </c>
      <c r="AM113" s="208">
        <v>37653</v>
      </c>
      <c r="AN113" s="208">
        <v>37681</v>
      </c>
      <c r="AO113" s="208">
        <v>37712</v>
      </c>
      <c r="AP113" s="208">
        <v>37742</v>
      </c>
      <c r="AQ113" s="208">
        <v>37773</v>
      </c>
      <c r="AR113" s="208">
        <v>37803</v>
      </c>
      <c r="AS113" s="208">
        <v>37834</v>
      </c>
      <c r="AT113" s="208">
        <v>37865</v>
      </c>
      <c r="AU113" s="208">
        <v>37895</v>
      </c>
      <c r="AV113" s="208">
        <v>37926</v>
      </c>
      <c r="AW113" s="208">
        <v>37956</v>
      </c>
      <c r="AX113" s="206">
        <v>37987</v>
      </c>
      <c r="AY113" s="208">
        <v>38018</v>
      </c>
      <c r="AZ113" s="208">
        <v>38047</v>
      </c>
      <c r="BA113" s="208">
        <v>38078</v>
      </c>
      <c r="BB113" s="208">
        <v>38108</v>
      </c>
      <c r="BC113" s="208">
        <v>38139</v>
      </c>
      <c r="BD113" s="208">
        <v>38169</v>
      </c>
      <c r="BE113" s="208">
        <v>38200</v>
      </c>
      <c r="BF113" s="208">
        <v>38231</v>
      </c>
      <c r="BG113" s="208">
        <v>38261</v>
      </c>
      <c r="BH113" s="208">
        <v>38292</v>
      </c>
      <c r="BI113" s="208">
        <v>38322</v>
      </c>
      <c r="BJ113" s="206">
        <v>38353</v>
      </c>
      <c r="BK113" s="208">
        <v>38384</v>
      </c>
      <c r="BL113" s="208">
        <v>38412</v>
      </c>
      <c r="BM113" s="208">
        <v>38443</v>
      </c>
      <c r="BN113" s="208">
        <v>38473</v>
      </c>
      <c r="BO113" s="208">
        <v>38504</v>
      </c>
      <c r="BP113" s="208">
        <v>38534</v>
      </c>
      <c r="BQ113" s="208">
        <v>38565</v>
      </c>
      <c r="BR113" s="208">
        <v>38596</v>
      </c>
      <c r="BS113" s="208">
        <v>38626</v>
      </c>
      <c r="BT113" s="208">
        <v>38657</v>
      </c>
      <c r="BU113" s="208">
        <v>38687</v>
      </c>
      <c r="BV113" s="206">
        <v>38718</v>
      </c>
      <c r="BW113" s="208">
        <v>38749</v>
      </c>
      <c r="BX113" s="208">
        <v>38777</v>
      </c>
      <c r="BY113" s="208">
        <v>38808</v>
      </c>
      <c r="BZ113" s="208">
        <v>38838</v>
      </c>
      <c r="CA113" s="208">
        <v>38869</v>
      </c>
      <c r="CB113" s="208">
        <v>38899</v>
      </c>
      <c r="CC113" s="208">
        <v>38930</v>
      </c>
      <c r="CD113" s="208">
        <v>38961</v>
      </c>
      <c r="CE113" s="208">
        <v>38991</v>
      </c>
      <c r="CF113" s="208">
        <v>39022</v>
      </c>
      <c r="CG113" s="208">
        <v>39052</v>
      </c>
      <c r="CH113" s="206">
        <v>39083</v>
      </c>
      <c r="CI113" s="208">
        <v>39114</v>
      </c>
      <c r="CJ113" s="208">
        <v>39142</v>
      </c>
      <c r="CK113" s="208">
        <v>39173</v>
      </c>
      <c r="CL113" s="208">
        <v>39203</v>
      </c>
      <c r="CM113" s="208">
        <v>39234</v>
      </c>
      <c r="CN113" s="208">
        <v>39264</v>
      </c>
      <c r="CO113" s="208">
        <v>39295</v>
      </c>
      <c r="CP113" s="208">
        <v>39326</v>
      </c>
      <c r="CQ113" s="208">
        <v>39356</v>
      </c>
      <c r="CR113" s="208">
        <v>39387</v>
      </c>
      <c r="CS113" s="208">
        <v>39417</v>
      </c>
      <c r="CT113" s="206">
        <v>39448</v>
      </c>
      <c r="CU113" s="208">
        <v>39479</v>
      </c>
      <c r="CV113" s="208">
        <v>39508</v>
      </c>
      <c r="CW113" s="208">
        <v>39539</v>
      </c>
      <c r="CX113" s="208">
        <v>39569</v>
      </c>
      <c r="CY113" s="208">
        <v>39600</v>
      </c>
      <c r="CZ113" s="208">
        <v>39630</v>
      </c>
      <c r="DA113" s="208">
        <v>39661</v>
      </c>
      <c r="DB113" s="208">
        <v>39692</v>
      </c>
      <c r="DC113" s="208">
        <v>39722</v>
      </c>
      <c r="DD113" s="208">
        <v>39753</v>
      </c>
      <c r="DE113" s="208">
        <v>39783</v>
      </c>
      <c r="DF113" s="206">
        <v>39814</v>
      </c>
      <c r="DG113" s="208">
        <v>39845</v>
      </c>
      <c r="DH113" s="208">
        <v>39873</v>
      </c>
      <c r="DI113" s="208">
        <v>39904</v>
      </c>
      <c r="DJ113" s="208">
        <v>39934</v>
      </c>
      <c r="DK113" s="208">
        <v>39965</v>
      </c>
      <c r="DL113" s="208">
        <v>39995</v>
      </c>
      <c r="DM113" s="208">
        <v>40026</v>
      </c>
      <c r="DN113" s="208">
        <v>40057</v>
      </c>
      <c r="DO113" s="208">
        <v>40087</v>
      </c>
      <c r="DP113" s="208">
        <v>40118</v>
      </c>
      <c r="DQ113" s="208">
        <v>40118</v>
      </c>
      <c r="DR113" s="206">
        <v>40179</v>
      </c>
      <c r="DS113" s="208">
        <v>40210</v>
      </c>
      <c r="DT113" s="208">
        <v>40238</v>
      </c>
      <c r="DU113" s="208">
        <v>40269</v>
      </c>
      <c r="DV113" s="208">
        <v>40299</v>
      </c>
      <c r="DW113" s="208">
        <v>40330</v>
      </c>
      <c r="DX113" s="208">
        <v>40360</v>
      </c>
      <c r="DY113" s="208">
        <v>40391</v>
      </c>
      <c r="DZ113" s="208">
        <v>40422</v>
      </c>
      <c r="EA113" s="208">
        <v>40452</v>
      </c>
      <c r="EB113" s="208">
        <v>40483</v>
      </c>
      <c r="EC113" s="208">
        <v>40513</v>
      </c>
      <c r="ED113" s="206">
        <v>40544</v>
      </c>
      <c r="EE113" s="208">
        <v>40575</v>
      </c>
      <c r="EF113" s="208">
        <v>40603</v>
      </c>
      <c r="EG113" s="208">
        <v>40634</v>
      </c>
      <c r="EH113" s="208">
        <v>40664</v>
      </c>
      <c r="EI113" s="270">
        <v>40695</v>
      </c>
      <c r="EJ113" s="208">
        <v>40725</v>
      </c>
      <c r="EK113" s="208">
        <v>40756</v>
      </c>
      <c r="EL113" s="208">
        <v>40787</v>
      </c>
      <c r="EM113" s="208">
        <v>40817</v>
      </c>
      <c r="EN113" s="208">
        <v>40848</v>
      </c>
      <c r="EO113" s="209">
        <v>40878</v>
      </c>
      <c r="EP113" s="206">
        <v>40909</v>
      </c>
      <c r="EQ113" s="208">
        <v>40940</v>
      </c>
      <c r="ER113" s="208">
        <v>40969</v>
      </c>
      <c r="ES113" s="208">
        <v>41000</v>
      </c>
      <c r="ET113" s="208">
        <v>41030</v>
      </c>
      <c r="EU113" s="208">
        <v>41061</v>
      </c>
      <c r="EV113" s="208">
        <v>41091</v>
      </c>
      <c r="EW113" s="208">
        <v>41122</v>
      </c>
      <c r="EX113" s="208">
        <v>41153</v>
      </c>
      <c r="EY113" s="208">
        <v>41183</v>
      </c>
      <c r="EZ113" s="208">
        <v>41214</v>
      </c>
      <c r="FA113" s="209">
        <v>41244</v>
      </c>
      <c r="FB113" s="206">
        <v>41275</v>
      </c>
      <c r="FC113" s="208">
        <v>41306</v>
      </c>
      <c r="FD113" s="208">
        <v>41334</v>
      </c>
      <c r="FE113" s="208">
        <v>41365</v>
      </c>
      <c r="FF113" s="208">
        <v>41395</v>
      </c>
      <c r="FG113" s="208">
        <v>41426</v>
      </c>
      <c r="FH113" s="208">
        <v>41456</v>
      </c>
      <c r="FI113" s="208">
        <v>41487</v>
      </c>
      <c r="FJ113" s="208">
        <v>41518</v>
      </c>
      <c r="FK113" s="208">
        <v>41548</v>
      </c>
      <c r="FL113" s="208">
        <v>41579</v>
      </c>
      <c r="FM113" s="210">
        <v>41609</v>
      </c>
      <c r="FN113" s="206">
        <v>41640</v>
      </c>
      <c r="FO113" s="208">
        <v>41671</v>
      </c>
      <c r="FP113" s="208">
        <v>41699</v>
      </c>
      <c r="FQ113" s="208">
        <v>41730</v>
      </c>
      <c r="FR113" s="208">
        <v>41760</v>
      </c>
      <c r="FS113" s="208">
        <v>41791</v>
      </c>
      <c r="FT113" s="208">
        <v>41821</v>
      </c>
      <c r="FU113" s="208">
        <v>41852</v>
      </c>
      <c r="FV113" s="208">
        <v>41883</v>
      </c>
      <c r="FW113" s="208">
        <v>41913</v>
      </c>
      <c r="FX113" s="208">
        <v>41944</v>
      </c>
      <c r="FY113" s="210">
        <v>41974</v>
      </c>
      <c r="FZ113" s="206">
        <v>42005</v>
      </c>
      <c r="GA113" s="208">
        <v>42036</v>
      </c>
      <c r="GB113" s="208">
        <v>42064</v>
      </c>
      <c r="GC113" s="208">
        <v>42095</v>
      </c>
      <c r="GD113" s="208">
        <v>42125</v>
      </c>
      <c r="GE113" s="208">
        <v>42156</v>
      </c>
      <c r="GF113" s="208">
        <v>42186</v>
      </c>
      <c r="GG113" s="208">
        <v>42217</v>
      </c>
      <c r="GH113" s="208">
        <v>42248</v>
      </c>
      <c r="GI113" s="208">
        <v>42278</v>
      </c>
      <c r="GJ113" s="211">
        <v>42338</v>
      </c>
      <c r="GK113" s="211">
        <v>42369</v>
      </c>
      <c r="GL113" s="206">
        <v>42370</v>
      </c>
      <c r="GM113" s="211">
        <v>42401</v>
      </c>
      <c r="GN113" s="211">
        <v>42430</v>
      </c>
      <c r="GO113" s="211">
        <v>42461</v>
      </c>
      <c r="GP113" s="211">
        <v>42491</v>
      </c>
      <c r="GQ113" s="211">
        <v>42522</v>
      </c>
      <c r="GR113" s="211">
        <v>42552</v>
      </c>
      <c r="GS113" s="211">
        <v>42583</v>
      </c>
      <c r="GT113" s="211">
        <v>42614</v>
      </c>
      <c r="GU113" s="211">
        <v>42644</v>
      </c>
      <c r="GV113" s="211">
        <v>42675</v>
      </c>
      <c r="GW113" s="212">
        <v>42705</v>
      </c>
      <c r="GX113" s="213">
        <v>42736</v>
      </c>
      <c r="GY113" s="211">
        <v>42767</v>
      </c>
      <c r="GZ113" s="211">
        <v>42795</v>
      </c>
      <c r="HA113" s="211">
        <v>42826</v>
      </c>
      <c r="HB113" s="211">
        <v>42856</v>
      </c>
      <c r="HC113" s="211">
        <v>42887</v>
      </c>
      <c r="HD113" s="211">
        <v>42917</v>
      </c>
      <c r="HE113" s="211">
        <v>42948</v>
      </c>
      <c r="HF113" s="211">
        <v>42979</v>
      </c>
      <c r="HG113" s="211">
        <v>43009</v>
      </c>
      <c r="HH113" s="211">
        <v>43040</v>
      </c>
      <c r="HI113" s="259">
        <v>43070</v>
      </c>
      <c r="HJ113" s="255">
        <v>43101</v>
      </c>
      <c r="HK113" s="211">
        <v>43132</v>
      </c>
      <c r="HL113" s="211">
        <v>43160</v>
      </c>
      <c r="HM113" s="211">
        <v>43191</v>
      </c>
      <c r="HN113" s="211">
        <v>43221</v>
      </c>
      <c r="HO113" s="211">
        <v>43252</v>
      </c>
      <c r="HP113" s="211">
        <v>43282</v>
      </c>
      <c r="HQ113" s="211">
        <v>43313</v>
      </c>
      <c r="HR113" s="211">
        <v>43344</v>
      </c>
      <c r="HS113" s="211">
        <v>43374</v>
      </c>
      <c r="HT113" s="211">
        <v>43405</v>
      </c>
      <c r="HU113" s="211">
        <v>43435</v>
      </c>
      <c r="HV113" s="211">
        <v>43466</v>
      </c>
      <c r="HW113" s="211">
        <v>43497</v>
      </c>
      <c r="HX113" s="211">
        <v>43525</v>
      </c>
      <c r="HY113" s="211">
        <v>43556</v>
      </c>
      <c r="HZ113" s="211">
        <v>43586</v>
      </c>
      <c r="IA113" s="211">
        <v>43617</v>
      </c>
      <c r="IB113" s="211">
        <v>43647</v>
      </c>
      <c r="IC113" s="211">
        <v>43678</v>
      </c>
      <c r="ID113" s="211">
        <v>43709</v>
      </c>
      <c r="IE113" s="211">
        <v>43739</v>
      </c>
      <c r="IF113" s="211">
        <v>43770</v>
      </c>
      <c r="IG113" s="211">
        <v>43800</v>
      </c>
      <c r="IH113" s="211">
        <v>43831</v>
      </c>
      <c r="II113" s="211">
        <v>43862</v>
      </c>
      <c r="IJ113" s="211">
        <v>43891</v>
      </c>
      <c r="IK113" s="211">
        <v>43922</v>
      </c>
      <c r="IL113" s="211">
        <v>43952</v>
      </c>
      <c r="IM113" s="211">
        <v>43983</v>
      </c>
      <c r="IN113" s="211">
        <v>44013</v>
      </c>
      <c r="IO113" s="211">
        <v>44044</v>
      </c>
      <c r="IP113" s="270">
        <v>44075</v>
      </c>
      <c r="IQ113" s="270">
        <f>IQ103</f>
        <v>44105</v>
      </c>
      <c r="IR113" s="270">
        <v>44136</v>
      </c>
      <c r="IS113" s="270">
        <v>44166</v>
      </c>
      <c r="IT113" s="270">
        <v>44197</v>
      </c>
      <c r="IU113" s="270">
        <v>44228</v>
      </c>
      <c r="IV113" s="270">
        <v>44256</v>
      </c>
      <c r="IW113" s="270">
        <v>44287</v>
      </c>
      <c r="IX113" s="270">
        <v>44317</v>
      </c>
      <c r="IY113" s="270">
        <v>44348</v>
      </c>
      <c r="IZ113" s="270">
        <v>44378</v>
      </c>
      <c r="JA113" s="270">
        <v>44409</v>
      </c>
      <c r="JB113" s="270">
        <v>44440</v>
      </c>
      <c r="JC113" s="270">
        <v>44470</v>
      </c>
      <c r="JD113" s="270">
        <v>44501</v>
      </c>
      <c r="JE113" s="270">
        <v>44531</v>
      </c>
      <c r="JF113" s="270">
        <v>44562</v>
      </c>
      <c r="JG113" s="270">
        <v>44593</v>
      </c>
      <c r="JH113" s="270">
        <v>44621</v>
      </c>
      <c r="JI113" s="270">
        <v>44652</v>
      </c>
      <c r="JJ113" s="270">
        <v>44682</v>
      </c>
      <c r="JK113" s="270">
        <v>44713</v>
      </c>
      <c r="JL113" s="270">
        <v>44743</v>
      </c>
      <c r="JM113" s="270">
        <v>44774</v>
      </c>
      <c r="JN113" s="270">
        <v>44805</v>
      </c>
      <c r="JO113" s="270">
        <v>44835</v>
      </c>
      <c r="JP113" s="270">
        <v>44866</v>
      </c>
      <c r="JQ113" s="270">
        <v>44896</v>
      </c>
      <c r="JR113" s="270">
        <v>44927</v>
      </c>
      <c r="JS113" s="270">
        <v>44958</v>
      </c>
      <c r="JT113" s="270">
        <v>44986</v>
      </c>
      <c r="JU113" s="270">
        <f t="shared" ref="JU113:JZ113" si="37">JU11</f>
        <v>45017</v>
      </c>
      <c r="JV113" s="270">
        <f t="shared" si="37"/>
        <v>45047</v>
      </c>
      <c r="JW113" s="270">
        <f t="shared" si="37"/>
        <v>45078</v>
      </c>
      <c r="JX113" s="270">
        <f t="shared" si="37"/>
        <v>45108</v>
      </c>
      <c r="JY113" s="270">
        <f t="shared" si="37"/>
        <v>45139</v>
      </c>
      <c r="JZ113" s="270">
        <f t="shared" si="37"/>
        <v>45170</v>
      </c>
      <c r="KA113" s="270">
        <f t="shared" ref="KA113:KB113" si="38">KA11</f>
        <v>45200</v>
      </c>
      <c r="KB113" s="270">
        <f t="shared" si="38"/>
        <v>45231</v>
      </c>
      <c r="KC113" s="270">
        <f t="shared" ref="KC113:KD113" si="39">KC11</f>
        <v>45261</v>
      </c>
      <c r="KD113" s="270">
        <f t="shared" si="39"/>
        <v>45292</v>
      </c>
      <c r="KE113" s="270">
        <f>KE11</f>
        <v>45323</v>
      </c>
      <c r="KF113" s="270">
        <f>KF11</f>
        <v>45352</v>
      </c>
      <c r="KG113" s="270">
        <f>KG11</f>
        <v>45383</v>
      </c>
      <c r="KH113" s="270">
        <f>KH11</f>
        <v>45413</v>
      </c>
      <c r="KI113" s="270">
        <v>45444</v>
      </c>
      <c r="KJ113" s="270">
        <v>45474</v>
      </c>
      <c r="KK113" s="270">
        <v>45505</v>
      </c>
      <c r="KL113" s="270">
        <v>45536</v>
      </c>
      <c r="KM113" s="270">
        <v>45566</v>
      </c>
      <c r="KN113" s="270">
        <v>45597</v>
      </c>
      <c r="KO113" s="270">
        <v>45627</v>
      </c>
      <c r="KP113" s="270">
        <v>45658</v>
      </c>
      <c r="KQ113" s="270">
        <v>45689</v>
      </c>
      <c r="KR113" s="270">
        <v>45717</v>
      </c>
    </row>
    <row r="114" spans="1:304" ht="12.75">
      <c r="A114" s="389" t="s">
        <v>262</v>
      </c>
      <c r="B114" s="179">
        <v>615</v>
      </c>
      <c r="C114" s="179">
        <v>601</v>
      </c>
      <c r="D114" s="179">
        <v>597</v>
      </c>
      <c r="E114" s="179">
        <v>582</v>
      </c>
      <c r="F114" s="179">
        <v>582</v>
      </c>
      <c r="G114" s="179">
        <v>577</v>
      </c>
      <c r="H114" s="179">
        <v>589</v>
      </c>
      <c r="I114" s="179">
        <v>595</v>
      </c>
      <c r="J114" s="179">
        <v>599</v>
      </c>
      <c r="K114" s="179">
        <v>534</v>
      </c>
      <c r="L114" s="179"/>
      <c r="M114" s="180">
        <v>495</v>
      </c>
      <c r="N114" s="184">
        <v>493</v>
      </c>
      <c r="O114" s="185">
        <v>493</v>
      </c>
      <c r="P114" s="185">
        <v>489</v>
      </c>
      <c r="Q114" s="185">
        <v>482</v>
      </c>
      <c r="R114" s="185">
        <v>481</v>
      </c>
      <c r="S114" s="185">
        <v>477</v>
      </c>
      <c r="T114" s="185">
        <v>479</v>
      </c>
      <c r="U114" s="185">
        <v>478</v>
      </c>
      <c r="V114" s="185">
        <v>473</v>
      </c>
      <c r="W114" s="185">
        <v>473</v>
      </c>
      <c r="X114" s="185">
        <v>472</v>
      </c>
      <c r="Y114" s="185">
        <v>468</v>
      </c>
      <c r="Z114" s="184">
        <v>464</v>
      </c>
      <c r="AA114" s="185">
        <v>462</v>
      </c>
      <c r="AB114" s="185">
        <v>459</v>
      </c>
      <c r="AC114" s="185">
        <v>452</v>
      </c>
      <c r="AD114" s="185">
        <v>451</v>
      </c>
      <c r="AE114" s="185">
        <v>449</v>
      </c>
      <c r="AF114" s="185">
        <v>448</v>
      </c>
      <c r="AG114" s="185">
        <v>447</v>
      </c>
      <c r="AH114" s="185">
        <v>446</v>
      </c>
      <c r="AI114" s="185">
        <v>443</v>
      </c>
      <c r="AJ114" s="185">
        <v>439</v>
      </c>
      <c r="AK114" s="185">
        <v>436</v>
      </c>
      <c r="AL114" s="184">
        <v>431</v>
      </c>
      <c r="AM114" s="185">
        <v>428</v>
      </c>
      <c r="AN114" s="185">
        <v>427</v>
      </c>
      <c r="AO114" s="185">
        <v>427</v>
      </c>
      <c r="AP114" s="185">
        <v>425</v>
      </c>
      <c r="AQ114" s="185">
        <v>425</v>
      </c>
      <c r="AR114" s="185">
        <v>423</v>
      </c>
      <c r="AS114" s="185">
        <v>423</v>
      </c>
      <c r="AT114" s="185">
        <v>419</v>
      </c>
      <c r="AU114" s="185">
        <v>413</v>
      </c>
      <c r="AV114" s="185">
        <v>411</v>
      </c>
      <c r="AW114" s="185">
        <v>410</v>
      </c>
      <c r="AX114" s="184">
        <v>405</v>
      </c>
      <c r="AY114" s="185">
        <v>403</v>
      </c>
      <c r="AZ114" s="185">
        <v>398</v>
      </c>
      <c r="BA114" s="185">
        <v>395</v>
      </c>
      <c r="BB114" s="185">
        <v>392</v>
      </c>
      <c r="BC114" s="185">
        <v>392</v>
      </c>
      <c r="BD114" s="185">
        <v>391</v>
      </c>
      <c r="BE114" s="185">
        <v>388</v>
      </c>
      <c r="BF114" s="185">
        <v>390</v>
      </c>
      <c r="BG114" s="185">
        <v>389</v>
      </c>
      <c r="BH114" s="185">
        <v>391</v>
      </c>
      <c r="BI114" s="185">
        <v>479</v>
      </c>
      <c r="BJ114" s="184">
        <v>391</v>
      </c>
      <c r="BK114" s="185">
        <v>391</v>
      </c>
      <c r="BL114" s="185">
        <v>390</v>
      </c>
      <c r="BM114" s="185">
        <v>385</v>
      </c>
      <c r="BN114" s="185">
        <v>385</v>
      </c>
      <c r="BO114" s="185">
        <v>383</v>
      </c>
      <c r="BP114" s="185">
        <v>383</v>
      </c>
      <c r="BQ114" s="185">
        <v>380</v>
      </c>
      <c r="BR114" s="185">
        <v>379</v>
      </c>
      <c r="BS114" s="185">
        <v>382</v>
      </c>
      <c r="BT114" s="185">
        <v>382</v>
      </c>
      <c r="BU114" s="185">
        <v>464</v>
      </c>
      <c r="BV114" s="184">
        <v>378</v>
      </c>
      <c r="BW114" s="185">
        <v>380</v>
      </c>
      <c r="BX114" s="185">
        <v>379</v>
      </c>
      <c r="BY114" s="185">
        <v>382</v>
      </c>
      <c r="BZ114" s="185">
        <v>384</v>
      </c>
      <c r="CA114" s="185">
        <v>382</v>
      </c>
      <c r="CB114" s="185">
        <v>387</v>
      </c>
      <c r="CC114" s="185">
        <v>387</v>
      </c>
      <c r="CD114" s="185">
        <v>387</v>
      </c>
      <c r="CE114" s="185">
        <v>391</v>
      </c>
      <c r="CF114" s="185">
        <v>391</v>
      </c>
      <c r="CG114" s="185">
        <v>477</v>
      </c>
      <c r="CH114" s="184">
        <v>485</v>
      </c>
      <c r="CI114" s="185">
        <v>488</v>
      </c>
      <c r="CJ114" s="185">
        <v>493</v>
      </c>
      <c r="CK114" s="185">
        <v>501</v>
      </c>
      <c r="CL114" s="185">
        <v>500</v>
      </c>
      <c r="CM114" s="185">
        <v>507</v>
      </c>
      <c r="CN114" s="185">
        <v>524</v>
      </c>
      <c r="CO114" s="185">
        <v>524</v>
      </c>
      <c r="CP114" s="185">
        <v>525</v>
      </c>
      <c r="CQ114" s="185">
        <v>534</v>
      </c>
      <c r="CR114" s="185">
        <v>535</v>
      </c>
      <c r="CS114" s="185">
        <v>538</v>
      </c>
      <c r="CT114" s="184">
        <v>540</v>
      </c>
      <c r="CU114" s="185">
        <v>539</v>
      </c>
      <c r="CV114" s="185">
        <v>541</v>
      </c>
      <c r="CW114" s="185">
        <v>540</v>
      </c>
      <c r="CX114" s="185">
        <v>537</v>
      </c>
      <c r="CY114" s="185">
        <v>535</v>
      </c>
      <c r="CZ114" s="185">
        <v>535</v>
      </c>
      <c r="DA114" s="185">
        <v>537</v>
      </c>
      <c r="DB114" s="185">
        <v>536</v>
      </c>
      <c r="DC114" s="185">
        <v>533</v>
      </c>
      <c r="DD114" s="185">
        <v>531</v>
      </c>
      <c r="DE114" s="185">
        <v>528</v>
      </c>
      <c r="DF114" s="184">
        <v>527</v>
      </c>
      <c r="DG114" s="185">
        <v>524</v>
      </c>
      <c r="DH114" s="185">
        <v>519</v>
      </c>
      <c r="DI114" s="185">
        <v>515</v>
      </c>
      <c r="DJ114" s="185">
        <v>515</v>
      </c>
      <c r="DK114" s="185">
        <v>517</v>
      </c>
      <c r="DL114" s="185">
        <v>517</v>
      </c>
      <c r="DM114" s="185">
        <v>514</v>
      </c>
      <c r="DN114" s="185">
        <v>515</v>
      </c>
      <c r="DO114" s="185">
        <v>511</v>
      </c>
      <c r="DP114" s="185">
        <v>509</v>
      </c>
      <c r="DQ114" s="185">
        <v>509</v>
      </c>
      <c r="DR114" s="184">
        <v>549</v>
      </c>
      <c r="DS114" s="390">
        <f>DS106+DS95</f>
        <v>546</v>
      </c>
      <c r="DT114" s="185">
        <v>545</v>
      </c>
      <c r="DU114" s="185">
        <v>546</v>
      </c>
      <c r="DV114" s="185">
        <v>543</v>
      </c>
      <c r="DW114" s="185">
        <v>540</v>
      </c>
      <c r="DX114" s="185">
        <v>537</v>
      </c>
      <c r="DY114" s="185">
        <v>537</v>
      </c>
      <c r="DZ114" s="185">
        <v>538</v>
      </c>
      <c r="EA114" s="185">
        <v>539</v>
      </c>
      <c r="EB114" s="185">
        <v>539</v>
      </c>
      <c r="EC114" s="185">
        <v>541</v>
      </c>
      <c r="ED114" s="184">
        <v>535</v>
      </c>
      <c r="EE114" s="185">
        <v>538</v>
      </c>
      <c r="EF114" s="185">
        <v>535</v>
      </c>
      <c r="EG114" s="185">
        <v>537</v>
      </c>
      <c r="EH114" s="185">
        <v>534</v>
      </c>
      <c r="EI114" s="185">
        <v>538</v>
      </c>
      <c r="EJ114" s="185">
        <v>535</v>
      </c>
      <c r="EK114" s="185">
        <v>533</v>
      </c>
      <c r="EL114" s="185">
        <v>533</v>
      </c>
      <c r="EM114" s="185">
        <v>530</v>
      </c>
      <c r="EN114" s="185">
        <v>530</v>
      </c>
      <c r="EO114" s="186">
        <v>537</v>
      </c>
      <c r="EP114" s="184">
        <v>537</v>
      </c>
      <c r="EQ114" s="185">
        <v>537</v>
      </c>
      <c r="ER114" s="185">
        <v>536</v>
      </c>
      <c r="ES114" s="185">
        <v>539</v>
      </c>
      <c r="ET114" s="185">
        <v>533</v>
      </c>
      <c r="EU114" s="185">
        <v>529</v>
      </c>
      <c r="EV114" s="185">
        <v>527</v>
      </c>
      <c r="EW114" s="185">
        <v>525</v>
      </c>
      <c r="EX114" s="185">
        <v>524</v>
      </c>
      <c r="EY114" s="185">
        <v>520</v>
      </c>
      <c r="EZ114" s="185">
        <v>522</v>
      </c>
      <c r="FA114" s="186">
        <v>521</v>
      </c>
      <c r="FB114" s="184">
        <v>519</v>
      </c>
      <c r="FC114" s="185">
        <v>522</v>
      </c>
      <c r="FD114" s="185">
        <v>522</v>
      </c>
      <c r="FE114" s="185">
        <v>527</v>
      </c>
      <c r="FF114" s="185">
        <v>527</v>
      </c>
      <c r="FG114" s="185">
        <v>527</v>
      </c>
      <c r="FH114" s="185">
        <v>527</v>
      </c>
      <c r="FI114" s="185">
        <v>526</v>
      </c>
      <c r="FJ114" s="185">
        <v>527</v>
      </c>
      <c r="FK114" s="185">
        <v>530</v>
      </c>
      <c r="FL114" s="185">
        <v>529</v>
      </c>
      <c r="FM114" s="187">
        <v>528</v>
      </c>
      <c r="FN114" s="184">
        <v>527</v>
      </c>
      <c r="FO114" s="185">
        <v>527</v>
      </c>
      <c r="FP114" s="185">
        <v>524</v>
      </c>
      <c r="FQ114" s="185">
        <v>525</v>
      </c>
      <c r="FR114" s="185">
        <v>524</v>
      </c>
      <c r="FS114" s="185">
        <v>525</v>
      </c>
      <c r="FT114" s="185">
        <v>525</v>
      </c>
      <c r="FU114" s="185">
        <v>524</v>
      </c>
      <c r="FV114" s="185">
        <v>524</v>
      </c>
      <c r="FW114" s="185">
        <f>FW106+FW95</f>
        <v>524</v>
      </c>
      <c r="FX114" s="185">
        <v>523</v>
      </c>
      <c r="FY114" s="187">
        <f>FY106+FY95</f>
        <v>517</v>
      </c>
      <c r="FZ114" s="184">
        <v>518</v>
      </c>
      <c r="GA114" s="185">
        <f>GA106+GA95</f>
        <v>517</v>
      </c>
      <c r="GB114" s="185">
        <v>516</v>
      </c>
      <c r="GC114" s="185">
        <v>514</v>
      </c>
      <c r="GD114" s="185">
        <v>516</v>
      </c>
      <c r="GE114" s="185">
        <v>515</v>
      </c>
      <c r="GF114" s="185">
        <v>514</v>
      </c>
      <c r="GG114" s="390">
        <v>514</v>
      </c>
      <c r="GH114" s="390">
        <v>513</v>
      </c>
      <c r="GI114" s="390">
        <v>512</v>
      </c>
      <c r="GJ114" s="390">
        <v>512</v>
      </c>
      <c r="GK114" s="390">
        <v>510</v>
      </c>
      <c r="GL114" s="184">
        <v>507</v>
      </c>
      <c r="GM114" s="390">
        <v>505</v>
      </c>
      <c r="GN114" s="390">
        <v>504</v>
      </c>
      <c r="GO114" s="390">
        <v>504</v>
      </c>
      <c r="GP114" s="390">
        <v>501</v>
      </c>
      <c r="GQ114" s="390">
        <v>498</v>
      </c>
      <c r="GR114" s="390">
        <v>496</v>
      </c>
      <c r="GS114" s="390">
        <v>496</v>
      </c>
      <c r="GT114" s="390">
        <v>489</v>
      </c>
      <c r="GU114" s="390">
        <v>488</v>
      </c>
      <c r="GV114" s="390">
        <v>488</v>
      </c>
      <c r="GW114" s="391">
        <v>485</v>
      </c>
      <c r="GX114" s="392">
        <v>466</v>
      </c>
      <c r="GY114" s="390">
        <v>466</v>
      </c>
      <c r="GZ114" s="390">
        <v>451</v>
      </c>
      <c r="HA114" s="390">
        <v>449</v>
      </c>
      <c r="HB114" s="390">
        <v>448</v>
      </c>
      <c r="HC114" s="390">
        <v>447</v>
      </c>
      <c r="HD114" s="390">
        <v>451</v>
      </c>
      <c r="HE114" s="390">
        <v>444</v>
      </c>
      <c r="HF114" s="390">
        <v>446</v>
      </c>
      <c r="HG114" s="390">
        <v>445</v>
      </c>
      <c r="HH114" s="390">
        <v>443</v>
      </c>
      <c r="HI114" s="393">
        <v>445</v>
      </c>
      <c r="HJ114" s="394">
        <v>443</v>
      </c>
      <c r="HK114" s="390">
        <v>444</v>
      </c>
      <c r="HL114" s="390">
        <f>HL106+HL95</f>
        <v>441</v>
      </c>
      <c r="HM114" s="390">
        <f>HM106+HM95</f>
        <v>442</v>
      </c>
      <c r="HN114" s="390">
        <f>HN106+HN95</f>
        <v>441</v>
      </c>
      <c r="HO114" s="390">
        <v>441</v>
      </c>
      <c r="HP114" s="390">
        <v>441</v>
      </c>
      <c r="HQ114" s="390">
        <v>442</v>
      </c>
      <c r="HR114" s="390">
        <v>443</v>
      </c>
      <c r="HS114" s="390">
        <v>442</v>
      </c>
      <c r="HT114" s="390">
        <v>438</v>
      </c>
      <c r="HU114" s="390">
        <f>HU106+HU95</f>
        <v>443</v>
      </c>
      <c r="HV114" s="390">
        <v>433</v>
      </c>
      <c r="HW114" s="390">
        <v>431</v>
      </c>
      <c r="HX114" s="390">
        <v>432</v>
      </c>
      <c r="HY114" s="390">
        <v>430</v>
      </c>
      <c r="HZ114" s="390">
        <v>427</v>
      </c>
      <c r="IA114" s="390">
        <v>425</v>
      </c>
      <c r="IB114" s="390">
        <v>426</v>
      </c>
      <c r="IC114" s="390">
        <v>420</v>
      </c>
      <c r="ID114" s="390">
        <v>421</v>
      </c>
      <c r="IE114" s="390">
        <v>520</v>
      </c>
      <c r="IF114" s="390">
        <v>423</v>
      </c>
      <c r="IG114" s="390">
        <v>424</v>
      </c>
      <c r="IH114" s="390">
        <v>422</v>
      </c>
      <c r="II114" s="390">
        <v>424</v>
      </c>
      <c r="IJ114" s="390">
        <v>423</v>
      </c>
      <c r="IK114" s="390">
        <v>423</v>
      </c>
      <c r="IL114" s="390">
        <v>422</v>
      </c>
      <c r="IM114" s="390">
        <v>421</v>
      </c>
      <c r="IN114" s="390">
        <v>422</v>
      </c>
      <c r="IO114" s="390">
        <v>423</v>
      </c>
      <c r="IP114" s="390">
        <v>430</v>
      </c>
      <c r="IQ114" s="390">
        <v>433</v>
      </c>
      <c r="IR114" s="390">
        <v>434</v>
      </c>
      <c r="IS114" s="390">
        <v>434</v>
      </c>
      <c r="IT114" s="390">
        <v>436</v>
      </c>
      <c r="IU114" s="390">
        <v>447</v>
      </c>
      <c r="IV114" s="390">
        <v>448</v>
      </c>
      <c r="IW114" s="390">
        <v>456</v>
      </c>
      <c r="IX114" s="390">
        <v>464</v>
      </c>
      <c r="IY114" s="390">
        <v>466</v>
      </c>
      <c r="IZ114" s="390">
        <v>476</v>
      </c>
      <c r="JA114" s="390">
        <v>482</v>
      </c>
      <c r="JB114" s="390">
        <v>482</v>
      </c>
      <c r="JC114" s="390">
        <v>486</v>
      </c>
      <c r="JD114" s="390">
        <v>486</v>
      </c>
      <c r="JE114" s="390">
        <v>489</v>
      </c>
      <c r="JF114" s="390">
        <v>487</v>
      </c>
      <c r="JG114" s="390">
        <v>484</v>
      </c>
      <c r="JH114" s="390">
        <v>478</v>
      </c>
      <c r="JI114" s="390">
        <v>479</v>
      </c>
      <c r="JJ114" s="390">
        <v>478</v>
      </c>
      <c r="JK114" s="390">
        <v>475</v>
      </c>
      <c r="JL114" s="390">
        <v>475</v>
      </c>
      <c r="JM114" s="390">
        <v>475</v>
      </c>
      <c r="JN114" s="390">
        <v>475</v>
      </c>
      <c r="JO114" s="390">
        <v>475</v>
      </c>
      <c r="JP114" s="390">
        <v>474</v>
      </c>
      <c r="JQ114" s="390">
        <v>473</v>
      </c>
      <c r="JR114" s="390">
        <v>473</v>
      </c>
      <c r="JS114" s="390">
        <v>470</v>
      </c>
      <c r="JT114" s="390">
        <v>469</v>
      </c>
      <c r="JU114" s="390">
        <v>469</v>
      </c>
      <c r="JV114" s="390">
        <v>469</v>
      </c>
      <c r="JW114" s="390">
        <v>468</v>
      </c>
      <c r="JX114" s="390">
        <v>465</v>
      </c>
      <c r="JY114" s="390">
        <f t="shared" ref="JY114:KD114" si="40">JY106+JY95</f>
        <v>462</v>
      </c>
      <c r="JZ114" s="390">
        <f t="shared" si="40"/>
        <v>456</v>
      </c>
      <c r="KA114" s="390">
        <f t="shared" si="40"/>
        <v>456</v>
      </c>
      <c r="KB114" s="390">
        <f t="shared" si="40"/>
        <v>453</v>
      </c>
      <c r="KC114" s="390">
        <f t="shared" si="40"/>
        <v>453</v>
      </c>
      <c r="KD114" s="390">
        <f t="shared" si="40"/>
        <v>452</v>
      </c>
      <c r="KE114" s="390">
        <f t="shared" ref="KE114" si="41">KE106+KE95</f>
        <v>450</v>
      </c>
      <c r="KF114" s="390">
        <v>450</v>
      </c>
      <c r="KG114" s="390">
        <v>450</v>
      </c>
      <c r="KH114" s="390">
        <v>449</v>
      </c>
      <c r="KI114" s="643">
        <v>446</v>
      </c>
      <c r="KJ114" s="643">
        <v>436</v>
      </c>
      <c r="KK114" s="643">
        <v>434</v>
      </c>
      <c r="KL114" s="643">
        <v>434</v>
      </c>
      <c r="KM114" s="643">
        <v>433</v>
      </c>
      <c r="KN114" s="643">
        <v>435</v>
      </c>
      <c r="KO114" s="643">
        <v>434</v>
      </c>
      <c r="KP114" s="643">
        <v>428</v>
      </c>
      <c r="KQ114" s="643">
        <v>429</v>
      </c>
      <c r="KR114" s="643">
        <v>428</v>
      </c>
    </row>
    <row r="115" spans="1:304" ht="12.75">
      <c r="A115" s="395" t="s">
        <v>263</v>
      </c>
      <c r="B115" s="377">
        <v>0</v>
      </c>
      <c r="C115" s="377">
        <v>0</v>
      </c>
      <c r="D115" s="377">
        <v>0</v>
      </c>
      <c r="E115" s="377">
        <v>1</v>
      </c>
      <c r="F115" s="377">
        <v>2</v>
      </c>
      <c r="G115" s="377">
        <v>3</v>
      </c>
      <c r="H115" s="377">
        <v>5</v>
      </c>
      <c r="I115" s="377">
        <v>7</v>
      </c>
      <c r="J115" s="377">
        <v>10</v>
      </c>
      <c r="K115" s="377">
        <v>10</v>
      </c>
      <c r="L115" s="377"/>
      <c r="M115" s="378">
        <v>14</v>
      </c>
      <c r="N115" s="379" t="s">
        <v>46</v>
      </c>
      <c r="O115" s="380" t="s">
        <v>46</v>
      </c>
      <c r="P115" s="380" t="s">
        <v>46</v>
      </c>
      <c r="Q115" s="380" t="s">
        <v>46</v>
      </c>
      <c r="R115" s="380" t="s">
        <v>46</v>
      </c>
      <c r="S115" s="380" t="s">
        <v>46</v>
      </c>
      <c r="T115" s="380" t="s">
        <v>46</v>
      </c>
      <c r="U115" s="380" t="s">
        <v>46</v>
      </c>
      <c r="V115" s="380" t="s">
        <v>46</v>
      </c>
      <c r="W115" s="380" t="s">
        <v>46</v>
      </c>
      <c r="X115" s="380" t="s">
        <v>46</v>
      </c>
      <c r="Y115" s="380">
        <v>14</v>
      </c>
      <c r="Z115" s="379" t="s">
        <v>46</v>
      </c>
      <c r="AA115" s="380" t="s">
        <v>46</v>
      </c>
      <c r="AB115" s="380" t="s">
        <v>46</v>
      </c>
      <c r="AC115" s="380" t="s">
        <v>46</v>
      </c>
      <c r="AD115" s="380" t="s">
        <v>46</v>
      </c>
      <c r="AE115" s="380" t="s">
        <v>46</v>
      </c>
      <c r="AF115" s="380" t="s">
        <v>46</v>
      </c>
      <c r="AG115" s="380" t="s">
        <v>46</v>
      </c>
      <c r="AH115" s="380" t="s">
        <v>46</v>
      </c>
      <c r="AI115" s="380" t="s">
        <v>46</v>
      </c>
      <c r="AJ115" s="380" t="s">
        <v>46</v>
      </c>
      <c r="AK115" s="380">
        <v>16</v>
      </c>
      <c r="AL115" s="379" t="s">
        <v>46</v>
      </c>
      <c r="AM115" s="380" t="s">
        <v>46</v>
      </c>
      <c r="AN115" s="380" t="s">
        <v>46</v>
      </c>
      <c r="AO115" s="380" t="s">
        <v>46</v>
      </c>
      <c r="AP115" s="380" t="s">
        <v>46</v>
      </c>
      <c r="AQ115" s="380" t="s">
        <v>46</v>
      </c>
      <c r="AR115" s="380" t="s">
        <v>46</v>
      </c>
      <c r="AS115" s="380" t="s">
        <v>46</v>
      </c>
      <c r="AT115" s="380" t="s">
        <v>46</v>
      </c>
      <c r="AU115" s="380" t="s">
        <v>46</v>
      </c>
      <c r="AV115" s="380" t="s">
        <v>46</v>
      </c>
      <c r="AW115" s="380">
        <v>22</v>
      </c>
      <c r="AX115" s="379" t="s">
        <v>46</v>
      </c>
      <c r="AY115" s="380" t="s">
        <v>46</v>
      </c>
      <c r="AZ115" s="380" t="s">
        <v>46</v>
      </c>
      <c r="BA115" s="380" t="s">
        <v>46</v>
      </c>
      <c r="BB115" s="380" t="s">
        <v>46</v>
      </c>
      <c r="BC115" s="380" t="s">
        <v>46</v>
      </c>
      <c r="BD115" s="380" t="s">
        <v>46</v>
      </c>
      <c r="BE115" s="380" t="s">
        <v>46</v>
      </c>
      <c r="BF115" s="380" t="s">
        <v>46</v>
      </c>
      <c r="BG115" s="380" t="s">
        <v>46</v>
      </c>
      <c r="BH115" s="380" t="s">
        <v>46</v>
      </c>
      <c r="BI115" s="380">
        <v>65</v>
      </c>
      <c r="BJ115" s="379" t="s">
        <v>46</v>
      </c>
      <c r="BK115" s="380" t="s">
        <v>46</v>
      </c>
      <c r="BL115" s="380" t="s">
        <v>46</v>
      </c>
      <c r="BM115" s="380" t="s">
        <v>46</v>
      </c>
      <c r="BN115" s="380" t="s">
        <v>46</v>
      </c>
      <c r="BO115" s="380" t="s">
        <v>46</v>
      </c>
      <c r="BP115" s="380" t="s">
        <v>46</v>
      </c>
      <c r="BQ115" s="380" t="s">
        <v>46</v>
      </c>
      <c r="BR115" s="380" t="s">
        <v>46</v>
      </c>
      <c r="BS115" s="380" t="s">
        <v>46</v>
      </c>
      <c r="BT115" s="380" t="s">
        <v>46</v>
      </c>
      <c r="BU115" s="380">
        <v>83</v>
      </c>
      <c r="BV115" s="379" t="s">
        <v>46</v>
      </c>
      <c r="BW115" s="380" t="s">
        <v>46</v>
      </c>
      <c r="BX115" s="380" t="s">
        <v>46</v>
      </c>
      <c r="BY115" s="380" t="s">
        <v>46</v>
      </c>
      <c r="BZ115" s="380" t="s">
        <v>46</v>
      </c>
      <c r="CA115" s="380" t="s">
        <v>46</v>
      </c>
      <c r="CB115" s="380" t="s">
        <v>46</v>
      </c>
      <c r="CC115" s="380" t="s">
        <v>46</v>
      </c>
      <c r="CD115" s="380" t="s">
        <v>46</v>
      </c>
      <c r="CE115" s="380" t="s">
        <v>46</v>
      </c>
      <c r="CF115" s="380" t="s">
        <v>46</v>
      </c>
      <c r="CG115" s="380">
        <v>117</v>
      </c>
      <c r="CH115" s="379">
        <v>118</v>
      </c>
      <c r="CI115" s="380">
        <v>118</v>
      </c>
      <c r="CJ115" s="380">
        <v>119</v>
      </c>
      <c r="CK115" s="380">
        <v>125</v>
      </c>
      <c r="CL115" s="380">
        <v>128</v>
      </c>
      <c r="CM115" s="380">
        <v>132</v>
      </c>
      <c r="CN115" s="380">
        <v>132</v>
      </c>
      <c r="CO115" s="380">
        <v>134</v>
      </c>
      <c r="CP115" s="380">
        <v>135</v>
      </c>
      <c r="CQ115" s="380">
        <v>136</v>
      </c>
      <c r="CR115" s="380">
        <v>136</v>
      </c>
      <c r="CS115" s="380">
        <v>137</v>
      </c>
      <c r="CT115" s="379">
        <v>138</v>
      </c>
      <c r="CU115" s="380">
        <v>136</v>
      </c>
      <c r="CV115" s="380">
        <v>136</v>
      </c>
      <c r="CW115" s="380">
        <v>139</v>
      </c>
      <c r="CX115" s="380">
        <v>142</v>
      </c>
      <c r="CY115" s="380">
        <v>142</v>
      </c>
      <c r="CZ115" s="380">
        <v>146</v>
      </c>
      <c r="DA115" s="380">
        <v>146</v>
      </c>
      <c r="DB115" s="380">
        <v>148</v>
      </c>
      <c r="DC115" s="380">
        <v>148</v>
      </c>
      <c r="DD115" s="380">
        <v>151</v>
      </c>
      <c r="DE115" s="380">
        <v>149</v>
      </c>
      <c r="DF115" s="379">
        <v>148</v>
      </c>
      <c r="DG115" s="380">
        <v>145</v>
      </c>
      <c r="DH115" s="380">
        <v>134</v>
      </c>
      <c r="DI115" s="380">
        <v>137</v>
      </c>
      <c r="DJ115" s="380">
        <v>136</v>
      </c>
      <c r="DK115" s="380">
        <v>135</v>
      </c>
      <c r="DL115" s="380">
        <v>135</v>
      </c>
      <c r="DM115" s="380">
        <v>132</v>
      </c>
      <c r="DN115" s="380">
        <v>134</v>
      </c>
      <c r="DO115" s="380">
        <v>131</v>
      </c>
      <c r="DP115" s="380">
        <v>130</v>
      </c>
      <c r="DQ115" s="380">
        <v>130</v>
      </c>
      <c r="DR115" s="379">
        <v>129</v>
      </c>
      <c r="DS115" s="396">
        <f>SUM(DS96:DS99,DS107:DS109)</f>
        <v>130</v>
      </c>
      <c r="DT115" s="380">
        <v>129</v>
      </c>
      <c r="DU115" s="380">
        <v>127</v>
      </c>
      <c r="DV115" s="380">
        <v>127</v>
      </c>
      <c r="DW115" s="380">
        <v>128</v>
      </c>
      <c r="DX115" s="380">
        <v>130</v>
      </c>
      <c r="DY115" s="380">
        <v>142</v>
      </c>
      <c r="DZ115" s="380">
        <v>143</v>
      </c>
      <c r="EA115" s="380">
        <v>147</v>
      </c>
      <c r="EB115" s="380">
        <v>158</v>
      </c>
      <c r="EC115" s="380">
        <v>163</v>
      </c>
      <c r="ED115" s="379">
        <v>162</v>
      </c>
      <c r="EE115" s="380">
        <v>158</v>
      </c>
      <c r="EF115" s="380">
        <v>152</v>
      </c>
      <c r="EG115" s="380">
        <v>151</v>
      </c>
      <c r="EH115" s="380">
        <v>149</v>
      </c>
      <c r="EI115" s="380">
        <v>162</v>
      </c>
      <c r="EJ115" s="380">
        <v>166</v>
      </c>
      <c r="EK115" s="380">
        <v>182</v>
      </c>
      <c r="EL115" s="380">
        <v>181</v>
      </c>
      <c r="EM115" s="380">
        <v>194</v>
      </c>
      <c r="EN115" s="380">
        <v>193</v>
      </c>
      <c r="EO115" s="382">
        <v>198</v>
      </c>
      <c r="EP115" s="379">
        <v>223</v>
      </c>
      <c r="EQ115" s="380">
        <v>225</v>
      </c>
      <c r="ER115" s="380">
        <v>216</v>
      </c>
      <c r="ES115" s="380">
        <v>220</v>
      </c>
      <c r="ET115" s="380">
        <v>220</v>
      </c>
      <c r="EU115" s="380">
        <v>220</v>
      </c>
      <c r="EV115" s="380">
        <v>223</v>
      </c>
      <c r="EW115" s="380">
        <v>227</v>
      </c>
      <c r="EX115" s="380">
        <v>230</v>
      </c>
      <c r="EY115" s="380">
        <v>230</v>
      </c>
      <c r="EZ115" s="380">
        <v>237</v>
      </c>
      <c r="FA115" s="382">
        <v>241</v>
      </c>
      <c r="FB115" s="379">
        <v>240</v>
      </c>
      <c r="FC115" s="380">
        <v>238</v>
      </c>
      <c r="FD115" s="380">
        <v>241</v>
      </c>
      <c r="FE115" s="380">
        <v>240</v>
      </c>
      <c r="FF115" s="380">
        <v>243</v>
      </c>
      <c r="FG115" s="380">
        <v>243</v>
      </c>
      <c r="FH115" s="380">
        <v>245</v>
      </c>
      <c r="FI115" s="380">
        <v>240</v>
      </c>
      <c r="FJ115" s="380">
        <v>240</v>
      </c>
      <c r="FK115" s="380">
        <v>241</v>
      </c>
      <c r="FL115" s="380">
        <v>244</v>
      </c>
      <c r="FM115" s="383">
        <v>246</v>
      </c>
      <c r="FN115" s="379">
        <v>244</v>
      </c>
      <c r="FO115" s="380">
        <v>244</v>
      </c>
      <c r="FP115" s="380">
        <v>244</v>
      </c>
      <c r="FQ115" s="380">
        <v>245</v>
      </c>
      <c r="FR115" s="380">
        <v>246</v>
      </c>
      <c r="FS115" s="380">
        <v>250</v>
      </c>
      <c r="FT115" s="380">
        <v>249</v>
      </c>
      <c r="FU115" s="380">
        <v>250</v>
      </c>
      <c r="FV115" s="380">
        <v>250</v>
      </c>
      <c r="FW115" s="380">
        <f>SUM(FW96:FW99,FW107:FW109)</f>
        <v>252</v>
      </c>
      <c r="FX115" s="380">
        <v>254</v>
      </c>
      <c r="FY115" s="383">
        <f>SUM(FY96:FY99,FY107:FY109)</f>
        <v>255</v>
      </c>
      <c r="FZ115" s="379">
        <v>259</v>
      </c>
      <c r="GA115" s="380">
        <f>SUM(GA96:GA99,GA107:GA109)</f>
        <v>278</v>
      </c>
      <c r="GB115" s="380">
        <v>272</v>
      </c>
      <c r="GC115" s="380">
        <v>272</v>
      </c>
      <c r="GD115" s="380">
        <v>275</v>
      </c>
      <c r="GE115" s="380">
        <v>277</v>
      </c>
      <c r="GF115" s="380">
        <v>276</v>
      </c>
      <c r="GG115" s="396">
        <v>275</v>
      </c>
      <c r="GH115" s="396">
        <v>275</v>
      </c>
      <c r="GI115" s="396">
        <v>275</v>
      </c>
      <c r="GJ115" s="396">
        <v>273</v>
      </c>
      <c r="GK115" s="396">
        <v>274</v>
      </c>
      <c r="GL115" s="379">
        <v>278</v>
      </c>
      <c r="GM115" s="396">
        <v>297</v>
      </c>
      <c r="GN115" s="396">
        <v>295</v>
      </c>
      <c r="GO115" s="396">
        <v>298</v>
      </c>
      <c r="GP115" s="396">
        <v>317</v>
      </c>
      <c r="GQ115" s="396">
        <v>317</v>
      </c>
      <c r="GR115" s="396">
        <v>318</v>
      </c>
      <c r="GS115" s="396">
        <v>314</v>
      </c>
      <c r="GT115" s="396">
        <v>317</v>
      </c>
      <c r="GU115" s="396">
        <v>319</v>
      </c>
      <c r="GV115" s="396">
        <v>321</v>
      </c>
      <c r="GW115" s="397">
        <v>321</v>
      </c>
      <c r="GX115" s="398">
        <v>312</v>
      </c>
      <c r="GY115" s="396">
        <v>313</v>
      </c>
      <c r="GZ115" s="396">
        <v>312</v>
      </c>
      <c r="HA115" s="396">
        <v>312</v>
      </c>
      <c r="HB115" s="396">
        <v>310</v>
      </c>
      <c r="HC115" s="396">
        <v>310</v>
      </c>
      <c r="HD115" s="396">
        <v>309</v>
      </c>
      <c r="HE115" s="396">
        <v>307</v>
      </c>
      <c r="HF115" s="396">
        <v>308</v>
      </c>
      <c r="HG115" s="396">
        <v>309</v>
      </c>
      <c r="HH115" s="396">
        <v>314</v>
      </c>
      <c r="HI115" s="399">
        <v>313</v>
      </c>
      <c r="HJ115" s="400">
        <v>316</v>
      </c>
      <c r="HK115" s="396">
        <v>318</v>
      </c>
      <c r="HL115" s="396">
        <f>SUM(HL96:HL99,HL107:HL109)</f>
        <v>322</v>
      </c>
      <c r="HM115" s="396">
        <f>SUM(HM96:HM99,HM107:HM109)</f>
        <v>327</v>
      </c>
      <c r="HN115" s="396">
        <f>SUM(HN96:HN99,HN107:HN109)</f>
        <v>330</v>
      </c>
      <c r="HO115" s="396">
        <v>332</v>
      </c>
      <c r="HP115" s="396">
        <v>336</v>
      </c>
      <c r="HQ115" s="396">
        <v>341</v>
      </c>
      <c r="HR115" s="396">
        <v>341</v>
      </c>
      <c r="HS115" s="396">
        <v>341</v>
      </c>
      <c r="HT115" s="396">
        <v>350</v>
      </c>
      <c r="HU115" s="396">
        <f>SUM(HU96:HU99,HU107:HU109)</f>
        <v>357</v>
      </c>
      <c r="HV115" s="396">
        <v>359</v>
      </c>
      <c r="HW115" s="396">
        <v>360</v>
      </c>
      <c r="HX115" s="396">
        <v>358</v>
      </c>
      <c r="HY115" s="396">
        <v>438</v>
      </c>
      <c r="HZ115" s="396">
        <v>444</v>
      </c>
      <c r="IA115" s="396">
        <v>448</v>
      </c>
      <c r="IB115" s="396">
        <v>453</v>
      </c>
      <c r="IC115" s="396">
        <v>464</v>
      </c>
      <c r="ID115" s="396">
        <v>504</v>
      </c>
      <c r="IE115" s="396">
        <v>943</v>
      </c>
      <c r="IF115" s="396">
        <v>612</v>
      </c>
      <c r="IG115" s="396">
        <v>771</v>
      </c>
      <c r="IH115" s="396">
        <v>865</v>
      </c>
      <c r="II115" s="396">
        <v>875</v>
      </c>
      <c r="IJ115" s="396">
        <v>881</v>
      </c>
      <c r="IK115" s="396">
        <v>883</v>
      </c>
      <c r="IL115" s="396">
        <v>887</v>
      </c>
      <c r="IM115" s="396">
        <v>888</v>
      </c>
      <c r="IN115" s="396">
        <v>892</v>
      </c>
      <c r="IO115" s="396">
        <v>898</v>
      </c>
      <c r="IP115" s="396">
        <v>908</v>
      </c>
      <c r="IQ115" s="396">
        <v>1040</v>
      </c>
      <c r="IR115" s="396">
        <v>1085</v>
      </c>
      <c r="IS115" s="396">
        <v>1102</v>
      </c>
      <c r="IT115" s="396">
        <v>1113</v>
      </c>
      <c r="IU115" s="396">
        <v>1122</v>
      </c>
      <c r="IV115" s="396">
        <v>1148</v>
      </c>
      <c r="IW115" s="396">
        <v>1177</v>
      </c>
      <c r="IX115" s="396">
        <v>1182</v>
      </c>
      <c r="IY115" s="396">
        <v>1202</v>
      </c>
      <c r="IZ115" s="396">
        <v>1217</v>
      </c>
      <c r="JA115" s="396">
        <v>1264</v>
      </c>
      <c r="JB115" s="396">
        <v>1284</v>
      </c>
      <c r="JC115" s="396">
        <v>1310</v>
      </c>
      <c r="JD115" s="396">
        <v>1336</v>
      </c>
      <c r="JE115" s="396">
        <v>1355</v>
      </c>
      <c r="JF115" s="396">
        <v>1470</v>
      </c>
      <c r="JG115" s="396">
        <v>1472</v>
      </c>
      <c r="JH115" s="396">
        <v>1485</v>
      </c>
      <c r="JI115" s="396">
        <v>1494</v>
      </c>
      <c r="JJ115" s="396">
        <v>1525</v>
      </c>
      <c r="JK115" s="396">
        <v>1530</v>
      </c>
      <c r="JL115" s="396">
        <v>1559</v>
      </c>
      <c r="JM115" s="396">
        <v>1561</v>
      </c>
      <c r="JN115" s="396">
        <v>1593</v>
      </c>
      <c r="JO115" s="396">
        <v>1608</v>
      </c>
      <c r="JP115" s="396">
        <v>1624</v>
      </c>
      <c r="JQ115" s="396">
        <v>1642</v>
      </c>
      <c r="JR115" s="396">
        <v>1649</v>
      </c>
      <c r="JS115" s="396">
        <v>1646</v>
      </c>
      <c r="JT115" s="396">
        <v>1644</v>
      </c>
      <c r="JU115" s="396">
        <v>1675</v>
      </c>
      <c r="JV115" s="396">
        <v>1671</v>
      </c>
      <c r="JW115" s="396">
        <v>1675</v>
      </c>
      <c r="JX115" s="396">
        <v>1675</v>
      </c>
      <c r="JY115" s="396">
        <v>1682</v>
      </c>
      <c r="JZ115" s="396">
        <v>1687</v>
      </c>
      <c r="KA115" s="396">
        <v>1697</v>
      </c>
      <c r="KB115" s="396">
        <v>1693</v>
      </c>
      <c r="KC115" s="396">
        <v>1706</v>
      </c>
      <c r="KD115" s="396">
        <v>1704</v>
      </c>
      <c r="KE115" s="396">
        <v>1697</v>
      </c>
      <c r="KF115" s="396">
        <v>1699</v>
      </c>
      <c r="KG115" s="396">
        <v>1693</v>
      </c>
      <c r="KH115" s="396">
        <v>1701</v>
      </c>
      <c r="KI115" s="644">
        <v>1720</v>
      </c>
      <c r="KJ115" s="644">
        <v>1729</v>
      </c>
      <c r="KK115" s="644">
        <v>1753</v>
      </c>
      <c r="KL115" s="644">
        <v>1759</v>
      </c>
      <c r="KM115" s="644">
        <v>1766</v>
      </c>
      <c r="KN115" s="644">
        <v>1765</v>
      </c>
      <c r="KO115" s="644">
        <v>1803</v>
      </c>
      <c r="KP115" s="644">
        <v>1803</v>
      </c>
      <c r="KQ115" s="644">
        <v>1808</v>
      </c>
      <c r="KR115" s="644">
        <v>1808</v>
      </c>
    </row>
    <row r="116" spans="1:304" ht="12.75">
      <c r="A116" s="460" t="s">
        <v>261</v>
      </c>
      <c r="B116" s="461">
        <v>615</v>
      </c>
      <c r="C116" s="461">
        <v>601</v>
      </c>
      <c r="D116" s="461">
        <v>597</v>
      </c>
      <c r="E116" s="461">
        <v>583</v>
      </c>
      <c r="F116" s="461">
        <v>584</v>
      </c>
      <c r="G116" s="461">
        <v>580</v>
      </c>
      <c r="H116" s="461">
        <v>594</v>
      </c>
      <c r="I116" s="461">
        <v>602</v>
      </c>
      <c r="J116" s="461">
        <v>609</v>
      </c>
      <c r="K116" s="461">
        <v>544</v>
      </c>
      <c r="L116" s="461"/>
      <c r="M116" s="462">
        <v>509</v>
      </c>
      <c r="N116" s="463" t="s">
        <v>46</v>
      </c>
      <c r="O116" s="464" t="s">
        <v>46</v>
      </c>
      <c r="P116" s="464" t="s">
        <v>46</v>
      </c>
      <c r="Q116" s="464" t="s">
        <v>46</v>
      </c>
      <c r="R116" s="464" t="s">
        <v>46</v>
      </c>
      <c r="S116" s="464" t="s">
        <v>46</v>
      </c>
      <c r="T116" s="464" t="s">
        <v>46</v>
      </c>
      <c r="U116" s="464" t="s">
        <v>46</v>
      </c>
      <c r="V116" s="464" t="s">
        <v>46</v>
      </c>
      <c r="W116" s="464" t="s">
        <v>46</v>
      </c>
      <c r="X116" s="464" t="s">
        <v>46</v>
      </c>
      <c r="Y116" s="464">
        <v>482</v>
      </c>
      <c r="Z116" s="463" t="s">
        <v>46</v>
      </c>
      <c r="AA116" s="464" t="s">
        <v>46</v>
      </c>
      <c r="AB116" s="464" t="s">
        <v>46</v>
      </c>
      <c r="AC116" s="464" t="s">
        <v>46</v>
      </c>
      <c r="AD116" s="464" t="s">
        <v>46</v>
      </c>
      <c r="AE116" s="464" t="s">
        <v>46</v>
      </c>
      <c r="AF116" s="464" t="s">
        <v>46</v>
      </c>
      <c r="AG116" s="464" t="s">
        <v>46</v>
      </c>
      <c r="AH116" s="464" t="s">
        <v>46</v>
      </c>
      <c r="AI116" s="464" t="s">
        <v>46</v>
      </c>
      <c r="AJ116" s="464" t="s">
        <v>46</v>
      </c>
      <c r="AK116" s="464">
        <v>452</v>
      </c>
      <c r="AL116" s="463" t="s">
        <v>46</v>
      </c>
      <c r="AM116" s="464" t="s">
        <v>46</v>
      </c>
      <c r="AN116" s="464" t="s">
        <v>46</v>
      </c>
      <c r="AO116" s="464" t="s">
        <v>46</v>
      </c>
      <c r="AP116" s="464" t="s">
        <v>46</v>
      </c>
      <c r="AQ116" s="464" t="s">
        <v>46</v>
      </c>
      <c r="AR116" s="464" t="s">
        <v>46</v>
      </c>
      <c r="AS116" s="464" t="s">
        <v>46</v>
      </c>
      <c r="AT116" s="464" t="s">
        <v>46</v>
      </c>
      <c r="AU116" s="464" t="s">
        <v>46</v>
      </c>
      <c r="AV116" s="464" t="s">
        <v>46</v>
      </c>
      <c r="AW116" s="464">
        <v>432</v>
      </c>
      <c r="AX116" s="463" t="s">
        <v>46</v>
      </c>
      <c r="AY116" s="464" t="s">
        <v>46</v>
      </c>
      <c r="AZ116" s="464" t="s">
        <v>46</v>
      </c>
      <c r="BA116" s="464" t="s">
        <v>46</v>
      </c>
      <c r="BB116" s="464" t="s">
        <v>46</v>
      </c>
      <c r="BC116" s="464" t="s">
        <v>46</v>
      </c>
      <c r="BD116" s="464" t="s">
        <v>46</v>
      </c>
      <c r="BE116" s="464" t="s">
        <v>46</v>
      </c>
      <c r="BF116" s="464" t="s">
        <v>46</v>
      </c>
      <c r="BG116" s="464" t="s">
        <v>46</v>
      </c>
      <c r="BH116" s="464" t="s">
        <v>46</v>
      </c>
      <c r="BI116" s="464">
        <v>544</v>
      </c>
      <c r="BJ116" s="463" t="s">
        <v>46</v>
      </c>
      <c r="BK116" s="464" t="s">
        <v>46</v>
      </c>
      <c r="BL116" s="464" t="s">
        <v>46</v>
      </c>
      <c r="BM116" s="464" t="s">
        <v>46</v>
      </c>
      <c r="BN116" s="464" t="s">
        <v>46</v>
      </c>
      <c r="BO116" s="464" t="s">
        <v>46</v>
      </c>
      <c r="BP116" s="464" t="s">
        <v>46</v>
      </c>
      <c r="BQ116" s="464" t="s">
        <v>46</v>
      </c>
      <c r="BR116" s="464" t="s">
        <v>46</v>
      </c>
      <c r="BS116" s="464" t="s">
        <v>46</v>
      </c>
      <c r="BT116" s="464" t="s">
        <v>46</v>
      </c>
      <c r="BU116" s="464">
        <v>547</v>
      </c>
      <c r="BV116" s="463" t="s">
        <v>46</v>
      </c>
      <c r="BW116" s="464" t="s">
        <v>46</v>
      </c>
      <c r="BX116" s="464" t="s">
        <v>46</v>
      </c>
      <c r="BY116" s="464" t="s">
        <v>46</v>
      </c>
      <c r="BZ116" s="464" t="s">
        <v>46</v>
      </c>
      <c r="CA116" s="464" t="s">
        <v>46</v>
      </c>
      <c r="CB116" s="464" t="s">
        <v>46</v>
      </c>
      <c r="CC116" s="464" t="s">
        <v>46</v>
      </c>
      <c r="CD116" s="464" t="s">
        <v>46</v>
      </c>
      <c r="CE116" s="464" t="s">
        <v>46</v>
      </c>
      <c r="CF116" s="464" t="s">
        <v>46</v>
      </c>
      <c r="CG116" s="464">
        <v>594</v>
      </c>
      <c r="CH116" s="463">
        <v>603</v>
      </c>
      <c r="CI116" s="464">
        <v>606</v>
      </c>
      <c r="CJ116" s="464">
        <v>612</v>
      </c>
      <c r="CK116" s="464">
        <v>626</v>
      </c>
      <c r="CL116" s="464">
        <v>628</v>
      </c>
      <c r="CM116" s="464">
        <v>639</v>
      </c>
      <c r="CN116" s="464">
        <v>656</v>
      </c>
      <c r="CO116" s="464">
        <v>658</v>
      </c>
      <c r="CP116" s="464">
        <v>660</v>
      </c>
      <c r="CQ116" s="464">
        <v>670</v>
      </c>
      <c r="CR116" s="464">
        <v>671</v>
      </c>
      <c r="CS116" s="464">
        <v>675</v>
      </c>
      <c r="CT116" s="463">
        <v>678</v>
      </c>
      <c r="CU116" s="464">
        <v>675</v>
      </c>
      <c r="CV116" s="464">
        <v>677</v>
      </c>
      <c r="CW116" s="464">
        <v>679</v>
      </c>
      <c r="CX116" s="464">
        <v>679</v>
      </c>
      <c r="CY116" s="464">
        <v>677</v>
      </c>
      <c r="CZ116" s="464">
        <v>681</v>
      </c>
      <c r="DA116" s="464">
        <v>683</v>
      </c>
      <c r="DB116" s="464">
        <v>684</v>
      </c>
      <c r="DC116" s="464">
        <v>681</v>
      </c>
      <c r="DD116" s="464">
        <v>682</v>
      </c>
      <c r="DE116" s="464">
        <v>677</v>
      </c>
      <c r="DF116" s="463">
        <v>675</v>
      </c>
      <c r="DG116" s="464">
        <v>669</v>
      </c>
      <c r="DH116" s="464">
        <v>653</v>
      </c>
      <c r="DI116" s="464">
        <v>652</v>
      </c>
      <c r="DJ116" s="464">
        <v>651</v>
      </c>
      <c r="DK116" s="464">
        <v>652</v>
      </c>
      <c r="DL116" s="464">
        <v>652</v>
      </c>
      <c r="DM116" s="464">
        <v>646</v>
      </c>
      <c r="DN116" s="464">
        <v>649</v>
      </c>
      <c r="DO116" s="464">
        <v>642</v>
      </c>
      <c r="DP116" s="464">
        <v>639</v>
      </c>
      <c r="DQ116" s="464">
        <v>639</v>
      </c>
      <c r="DR116" s="463">
        <v>678</v>
      </c>
      <c r="DS116" s="465">
        <f>SUM(DS114:DS115)</f>
        <v>676</v>
      </c>
      <c r="DT116" s="464">
        <v>674</v>
      </c>
      <c r="DU116" s="464">
        <v>673</v>
      </c>
      <c r="DV116" s="464">
        <v>670</v>
      </c>
      <c r="DW116" s="464">
        <v>668</v>
      </c>
      <c r="DX116" s="464">
        <v>667</v>
      </c>
      <c r="DY116" s="464">
        <v>679</v>
      </c>
      <c r="DZ116" s="464">
        <v>681</v>
      </c>
      <c r="EA116" s="464">
        <v>686</v>
      </c>
      <c r="EB116" s="464">
        <v>697</v>
      </c>
      <c r="EC116" s="464">
        <v>704</v>
      </c>
      <c r="ED116" s="463">
        <v>697</v>
      </c>
      <c r="EE116" s="464">
        <v>696</v>
      </c>
      <c r="EF116" s="464">
        <v>687</v>
      </c>
      <c r="EG116" s="464">
        <v>688</v>
      </c>
      <c r="EH116" s="464">
        <v>683</v>
      </c>
      <c r="EI116" s="464">
        <v>700</v>
      </c>
      <c r="EJ116" s="464">
        <v>701</v>
      </c>
      <c r="EK116" s="464">
        <v>715</v>
      </c>
      <c r="EL116" s="464">
        <v>714</v>
      </c>
      <c r="EM116" s="464">
        <v>724</v>
      </c>
      <c r="EN116" s="464">
        <v>723</v>
      </c>
      <c r="EO116" s="466">
        <v>735</v>
      </c>
      <c r="EP116" s="463">
        <v>760</v>
      </c>
      <c r="EQ116" s="464">
        <v>762</v>
      </c>
      <c r="ER116" s="464">
        <v>752</v>
      </c>
      <c r="ES116" s="464">
        <v>759</v>
      </c>
      <c r="ET116" s="464">
        <v>753</v>
      </c>
      <c r="EU116" s="464">
        <v>749</v>
      </c>
      <c r="EV116" s="464">
        <v>750</v>
      </c>
      <c r="EW116" s="464">
        <v>752</v>
      </c>
      <c r="EX116" s="464">
        <v>754</v>
      </c>
      <c r="EY116" s="464">
        <v>750</v>
      </c>
      <c r="EZ116" s="464">
        <v>759</v>
      </c>
      <c r="FA116" s="466">
        <v>762</v>
      </c>
      <c r="FB116" s="463">
        <v>759</v>
      </c>
      <c r="FC116" s="464">
        <v>760</v>
      </c>
      <c r="FD116" s="464">
        <v>763</v>
      </c>
      <c r="FE116" s="464">
        <v>767</v>
      </c>
      <c r="FF116" s="464">
        <v>770</v>
      </c>
      <c r="FG116" s="464">
        <v>770</v>
      </c>
      <c r="FH116" s="464">
        <v>772</v>
      </c>
      <c r="FI116" s="464">
        <v>766</v>
      </c>
      <c r="FJ116" s="464">
        <v>767</v>
      </c>
      <c r="FK116" s="464">
        <v>771</v>
      </c>
      <c r="FL116" s="464">
        <v>773</v>
      </c>
      <c r="FM116" s="467">
        <v>774</v>
      </c>
      <c r="FN116" s="463">
        <v>771</v>
      </c>
      <c r="FO116" s="464">
        <v>771</v>
      </c>
      <c r="FP116" s="464">
        <v>768</v>
      </c>
      <c r="FQ116" s="464">
        <v>770</v>
      </c>
      <c r="FR116" s="464">
        <v>770</v>
      </c>
      <c r="FS116" s="464">
        <v>775</v>
      </c>
      <c r="FT116" s="464">
        <v>774</v>
      </c>
      <c r="FU116" s="464">
        <v>774</v>
      </c>
      <c r="FV116" s="464">
        <v>774</v>
      </c>
      <c r="FW116" s="464">
        <f>SUM(FW114:FW115)</f>
        <v>776</v>
      </c>
      <c r="FX116" s="464">
        <v>777</v>
      </c>
      <c r="FY116" s="467">
        <f>SUM(FY114:FY115)</f>
        <v>772</v>
      </c>
      <c r="FZ116" s="463">
        <v>777</v>
      </c>
      <c r="GA116" s="464">
        <f>SUM(GA114:GA115)</f>
        <v>795</v>
      </c>
      <c r="GB116" s="464">
        <v>788</v>
      </c>
      <c r="GC116" s="464">
        <v>786</v>
      </c>
      <c r="GD116" s="464">
        <v>791</v>
      </c>
      <c r="GE116" s="464">
        <v>792</v>
      </c>
      <c r="GF116" s="464">
        <v>790</v>
      </c>
      <c r="GG116" s="465">
        <v>789</v>
      </c>
      <c r="GH116" s="465">
        <v>788</v>
      </c>
      <c r="GI116" s="465">
        <v>787</v>
      </c>
      <c r="GJ116" s="465">
        <v>785</v>
      </c>
      <c r="GK116" s="465">
        <v>784</v>
      </c>
      <c r="GL116" s="463">
        <v>785</v>
      </c>
      <c r="GM116" s="465">
        <v>802</v>
      </c>
      <c r="GN116" s="465">
        <v>799</v>
      </c>
      <c r="GO116" s="465">
        <v>802</v>
      </c>
      <c r="GP116" s="465">
        <v>802</v>
      </c>
      <c r="GQ116" s="465">
        <v>815</v>
      </c>
      <c r="GR116" s="465">
        <v>814</v>
      </c>
      <c r="GS116" s="465">
        <v>810</v>
      </c>
      <c r="GT116" s="465">
        <v>806</v>
      </c>
      <c r="GU116" s="465">
        <v>807</v>
      </c>
      <c r="GV116" s="465">
        <v>809</v>
      </c>
      <c r="GW116" s="468">
        <v>806</v>
      </c>
      <c r="GX116" s="469">
        <v>778</v>
      </c>
      <c r="GY116" s="465">
        <v>779</v>
      </c>
      <c r="GZ116" s="465">
        <v>763</v>
      </c>
      <c r="HA116" s="465">
        <v>761</v>
      </c>
      <c r="HB116" s="465">
        <v>758</v>
      </c>
      <c r="HC116" s="465">
        <v>757</v>
      </c>
      <c r="HD116" s="465">
        <v>760</v>
      </c>
      <c r="HE116" s="465">
        <v>751</v>
      </c>
      <c r="HF116" s="465">
        <v>754</v>
      </c>
      <c r="HG116" s="465">
        <v>754</v>
      </c>
      <c r="HH116" s="465">
        <v>757</v>
      </c>
      <c r="HI116" s="470">
        <v>758</v>
      </c>
      <c r="HJ116" s="471">
        <v>759</v>
      </c>
      <c r="HK116" s="465">
        <v>762</v>
      </c>
      <c r="HL116" s="465">
        <f t="shared" ref="HL116:HN116" si="42">SUM(HL114:HL115)</f>
        <v>763</v>
      </c>
      <c r="HM116" s="465">
        <f t="shared" si="42"/>
        <v>769</v>
      </c>
      <c r="HN116" s="465">
        <f t="shared" si="42"/>
        <v>771</v>
      </c>
      <c r="HO116" s="465">
        <v>773</v>
      </c>
      <c r="HP116" s="465">
        <v>777</v>
      </c>
      <c r="HQ116" s="465">
        <v>783</v>
      </c>
      <c r="HR116" s="465">
        <v>784</v>
      </c>
      <c r="HS116" s="465">
        <v>783</v>
      </c>
      <c r="HT116" s="465">
        <v>788</v>
      </c>
      <c r="HU116" s="465">
        <f t="shared" ref="HU116" si="43">SUM(HU114:HU115)</f>
        <v>800</v>
      </c>
      <c r="HV116" s="465">
        <v>792</v>
      </c>
      <c r="HW116" s="465">
        <v>791</v>
      </c>
      <c r="HX116" s="465">
        <v>790</v>
      </c>
      <c r="HY116" s="465">
        <v>868</v>
      </c>
      <c r="HZ116" s="465">
        <v>871</v>
      </c>
      <c r="IA116" s="465">
        <v>873</v>
      </c>
      <c r="IB116" s="465">
        <v>879</v>
      </c>
      <c r="IC116" s="465">
        <v>884</v>
      </c>
      <c r="ID116" s="465">
        <v>925</v>
      </c>
      <c r="IE116" s="465">
        <v>943</v>
      </c>
      <c r="IF116" s="465">
        <v>1035</v>
      </c>
      <c r="IG116" s="465">
        <v>1195</v>
      </c>
      <c r="IH116" s="465">
        <v>1287</v>
      </c>
      <c r="II116" s="465">
        <v>1299</v>
      </c>
      <c r="IJ116" s="465">
        <v>1304</v>
      </c>
      <c r="IK116" s="465">
        <v>1306</v>
      </c>
      <c r="IL116" s="465">
        <v>1309</v>
      </c>
      <c r="IM116" s="465">
        <v>1309</v>
      </c>
      <c r="IN116" s="465">
        <v>1314</v>
      </c>
      <c r="IO116" s="465">
        <v>1321</v>
      </c>
      <c r="IP116" s="465">
        <v>1338</v>
      </c>
      <c r="IQ116" s="465">
        <v>1473</v>
      </c>
      <c r="IR116" s="465">
        <v>1519</v>
      </c>
      <c r="IS116" s="465">
        <v>1536</v>
      </c>
      <c r="IT116" s="465">
        <v>1549</v>
      </c>
      <c r="IU116" s="465">
        <v>1569</v>
      </c>
      <c r="IV116" s="465">
        <v>1596</v>
      </c>
      <c r="IW116" s="465">
        <v>1633</v>
      </c>
      <c r="IX116" s="465">
        <v>1646</v>
      </c>
      <c r="IY116" s="465">
        <v>1668</v>
      </c>
      <c r="IZ116" s="465">
        <v>1693</v>
      </c>
      <c r="JA116" s="465">
        <v>1746</v>
      </c>
      <c r="JB116" s="465">
        <v>1766</v>
      </c>
      <c r="JC116" s="465">
        <v>1796</v>
      </c>
      <c r="JD116" s="465">
        <v>1822</v>
      </c>
      <c r="JE116" s="465">
        <v>1844</v>
      </c>
      <c r="JF116" s="465">
        <v>1957</v>
      </c>
      <c r="JG116" s="465">
        <v>1956</v>
      </c>
      <c r="JH116" s="465">
        <v>1963</v>
      </c>
      <c r="JI116" s="465">
        <v>1973</v>
      </c>
      <c r="JJ116" s="465">
        <v>2003</v>
      </c>
      <c r="JK116" s="465">
        <v>2005</v>
      </c>
      <c r="JL116" s="465">
        <v>2034</v>
      </c>
      <c r="JM116" s="465">
        <v>2036</v>
      </c>
      <c r="JN116" s="465">
        <v>2068</v>
      </c>
      <c r="JO116" s="465">
        <v>2083</v>
      </c>
      <c r="JP116" s="465">
        <v>2098</v>
      </c>
      <c r="JQ116" s="465">
        <v>2115</v>
      </c>
      <c r="JR116" s="465">
        <v>2122</v>
      </c>
      <c r="JS116" s="465">
        <v>2116</v>
      </c>
      <c r="JT116" s="465">
        <v>2113</v>
      </c>
      <c r="JU116" s="465">
        <v>2144</v>
      </c>
      <c r="JV116" s="465">
        <v>2140</v>
      </c>
      <c r="JW116" s="465">
        <v>2143</v>
      </c>
      <c r="JX116" s="465">
        <v>2140</v>
      </c>
      <c r="JY116" s="465">
        <f t="shared" ref="JY116:KD116" si="44">SUM(JY114:JY115)</f>
        <v>2144</v>
      </c>
      <c r="JZ116" s="465">
        <f t="shared" si="44"/>
        <v>2143</v>
      </c>
      <c r="KA116" s="465">
        <f t="shared" si="44"/>
        <v>2153</v>
      </c>
      <c r="KB116" s="465">
        <f t="shared" si="44"/>
        <v>2146</v>
      </c>
      <c r="KC116" s="465">
        <f t="shared" si="44"/>
        <v>2159</v>
      </c>
      <c r="KD116" s="465">
        <f t="shared" si="44"/>
        <v>2156</v>
      </c>
      <c r="KE116" s="465">
        <f t="shared" ref="KE116" si="45">SUM(KE114:KE115)</f>
        <v>2147</v>
      </c>
      <c r="KF116" s="465">
        <f>SUM(KF114:KF115)</f>
        <v>2149</v>
      </c>
      <c r="KG116" s="465">
        <f>SUM(KG114:KG115)</f>
        <v>2143</v>
      </c>
      <c r="KH116" s="465">
        <f>SUM(KH114:KH115)</f>
        <v>2150</v>
      </c>
      <c r="KI116" s="637">
        <v>2166</v>
      </c>
      <c r="KJ116" s="637">
        <v>2165</v>
      </c>
      <c r="KK116" s="637">
        <v>2187</v>
      </c>
      <c r="KL116" s="637">
        <v>2193</v>
      </c>
      <c r="KM116" s="637">
        <v>2199</v>
      </c>
      <c r="KN116" s="637">
        <v>2200</v>
      </c>
      <c r="KO116" s="637">
        <v>2237</v>
      </c>
      <c r="KP116" s="637">
        <v>2231</v>
      </c>
      <c r="KQ116" s="637">
        <v>2237</v>
      </c>
      <c r="KR116" s="637">
        <v>2236</v>
      </c>
    </row>
    <row r="117" spans="1:304">
      <c r="A117" s="76" t="s">
        <v>305</v>
      </c>
      <c r="KI117" s="627"/>
    </row>
    <row r="118" spans="1:304">
      <c r="A118" s="76" t="s">
        <v>304</v>
      </c>
      <c r="KI118" s="627"/>
    </row>
    <row r="119" spans="1:304">
      <c r="KI119" s="627"/>
    </row>
    <row r="120" spans="1:304">
      <c r="KI120" s="627"/>
    </row>
    <row r="121" spans="1:304">
      <c r="KI121" s="627"/>
    </row>
    <row r="122" spans="1:304" ht="15.75" hidden="1">
      <c r="A122" s="372" t="s">
        <v>264</v>
      </c>
      <c r="IW122" s="524"/>
      <c r="IX122" s="524"/>
      <c r="IY122" s="524"/>
      <c r="IZ122" s="524"/>
      <c r="JA122" s="524"/>
      <c r="JB122" s="524"/>
      <c r="JC122" s="524"/>
      <c r="JD122" s="524"/>
      <c r="JE122" s="524"/>
      <c r="JF122" s="524"/>
      <c r="KI122" s="627"/>
    </row>
    <row r="123" spans="1:304" ht="12.75" collapsed="1">
      <c r="A123" s="320" t="s">
        <v>372</v>
      </c>
      <c r="B123" s="270">
        <v>36526</v>
      </c>
      <c r="C123" s="270">
        <v>36557</v>
      </c>
      <c r="D123" s="270">
        <v>36586</v>
      </c>
      <c r="E123" s="270">
        <v>36617</v>
      </c>
      <c r="F123" s="270">
        <v>36647</v>
      </c>
      <c r="G123" s="270">
        <v>36678</v>
      </c>
      <c r="H123" s="270">
        <v>36708</v>
      </c>
      <c r="I123" s="270">
        <v>36739</v>
      </c>
      <c r="J123" s="270">
        <v>36770</v>
      </c>
      <c r="K123" s="270">
        <v>36800</v>
      </c>
      <c r="L123" s="270">
        <v>36831</v>
      </c>
      <c r="M123" s="270">
        <v>36861</v>
      </c>
      <c r="N123" s="270">
        <v>36892</v>
      </c>
      <c r="O123" s="270">
        <v>36923</v>
      </c>
      <c r="P123" s="270">
        <v>36951</v>
      </c>
      <c r="Q123" s="270">
        <v>36982</v>
      </c>
      <c r="R123" s="270">
        <v>37012</v>
      </c>
      <c r="S123" s="270">
        <v>37043</v>
      </c>
      <c r="T123" s="270">
        <v>37073</v>
      </c>
      <c r="U123" s="270">
        <v>37104</v>
      </c>
      <c r="V123" s="270">
        <v>37135</v>
      </c>
      <c r="W123" s="270">
        <v>37165</v>
      </c>
      <c r="X123" s="270">
        <v>37196</v>
      </c>
      <c r="Y123" s="270">
        <v>37226</v>
      </c>
      <c r="Z123" s="270">
        <v>37257</v>
      </c>
      <c r="AA123" s="270">
        <v>37288</v>
      </c>
      <c r="AB123" s="270">
        <v>37316</v>
      </c>
      <c r="AC123" s="270">
        <v>37347</v>
      </c>
      <c r="AD123" s="270">
        <v>37377</v>
      </c>
      <c r="AE123" s="270">
        <v>37408</v>
      </c>
      <c r="AF123" s="270">
        <v>37438</v>
      </c>
      <c r="AG123" s="270">
        <v>37469</v>
      </c>
      <c r="AH123" s="270">
        <v>37500</v>
      </c>
      <c r="AI123" s="270">
        <v>37530</v>
      </c>
      <c r="AJ123" s="270">
        <v>37561</v>
      </c>
      <c r="AK123" s="270">
        <v>37591</v>
      </c>
      <c r="AL123" s="270">
        <v>37622</v>
      </c>
      <c r="AM123" s="270">
        <v>37653</v>
      </c>
      <c r="AN123" s="270">
        <v>37681</v>
      </c>
      <c r="AO123" s="270">
        <v>37712</v>
      </c>
      <c r="AP123" s="270">
        <v>37742</v>
      </c>
      <c r="AQ123" s="270">
        <v>37773</v>
      </c>
      <c r="AR123" s="270">
        <v>37803</v>
      </c>
      <c r="AS123" s="270">
        <v>37834</v>
      </c>
      <c r="AT123" s="270">
        <v>37865</v>
      </c>
      <c r="AU123" s="270">
        <v>37895</v>
      </c>
      <c r="AV123" s="270">
        <v>37926</v>
      </c>
      <c r="AW123" s="270">
        <v>37956</v>
      </c>
      <c r="AX123" s="270">
        <v>37987</v>
      </c>
      <c r="AY123" s="270">
        <v>38018</v>
      </c>
      <c r="AZ123" s="270">
        <v>38047</v>
      </c>
      <c r="BA123" s="270">
        <v>38078</v>
      </c>
      <c r="BB123" s="270">
        <v>38108</v>
      </c>
      <c r="BC123" s="270">
        <v>38139</v>
      </c>
      <c r="BD123" s="270">
        <v>38169</v>
      </c>
      <c r="BE123" s="270">
        <v>38200</v>
      </c>
      <c r="BF123" s="270">
        <v>38231</v>
      </c>
      <c r="BG123" s="270">
        <v>38261</v>
      </c>
      <c r="BH123" s="270">
        <v>38292</v>
      </c>
      <c r="BI123" s="270">
        <v>38322</v>
      </c>
      <c r="BJ123" s="270">
        <v>38353</v>
      </c>
      <c r="BK123" s="270">
        <v>38384</v>
      </c>
      <c r="BL123" s="270">
        <v>38412</v>
      </c>
      <c r="BM123" s="270">
        <v>38443</v>
      </c>
      <c r="BN123" s="270">
        <v>38473</v>
      </c>
      <c r="BO123" s="270">
        <v>38504</v>
      </c>
      <c r="BP123" s="270">
        <v>38534</v>
      </c>
      <c r="BQ123" s="270">
        <v>38565</v>
      </c>
      <c r="BR123" s="270">
        <v>38596</v>
      </c>
      <c r="BS123" s="270">
        <v>38626</v>
      </c>
      <c r="BT123" s="270">
        <v>38657</v>
      </c>
      <c r="BU123" s="270">
        <v>38687</v>
      </c>
      <c r="BV123" s="270">
        <v>38718</v>
      </c>
      <c r="BW123" s="270">
        <v>38749</v>
      </c>
      <c r="BX123" s="270">
        <v>38777</v>
      </c>
      <c r="BY123" s="270">
        <v>38808</v>
      </c>
      <c r="BZ123" s="270">
        <v>38838</v>
      </c>
      <c r="CA123" s="270">
        <v>38869</v>
      </c>
      <c r="CB123" s="270">
        <v>38899</v>
      </c>
      <c r="CC123" s="270">
        <v>38930</v>
      </c>
      <c r="CD123" s="270">
        <v>38961</v>
      </c>
      <c r="CE123" s="270">
        <v>38991</v>
      </c>
      <c r="CF123" s="270">
        <v>39022</v>
      </c>
      <c r="CG123" s="270">
        <v>39052</v>
      </c>
      <c r="CH123" s="270">
        <v>39083</v>
      </c>
      <c r="CI123" s="270">
        <v>39114</v>
      </c>
      <c r="CJ123" s="270">
        <v>39142</v>
      </c>
      <c r="CK123" s="270">
        <v>39173</v>
      </c>
      <c r="CL123" s="270">
        <v>39203</v>
      </c>
      <c r="CM123" s="270">
        <v>39234</v>
      </c>
      <c r="CN123" s="270">
        <v>39264</v>
      </c>
      <c r="CO123" s="270">
        <v>39295</v>
      </c>
      <c r="CP123" s="270">
        <v>39326</v>
      </c>
      <c r="CQ123" s="270">
        <v>39356</v>
      </c>
      <c r="CR123" s="270">
        <v>39387</v>
      </c>
      <c r="CS123" s="270">
        <v>39417</v>
      </c>
      <c r="CT123" s="270">
        <v>39448</v>
      </c>
      <c r="CU123" s="270">
        <v>39479</v>
      </c>
      <c r="CV123" s="270">
        <v>39508</v>
      </c>
      <c r="CW123" s="270">
        <v>39539</v>
      </c>
      <c r="CX123" s="270">
        <v>39569</v>
      </c>
      <c r="CY123" s="270">
        <v>39600</v>
      </c>
      <c r="CZ123" s="270">
        <v>39630</v>
      </c>
      <c r="DA123" s="270">
        <v>39661</v>
      </c>
      <c r="DB123" s="270">
        <v>39692</v>
      </c>
      <c r="DC123" s="270">
        <v>39722</v>
      </c>
      <c r="DD123" s="270">
        <v>39753</v>
      </c>
      <c r="DE123" s="270">
        <v>39783</v>
      </c>
      <c r="DF123" s="270">
        <v>39814</v>
      </c>
      <c r="DG123" s="270">
        <v>39845</v>
      </c>
      <c r="DH123" s="270">
        <v>39873</v>
      </c>
      <c r="DI123" s="270">
        <v>39904</v>
      </c>
      <c r="DJ123" s="270">
        <v>39934</v>
      </c>
      <c r="DK123" s="270">
        <v>39965</v>
      </c>
      <c r="DL123" s="270">
        <v>39995</v>
      </c>
      <c r="DM123" s="270">
        <v>40026</v>
      </c>
      <c r="DN123" s="270">
        <v>40057</v>
      </c>
      <c r="DO123" s="270">
        <v>40087</v>
      </c>
      <c r="DP123" s="270">
        <v>40118</v>
      </c>
      <c r="DQ123" s="270">
        <v>40148</v>
      </c>
      <c r="DR123" s="270">
        <v>40179</v>
      </c>
      <c r="DS123" s="270">
        <v>40210</v>
      </c>
      <c r="DT123" s="270">
        <v>40238</v>
      </c>
      <c r="DU123" s="270">
        <v>40269</v>
      </c>
      <c r="DV123" s="270">
        <v>40299</v>
      </c>
      <c r="DW123" s="270">
        <v>40330</v>
      </c>
      <c r="DX123" s="270">
        <v>40360</v>
      </c>
      <c r="DY123" s="270">
        <v>40391</v>
      </c>
      <c r="DZ123" s="270">
        <v>40422</v>
      </c>
      <c r="EA123" s="270">
        <v>40452</v>
      </c>
      <c r="EB123" s="270">
        <v>40483</v>
      </c>
      <c r="EC123" s="270">
        <v>40513</v>
      </c>
      <c r="ED123" s="270">
        <v>40544</v>
      </c>
      <c r="EE123" s="270">
        <v>40575</v>
      </c>
      <c r="EF123" s="270">
        <v>40603</v>
      </c>
      <c r="EG123" s="270">
        <v>40634</v>
      </c>
      <c r="EH123" s="270">
        <v>40664</v>
      </c>
      <c r="EI123" s="270">
        <v>40695</v>
      </c>
      <c r="EJ123" s="270">
        <v>40725</v>
      </c>
      <c r="EK123" s="270">
        <v>40756</v>
      </c>
      <c r="EL123" s="270">
        <v>40787</v>
      </c>
      <c r="EM123" s="270">
        <v>40817</v>
      </c>
      <c r="EN123" s="270">
        <v>40848</v>
      </c>
      <c r="EO123" s="270">
        <v>40878</v>
      </c>
      <c r="EP123" s="270">
        <v>40909</v>
      </c>
      <c r="EQ123" s="270">
        <v>40940</v>
      </c>
      <c r="ER123" s="270">
        <v>40969</v>
      </c>
      <c r="ES123" s="270">
        <v>41000</v>
      </c>
      <c r="ET123" s="270">
        <v>41030</v>
      </c>
      <c r="EU123" s="270">
        <v>41061</v>
      </c>
      <c r="EV123" s="270">
        <v>41091</v>
      </c>
      <c r="EW123" s="270">
        <v>41122</v>
      </c>
      <c r="EX123" s="270">
        <v>41153</v>
      </c>
      <c r="EY123" s="270">
        <v>41183</v>
      </c>
      <c r="EZ123" s="270">
        <v>41214</v>
      </c>
      <c r="FA123" s="270">
        <v>41244</v>
      </c>
      <c r="FB123" s="270">
        <v>41275</v>
      </c>
      <c r="FC123" s="270">
        <v>41306</v>
      </c>
      <c r="FD123" s="270">
        <v>41334</v>
      </c>
      <c r="FE123" s="270">
        <v>41365</v>
      </c>
      <c r="FF123" s="270">
        <v>41395</v>
      </c>
      <c r="FG123" s="270">
        <v>41426</v>
      </c>
      <c r="FH123" s="270">
        <v>41456</v>
      </c>
      <c r="FI123" s="270">
        <v>41487</v>
      </c>
      <c r="FJ123" s="270">
        <v>41518</v>
      </c>
      <c r="FK123" s="270">
        <v>41548</v>
      </c>
      <c r="FL123" s="270">
        <v>41579</v>
      </c>
      <c r="FM123" s="270">
        <v>41609</v>
      </c>
      <c r="FN123" s="270">
        <v>41640</v>
      </c>
      <c r="FO123" s="270">
        <v>41671</v>
      </c>
      <c r="FP123" s="270">
        <v>41699</v>
      </c>
      <c r="FQ123" s="270">
        <v>41730</v>
      </c>
      <c r="FR123" s="270">
        <v>41760</v>
      </c>
      <c r="FS123" s="270">
        <v>41791</v>
      </c>
      <c r="FT123" s="270">
        <v>41821</v>
      </c>
      <c r="FU123" s="270">
        <v>41852</v>
      </c>
      <c r="FV123" s="270">
        <v>41883</v>
      </c>
      <c r="FW123" s="270">
        <v>41913</v>
      </c>
      <c r="FX123" s="270">
        <v>41944</v>
      </c>
      <c r="FY123" s="270">
        <v>41974</v>
      </c>
      <c r="FZ123" s="270">
        <v>42005</v>
      </c>
      <c r="GA123" s="270">
        <v>42036</v>
      </c>
      <c r="GB123" s="270">
        <v>42064</v>
      </c>
      <c r="GC123" s="270">
        <v>42095</v>
      </c>
      <c r="GD123" s="270">
        <v>42125</v>
      </c>
      <c r="GE123" s="270">
        <v>42156</v>
      </c>
      <c r="GF123" s="270">
        <v>42186</v>
      </c>
      <c r="GG123" s="270">
        <v>42217</v>
      </c>
      <c r="GH123" s="270">
        <v>42248</v>
      </c>
      <c r="GI123" s="270">
        <v>42278</v>
      </c>
      <c r="GJ123" s="270">
        <v>42309</v>
      </c>
      <c r="GK123" s="270">
        <v>42339</v>
      </c>
      <c r="GL123" s="270">
        <v>42370</v>
      </c>
      <c r="GM123" s="270">
        <v>42401</v>
      </c>
      <c r="GN123" s="270">
        <v>42430</v>
      </c>
      <c r="GO123" s="270">
        <v>42461</v>
      </c>
      <c r="GP123" s="270">
        <v>42491</v>
      </c>
      <c r="GQ123" s="270">
        <v>42522</v>
      </c>
      <c r="GR123" s="270">
        <v>42552</v>
      </c>
      <c r="GS123" s="270">
        <v>42583</v>
      </c>
      <c r="GT123" s="270">
        <v>42614</v>
      </c>
      <c r="GU123" s="270">
        <v>42644</v>
      </c>
      <c r="GV123" s="270">
        <v>42675</v>
      </c>
      <c r="GW123" s="270">
        <v>42705</v>
      </c>
      <c r="GX123" s="270">
        <v>42736</v>
      </c>
      <c r="GY123" s="270">
        <v>42767</v>
      </c>
      <c r="GZ123" s="270">
        <v>42795</v>
      </c>
      <c r="HA123" s="270">
        <v>42826</v>
      </c>
      <c r="HB123" s="270">
        <v>42856</v>
      </c>
      <c r="HC123" s="270">
        <v>42887</v>
      </c>
      <c r="HD123" s="270">
        <v>42917</v>
      </c>
      <c r="HE123" s="270">
        <v>42948</v>
      </c>
      <c r="HF123" s="270">
        <v>42979</v>
      </c>
      <c r="HG123" s="270">
        <v>43009</v>
      </c>
      <c r="HH123" s="270">
        <v>43040</v>
      </c>
      <c r="HI123" s="270">
        <v>43070</v>
      </c>
      <c r="HJ123" s="270">
        <v>43101</v>
      </c>
      <c r="HK123" s="270">
        <v>43132</v>
      </c>
      <c r="HL123" s="270">
        <v>43160</v>
      </c>
      <c r="HM123" s="270">
        <v>43191</v>
      </c>
      <c r="HN123" s="270">
        <v>43221</v>
      </c>
      <c r="HO123" s="270">
        <v>43252</v>
      </c>
      <c r="HP123" s="270">
        <v>43282</v>
      </c>
      <c r="HQ123" s="270">
        <v>43313</v>
      </c>
      <c r="HR123" s="270">
        <v>43344</v>
      </c>
      <c r="HS123" s="270">
        <v>43374</v>
      </c>
      <c r="HT123" s="270">
        <v>43405</v>
      </c>
      <c r="HU123" s="270">
        <v>43435</v>
      </c>
      <c r="HV123" s="270">
        <v>43466</v>
      </c>
      <c r="HW123" s="270">
        <v>43497</v>
      </c>
      <c r="HX123" s="270">
        <v>43525</v>
      </c>
      <c r="HY123" s="270">
        <v>43556</v>
      </c>
      <c r="HZ123" s="270">
        <v>43586</v>
      </c>
      <c r="IA123" s="270">
        <v>43617</v>
      </c>
      <c r="IB123" s="270">
        <v>43647</v>
      </c>
      <c r="IC123" s="270">
        <v>43678</v>
      </c>
      <c r="ID123" s="270">
        <v>43709</v>
      </c>
      <c r="IE123" s="270">
        <v>43739</v>
      </c>
      <c r="IF123" s="270">
        <v>43770</v>
      </c>
      <c r="IG123" s="270">
        <v>43800</v>
      </c>
      <c r="IH123" s="270">
        <v>43831</v>
      </c>
      <c r="II123" s="270">
        <v>43862</v>
      </c>
      <c r="IJ123" s="270">
        <v>43891</v>
      </c>
      <c r="IK123" s="270">
        <v>43922</v>
      </c>
      <c r="IL123" s="270">
        <v>43952</v>
      </c>
      <c r="IM123" s="270">
        <v>43983</v>
      </c>
      <c r="IN123" s="270">
        <v>44013</v>
      </c>
      <c r="IO123" s="270">
        <v>44044</v>
      </c>
      <c r="IP123" s="270">
        <v>44075</v>
      </c>
      <c r="IQ123" s="270">
        <v>44105</v>
      </c>
      <c r="IR123" s="270">
        <v>44136</v>
      </c>
      <c r="IS123" s="270">
        <v>44166</v>
      </c>
      <c r="IT123" s="270">
        <v>44197</v>
      </c>
      <c r="IU123" s="270">
        <v>44228</v>
      </c>
      <c r="IV123" s="270">
        <v>44256</v>
      </c>
      <c r="IW123" s="270">
        <v>44287</v>
      </c>
      <c r="IX123" s="270">
        <v>44317</v>
      </c>
      <c r="IY123" s="270">
        <v>44348</v>
      </c>
      <c r="IZ123" s="270">
        <v>44378</v>
      </c>
      <c r="JA123" s="270">
        <v>44409</v>
      </c>
      <c r="JB123" s="270">
        <v>44440</v>
      </c>
      <c r="JC123" s="270">
        <v>44470</v>
      </c>
      <c r="JD123" s="270">
        <v>44501</v>
      </c>
      <c r="JE123" s="270">
        <v>44531</v>
      </c>
      <c r="JF123" s="270">
        <v>44562</v>
      </c>
      <c r="JG123" s="270">
        <v>44593</v>
      </c>
      <c r="JH123" s="270">
        <v>44621</v>
      </c>
      <c r="JI123" s="270">
        <v>44652</v>
      </c>
      <c r="JJ123" s="270">
        <v>44682</v>
      </c>
      <c r="JK123" s="270">
        <v>44713</v>
      </c>
      <c r="JL123" s="270">
        <v>44743</v>
      </c>
      <c r="JM123" s="270">
        <v>44774</v>
      </c>
      <c r="JN123" s="270">
        <v>44805</v>
      </c>
      <c r="JO123" s="270">
        <v>44835</v>
      </c>
      <c r="JP123" s="270">
        <v>44866</v>
      </c>
      <c r="JQ123" s="270">
        <v>44896</v>
      </c>
      <c r="JR123" s="270">
        <v>44927</v>
      </c>
      <c r="JS123" s="270">
        <v>44958</v>
      </c>
      <c r="JT123" s="270">
        <v>44986</v>
      </c>
      <c r="JU123" s="270">
        <f t="shared" ref="JU123:JZ123" si="46">JU11</f>
        <v>45017</v>
      </c>
      <c r="JV123" s="270">
        <f t="shared" si="46"/>
        <v>45047</v>
      </c>
      <c r="JW123" s="270">
        <f t="shared" si="46"/>
        <v>45078</v>
      </c>
      <c r="JX123" s="270">
        <f t="shared" si="46"/>
        <v>45108</v>
      </c>
      <c r="JY123" s="270">
        <f t="shared" si="46"/>
        <v>45139</v>
      </c>
      <c r="JZ123" s="270">
        <f t="shared" si="46"/>
        <v>45170</v>
      </c>
      <c r="KA123" s="270">
        <f t="shared" ref="KA123:KB123" si="47">KA11</f>
        <v>45200</v>
      </c>
      <c r="KB123" s="270">
        <f t="shared" si="47"/>
        <v>45231</v>
      </c>
      <c r="KC123" s="270">
        <f t="shared" ref="KC123:KD123" si="48">KC11</f>
        <v>45261</v>
      </c>
      <c r="KD123" s="270">
        <f t="shared" si="48"/>
        <v>45292</v>
      </c>
      <c r="KE123" s="270">
        <f>KE11</f>
        <v>45323</v>
      </c>
      <c r="KF123" s="270">
        <f>KF11</f>
        <v>45352</v>
      </c>
      <c r="KG123" s="270">
        <f>KG11</f>
        <v>45383</v>
      </c>
      <c r="KH123" s="270">
        <f>KH11</f>
        <v>45413</v>
      </c>
      <c r="KI123" s="270">
        <v>45444</v>
      </c>
      <c r="KJ123" s="270">
        <v>45474</v>
      </c>
      <c r="KK123" s="270">
        <v>45505</v>
      </c>
      <c r="KL123" s="270">
        <v>45536</v>
      </c>
      <c r="KM123" s="270">
        <v>45566</v>
      </c>
      <c r="KN123" s="270">
        <v>45597</v>
      </c>
      <c r="KO123" s="270">
        <v>45627</v>
      </c>
      <c r="KP123" s="270">
        <v>45658</v>
      </c>
      <c r="KQ123" s="270">
        <v>45689</v>
      </c>
      <c r="KR123" s="270">
        <v>45717</v>
      </c>
    </row>
    <row r="124" spans="1:304" ht="12.75" customHeight="1">
      <c r="A124" s="319" t="s">
        <v>84</v>
      </c>
      <c r="B124" s="457"/>
      <c r="C124" s="457"/>
      <c r="D124" s="457"/>
      <c r="E124" s="457"/>
      <c r="F124" s="457"/>
      <c r="G124" s="457"/>
      <c r="H124" s="457"/>
      <c r="I124" s="457"/>
      <c r="J124" s="457"/>
      <c r="K124" s="457"/>
      <c r="L124" s="457"/>
      <c r="M124" s="457"/>
      <c r="N124" s="457"/>
      <c r="O124" s="457"/>
      <c r="P124" s="457"/>
      <c r="Q124" s="457"/>
      <c r="R124" s="457"/>
      <c r="S124" s="457"/>
      <c r="T124" s="457"/>
      <c r="U124" s="457"/>
      <c r="V124" s="457"/>
      <c r="W124" s="457"/>
      <c r="X124" s="457"/>
      <c r="Y124" s="457"/>
      <c r="Z124" s="457"/>
      <c r="AA124" s="457"/>
      <c r="AB124" s="457"/>
      <c r="AC124" s="457"/>
      <c r="AD124" s="457"/>
      <c r="AE124" s="457"/>
      <c r="AF124" s="457"/>
      <c r="AG124" s="457"/>
      <c r="AH124" s="457"/>
      <c r="AI124" s="457"/>
      <c r="AJ124" s="457"/>
      <c r="AK124" s="457"/>
      <c r="AL124" s="457"/>
      <c r="AM124" s="457"/>
      <c r="AN124" s="457"/>
      <c r="AO124" s="457"/>
      <c r="AP124" s="457"/>
      <c r="AQ124" s="457"/>
      <c r="AR124" s="457"/>
      <c r="AS124" s="457"/>
      <c r="AT124" s="457"/>
      <c r="AU124" s="457"/>
      <c r="AV124" s="457"/>
      <c r="AW124" s="457"/>
      <c r="AX124" s="457">
        <v>0</v>
      </c>
      <c r="AY124" s="457">
        <v>0</v>
      </c>
      <c r="AZ124" s="457">
        <v>0</v>
      </c>
      <c r="BA124" s="457">
        <v>0</v>
      </c>
      <c r="BB124" s="457">
        <v>768120636.5</v>
      </c>
      <c r="BC124" s="457">
        <v>1466363500</v>
      </c>
      <c r="BD124" s="457">
        <v>0</v>
      </c>
      <c r="BE124" s="457">
        <v>0</v>
      </c>
      <c r="BF124" s="457">
        <v>820962174.05999994</v>
      </c>
      <c r="BG124" s="457">
        <v>616900000</v>
      </c>
      <c r="BH124" s="457">
        <v>814718713.75</v>
      </c>
      <c r="BI124" s="457">
        <v>0</v>
      </c>
      <c r="BJ124" s="457">
        <v>0</v>
      </c>
      <c r="BK124" s="457">
        <v>16000000</v>
      </c>
      <c r="BL124" s="457">
        <v>472937500</v>
      </c>
      <c r="BM124" s="457">
        <v>0</v>
      </c>
      <c r="BN124" s="457">
        <v>264802737.5</v>
      </c>
      <c r="BO124" s="457">
        <v>548488800</v>
      </c>
      <c r="BP124" s="457">
        <v>1680702714</v>
      </c>
      <c r="BQ124" s="457">
        <v>0</v>
      </c>
      <c r="BR124" s="457">
        <v>0</v>
      </c>
      <c r="BS124" s="457">
        <v>953955994</v>
      </c>
      <c r="BT124" s="457">
        <v>885767328</v>
      </c>
      <c r="BU124" s="457">
        <v>624680586</v>
      </c>
      <c r="BV124" s="457">
        <v>0</v>
      </c>
      <c r="BW124" s="457">
        <v>2269650274</v>
      </c>
      <c r="BX124" s="457">
        <v>741600000</v>
      </c>
      <c r="BY124" s="457">
        <v>1020704790</v>
      </c>
      <c r="BZ124" s="457">
        <v>1376912602</v>
      </c>
      <c r="CA124" s="457">
        <v>1022993356.5</v>
      </c>
      <c r="CB124" s="457">
        <v>1282665820</v>
      </c>
      <c r="CC124" s="457">
        <v>0</v>
      </c>
      <c r="CD124" s="457">
        <v>742287328</v>
      </c>
      <c r="CE124" s="457">
        <v>4087248913</v>
      </c>
      <c r="CF124" s="457">
        <v>378932220</v>
      </c>
      <c r="CG124" s="457">
        <v>2450618330.8000002</v>
      </c>
      <c r="CH124" s="457">
        <v>1618894585.5</v>
      </c>
      <c r="CI124" s="457">
        <v>2840060524</v>
      </c>
      <c r="CJ124" s="457">
        <v>2129075400</v>
      </c>
      <c r="CK124" s="457">
        <v>5627077838</v>
      </c>
      <c r="CL124" s="457">
        <v>948371984</v>
      </c>
      <c r="CM124" s="457">
        <v>5852136249.25</v>
      </c>
      <c r="CN124" s="457">
        <v>13206420642</v>
      </c>
      <c r="CO124" s="457">
        <v>275016439.69999999</v>
      </c>
      <c r="CP124" s="457">
        <v>412540401</v>
      </c>
      <c r="CQ124" s="457">
        <v>13599263614.9</v>
      </c>
      <c r="CR124" s="457">
        <v>6684122920</v>
      </c>
      <c r="CS124" s="457">
        <v>2455205486.52</v>
      </c>
      <c r="CT124" s="457">
        <v>0</v>
      </c>
      <c r="CU124" s="457">
        <v>20701000</v>
      </c>
      <c r="CV124" s="457">
        <v>0</v>
      </c>
      <c r="CW124" s="457">
        <v>762577599</v>
      </c>
      <c r="CX124" s="457">
        <v>0</v>
      </c>
      <c r="CY124" s="457">
        <v>6711662763</v>
      </c>
      <c r="CZ124" s="457">
        <v>0</v>
      </c>
      <c r="DA124" s="457">
        <v>0</v>
      </c>
      <c r="DB124" s="457">
        <v>0</v>
      </c>
      <c r="DC124" s="457">
        <v>0</v>
      </c>
      <c r="DD124" s="457">
        <v>0</v>
      </c>
      <c r="DE124" s="457">
        <v>0</v>
      </c>
      <c r="DF124" s="457">
        <v>0</v>
      </c>
      <c r="DG124" s="457">
        <v>0</v>
      </c>
      <c r="DH124" s="457">
        <v>0</v>
      </c>
      <c r="DI124" s="457">
        <v>0</v>
      </c>
      <c r="DJ124" s="457">
        <v>0</v>
      </c>
      <c r="DK124" s="457">
        <v>8397208920</v>
      </c>
      <c r="DL124" s="457">
        <v>0</v>
      </c>
      <c r="DM124" s="457">
        <v>0</v>
      </c>
      <c r="DN124" s="457">
        <v>574566690</v>
      </c>
      <c r="DO124" s="457">
        <v>13955449662</v>
      </c>
      <c r="DP124" s="457">
        <v>273999999</v>
      </c>
      <c r="DQ124" s="457">
        <v>630233120</v>
      </c>
      <c r="DR124" s="457">
        <v>643500000</v>
      </c>
      <c r="DS124" s="457">
        <v>692384000</v>
      </c>
      <c r="DT124" s="457">
        <v>3384788000</v>
      </c>
      <c r="DU124" s="457">
        <v>2531672057.5</v>
      </c>
      <c r="DV124" s="457">
        <v>0</v>
      </c>
      <c r="DW124" s="457">
        <v>0</v>
      </c>
      <c r="DX124" s="457">
        <v>160707000</v>
      </c>
      <c r="DY124" s="457">
        <v>0</v>
      </c>
      <c r="DZ124" s="457">
        <v>0</v>
      </c>
      <c r="EA124" s="457">
        <v>2481000000</v>
      </c>
      <c r="EB124" s="457">
        <v>644625000</v>
      </c>
      <c r="EC124" s="457">
        <v>654697680</v>
      </c>
      <c r="ED124" s="457">
        <v>0</v>
      </c>
      <c r="EE124" s="457">
        <v>3000220688</v>
      </c>
      <c r="EF124" s="457">
        <v>453595720.5</v>
      </c>
      <c r="EG124" s="457">
        <v>503062336</v>
      </c>
      <c r="EH124" s="457">
        <v>886380736</v>
      </c>
      <c r="EI124" s="457">
        <v>1499147882</v>
      </c>
      <c r="EJ124" s="457">
        <v>832688094.5</v>
      </c>
      <c r="EK124" s="457">
        <v>0</v>
      </c>
      <c r="EL124" s="457">
        <v>0</v>
      </c>
      <c r="EM124" s="457">
        <v>0</v>
      </c>
      <c r="EN124" s="457">
        <v>0</v>
      </c>
      <c r="EO124" s="457">
        <v>0</v>
      </c>
      <c r="EP124" s="457">
        <v>0</v>
      </c>
      <c r="EQ124" s="457">
        <v>0</v>
      </c>
      <c r="ER124" s="457">
        <v>0</v>
      </c>
      <c r="ES124" s="457">
        <v>3932950736</v>
      </c>
      <c r="ET124" s="457">
        <v>0</v>
      </c>
      <c r="EU124" s="457">
        <v>0</v>
      </c>
      <c r="EV124" s="457">
        <v>0</v>
      </c>
      <c r="EW124" s="457">
        <v>0</v>
      </c>
      <c r="EX124" s="457">
        <v>0</v>
      </c>
      <c r="EY124" s="457">
        <v>0</v>
      </c>
      <c r="EZ124" s="457">
        <v>0</v>
      </c>
      <c r="FA124" s="457">
        <v>0</v>
      </c>
      <c r="FB124" s="457">
        <v>0</v>
      </c>
      <c r="FC124" s="457">
        <v>527850000</v>
      </c>
      <c r="FD124" s="457">
        <v>57461992.5</v>
      </c>
      <c r="FE124" s="457">
        <v>14128399995.4</v>
      </c>
      <c r="FF124" s="457">
        <v>0</v>
      </c>
      <c r="FG124" s="457">
        <v>0</v>
      </c>
      <c r="FH124" s="457">
        <v>914687302.40999997</v>
      </c>
      <c r="FI124" s="457">
        <v>0</v>
      </c>
      <c r="FJ124" s="457">
        <v>0</v>
      </c>
      <c r="FK124" s="457">
        <v>1123485100</v>
      </c>
      <c r="FL124" s="457">
        <v>0</v>
      </c>
      <c r="FM124" s="457">
        <v>541465600</v>
      </c>
      <c r="FN124" s="457">
        <v>0</v>
      </c>
      <c r="FO124" s="457">
        <v>0</v>
      </c>
      <c r="FP124" s="457">
        <v>0</v>
      </c>
      <c r="FQ124" s="457">
        <v>0</v>
      </c>
      <c r="FR124" s="457">
        <v>0</v>
      </c>
      <c r="FS124" s="457">
        <v>0</v>
      </c>
      <c r="FT124" s="457">
        <v>0</v>
      </c>
      <c r="FU124" s="457">
        <v>0</v>
      </c>
      <c r="FV124" s="457">
        <v>0</v>
      </c>
      <c r="FW124" s="457">
        <v>363461553</v>
      </c>
      <c r="FX124" s="457">
        <v>0</v>
      </c>
      <c r="FY124" s="457">
        <v>0</v>
      </c>
      <c r="FZ124" s="457">
        <v>0</v>
      </c>
      <c r="GA124" s="457">
        <v>0</v>
      </c>
      <c r="GB124" s="457">
        <v>0</v>
      </c>
      <c r="GC124" s="457">
        <v>0</v>
      </c>
      <c r="GD124" s="457">
        <v>0</v>
      </c>
      <c r="GE124" s="457">
        <v>602800013.70000005</v>
      </c>
      <c r="GF124" s="457">
        <v>0</v>
      </c>
      <c r="GG124" s="457">
        <v>0</v>
      </c>
      <c r="GH124" s="457">
        <v>0</v>
      </c>
      <c r="GI124" s="457">
        <v>0</v>
      </c>
      <c r="GJ124" s="457">
        <v>0</v>
      </c>
      <c r="GK124" s="457">
        <v>0</v>
      </c>
      <c r="GL124" s="457">
        <v>0</v>
      </c>
      <c r="GM124" s="457">
        <v>0</v>
      </c>
      <c r="GN124" s="457">
        <v>0</v>
      </c>
      <c r="GO124" s="457">
        <v>0</v>
      </c>
      <c r="GP124" s="457">
        <v>0</v>
      </c>
      <c r="GQ124" s="457">
        <v>0</v>
      </c>
      <c r="GR124" s="457">
        <v>0</v>
      </c>
      <c r="GS124" s="457">
        <v>0</v>
      </c>
      <c r="GT124" s="457">
        <v>0</v>
      </c>
      <c r="GU124" s="457">
        <v>674197600</v>
      </c>
      <c r="GV124" s="457">
        <v>0</v>
      </c>
      <c r="GW124" s="457">
        <v>0</v>
      </c>
      <c r="GX124" s="457">
        <v>0</v>
      </c>
      <c r="GY124" s="457">
        <v>1477752614</v>
      </c>
      <c r="GZ124" s="457">
        <v>0</v>
      </c>
      <c r="HA124" s="457">
        <v>2021036577</v>
      </c>
      <c r="HB124" s="457">
        <v>0</v>
      </c>
      <c r="HC124" s="457">
        <v>0</v>
      </c>
      <c r="HD124" s="457">
        <v>9107055696</v>
      </c>
      <c r="HE124" s="457">
        <v>0</v>
      </c>
      <c r="HF124" s="457">
        <v>1147500000</v>
      </c>
      <c r="HG124" s="457">
        <v>0</v>
      </c>
      <c r="HH124" s="457">
        <v>0</v>
      </c>
      <c r="HI124" s="457">
        <v>7007184402</v>
      </c>
      <c r="HJ124" s="457">
        <v>0</v>
      </c>
      <c r="HK124" s="457">
        <v>0</v>
      </c>
      <c r="HL124" s="457">
        <v>0</v>
      </c>
      <c r="HM124" s="457">
        <v>6073311289</v>
      </c>
      <c r="HN124" s="457">
        <v>0</v>
      </c>
      <c r="HO124" s="457">
        <v>0</v>
      </c>
      <c r="HP124" s="457">
        <v>0</v>
      </c>
      <c r="HQ124" s="457">
        <v>0</v>
      </c>
      <c r="HR124" s="457">
        <v>0</v>
      </c>
      <c r="HS124" s="457">
        <v>0</v>
      </c>
      <c r="HT124" s="457">
        <v>0</v>
      </c>
      <c r="HU124" s="457">
        <v>0</v>
      </c>
      <c r="HV124" s="457">
        <v>0</v>
      </c>
      <c r="HW124" s="457">
        <v>0</v>
      </c>
      <c r="HX124" s="457">
        <v>0</v>
      </c>
      <c r="HY124" s="457">
        <v>705101362.5</v>
      </c>
      <c r="HZ124" s="457">
        <v>0</v>
      </c>
      <c r="IA124" s="457">
        <v>3744278776.0000005</v>
      </c>
      <c r="IB124" s="457">
        <v>0</v>
      </c>
      <c r="IC124" s="457">
        <v>0</v>
      </c>
      <c r="ID124" s="457">
        <v>0</v>
      </c>
      <c r="IE124" s="457">
        <v>5386922426.1999998</v>
      </c>
      <c r="IF124" s="457">
        <v>0</v>
      </c>
      <c r="IG124" s="457">
        <v>0</v>
      </c>
      <c r="IH124" s="457">
        <v>0</v>
      </c>
      <c r="II124" s="457">
        <v>3682739239.9499998</v>
      </c>
      <c r="IJ124" s="457">
        <v>0</v>
      </c>
      <c r="IK124" s="457">
        <v>0</v>
      </c>
      <c r="IL124" s="457">
        <v>300300000</v>
      </c>
      <c r="IM124" s="457">
        <v>0</v>
      </c>
      <c r="IN124" s="457">
        <v>3767393225.6999998</v>
      </c>
      <c r="IO124" s="457">
        <v>2631881766.8000002</v>
      </c>
      <c r="IP124" s="457">
        <v>12364793032.799999</v>
      </c>
      <c r="IQ124" s="457">
        <v>5559725309.3100004</v>
      </c>
      <c r="IR124" s="457">
        <v>3288036182.25</v>
      </c>
      <c r="IS124" s="457">
        <v>12183256622.440001</v>
      </c>
      <c r="IT124" s="457">
        <v>2107326480</v>
      </c>
      <c r="IU124" s="457">
        <v>18360333703.18</v>
      </c>
      <c r="IV124" s="457">
        <v>0</v>
      </c>
      <c r="IW124" s="457">
        <v>13437103518.5</v>
      </c>
      <c r="IX124" s="457">
        <v>3243585179</v>
      </c>
      <c r="IY124" s="457">
        <v>1092000000</v>
      </c>
      <c r="IZ124" s="457">
        <v>14614396046.599998</v>
      </c>
      <c r="JA124" s="457">
        <v>12026235095.610001</v>
      </c>
      <c r="JB124" s="457">
        <v>382000003</v>
      </c>
      <c r="JC124" s="457">
        <v>0</v>
      </c>
      <c r="JD124" s="457">
        <v>0</v>
      </c>
      <c r="JE124" s="457">
        <v>405680536.79999995</v>
      </c>
      <c r="JF124" s="457">
        <v>0</v>
      </c>
      <c r="JG124" s="457">
        <v>0</v>
      </c>
      <c r="JH124" s="457">
        <v>0</v>
      </c>
      <c r="JI124" s="457">
        <v>0</v>
      </c>
      <c r="JJ124" s="457">
        <v>0</v>
      </c>
      <c r="JK124" s="457">
        <v>0</v>
      </c>
      <c r="JL124" s="457">
        <v>0</v>
      </c>
      <c r="JM124" s="457">
        <v>0</v>
      </c>
      <c r="JN124" s="457">
        <v>0</v>
      </c>
      <c r="JO124" s="457">
        <v>0</v>
      </c>
      <c r="JP124" s="457">
        <v>0</v>
      </c>
      <c r="JQ124" s="457">
        <v>0</v>
      </c>
      <c r="JR124" s="457">
        <v>0</v>
      </c>
      <c r="JS124" s="457">
        <v>0</v>
      </c>
      <c r="JT124" s="457">
        <v>0</v>
      </c>
      <c r="JU124" s="457">
        <v>0</v>
      </c>
      <c r="JV124" s="457">
        <v>0</v>
      </c>
      <c r="JW124" s="457">
        <v>0</v>
      </c>
      <c r="JX124" s="457">
        <v>0</v>
      </c>
      <c r="JY124" s="457">
        <v>0</v>
      </c>
      <c r="JZ124" s="457">
        <v>0</v>
      </c>
      <c r="KA124" s="457">
        <v>0</v>
      </c>
      <c r="KB124" s="457">
        <v>0</v>
      </c>
      <c r="KC124" s="457">
        <v>0</v>
      </c>
      <c r="KD124" s="457">
        <v>0</v>
      </c>
      <c r="KE124" s="457">
        <v>0</v>
      </c>
      <c r="KF124" s="457">
        <v>0</v>
      </c>
      <c r="KG124" s="457">
        <v>0</v>
      </c>
      <c r="KH124" s="457">
        <v>0</v>
      </c>
      <c r="KI124" s="645">
        <v>0</v>
      </c>
      <c r="KJ124" s="645">
        <v>0</v>
      </c>
      <c r="KK124" s="645">
        <v>0</v>
      </c>
      <c r="KL124" s="645">
        <v>0</v>
      </c>
      <c r="KM124" s="645">
        <v>0</v>
      </c>
      <c r="KN124" s="645">
        <v>0</v>
      </c>
      <c r="KO124" s="645">
        <v>0</v>
      </c>
      <c r="KP124" s="645">
        <v>0</v>
      </c>
      <c r="KQ124" s="645">
        <v>0</v>
      </c>
      <c r="KR124" s="645">
        <v>0</v>
      </c>
    </row>
    <row r="125" spans="1:304" ht="12.75" customHeight="1">
      <c r="A125" s="307" t="s">
        <v>270</v>
      </c>
      <c r="B125" s="457"/>
      <c r="C125" s="457"/>
      <c r="D125" s="457"/>
      <c r="E125" s="457"/>
      <c r="F125" s="457"/>
      <c r="G125" s="457"/>
      <c r="H125" s="457"/>
      <c r="I125" s="457"/>
      <c r="J125" s="457"/>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57"/>
      <c r="AJ125" s="457"/>
      <c r="AK125" s="457"/>
      <c r="AL125" s="457"/>
      <c r="AM125" s="457"/>
      <c r="AN125" s="457"/>
      <c r="AO125" s="457"/>
      <c r="AP125" s="457"/>
      <c r="AQ125" s="457"/>
      <c r="AR125" s="457"/>
      <c r="AS125" s="457"/>
      <c r="AT125" s="457"/>
      <c r="AU125" s="457"/>
      <c r="AV125" s="457"/>
      <c r="AW125" s="457"/>
      <c r="AX125" s="457">
        <v>0</v>
      </c>
      <c r="AY125" s="457">
        <v>0</v>
      </c>
      <c r="AZ125" s="457">
        <v>0</v>
      </c>
      <c r="BA125" s="457">
        <v>0</v>
      </c>
      <c r="BB125" s="457">
        <v>243230093.88853705</v>
      </c>
      <c r="BC125" s="457">
        <v>472160817.36132431</v>
      </c>
      <c r="BD125" s="457">
        <v>0</v>
      </c>
      <c r="BE125" s="457">
        <v>0</v>
      </c>
      <c r="BF125" s="457">
        <v>287029639.20704848</v>
      </c>
      <c r="BG125" s="457">
        <v>215963591.80815682</v>
      </c>
      <c r="BH125" s="457">
        <v>294590498.23789978</v>
      </c>
      <c r="BI125" s="457">
        <v>0</v>
      </c>
      <c r="BJ125" s="457">
        <v>0</v>
      </c>
      <c r="BK125" s="457">
        <v>6165703.2755298642</v>
      </c>
      <c r="BL125" s="457">
        <v>176416554.75977319</v>
      </c>
      <c r="BM125" s="457">
        <v>0</v>
      </c>
      <c r="BN125" s="457">
        <v>108113639.61131752</v>
      </c>
      <c r="BO125" s="457">
        <v>225948012.3583934</v>
      </c>
      <c r="BP125" s="457">
        <v>716236769.57883048</v>
      </c>
      <c r="BQ125" s="457">
        <v>0</v>
      </c>
      <c r="BR125" s="457">
        <v>0</v>
      </c>
      <c r="BS125" s="457">
        <v>418546774.54030126</v>
      </c>
      <c r="BT125" s="457">
        <v>399228074.09744442</v>
      </c>
      <c r="BU125" s="457">
        <v>267460432.43706116</v>
      </c>
      <c r="BV125" s="457">
        <v>0</v>
      </c>
      <c r="BW125" s="457">
        <v>1049071531.2017407</v>
      </c>
      <c r="BX125" s="457">
        <v>346207971.00687325</v>
      </c>
      <c r="BY125" s="457">
        <v>478982585.3631655</v>
      </c>
      <c r="BZ125" s="457">
        <v>654139092.70043874</v>
      </c>
      <c r="CA125" s="457">
        <v>451275800.31382787</v>
      </c>
      <c r="CB125" s="457">
        <v>585692155.25114155</v>
      </c>
      <c r="CC125" s="457">
        <v>0</v>
      </c>
      <c r="CD125" s="457">
        <v>335876619.00452489</v>
      </c>
      <c r="CE125" s="457">
        <v>1910803543.7753205</v>
      </c>
      <c r="CF125" s="457">
        <v>175431583.33333331</v>
      </c>
      <c r="CG125" s="457">
        <v>1139419813.0683594</v>
      </c>
      <c r="CH125" s="457">
        <v>760793864.59859848</v>
      </c>
      <c r="CI125" s="457">
        <v>1350705193.0301089</v>
      </c>
      <c r="CJ125" s="457">
        <v>1032102081.7220656</v>
      </c>
      <c r="CK125" s="457">
        <v>2770058028.8854651</v>
      </c>
      <c r="CL125" s="457">
        <v>474886958.37818801</v>
      </c>
      <c r="CM125" s="457">
        <v>3028099431.2347927</v>
      </c>
      <c r="CN125" s="457">
        <v>7056866098.3466492</v>
      </c>
      <c r="CO125" s="457">
        <v>134811980.24509802</v>
      </c>
      <c r="CP125" s="457">
        <v>221795914.51612902</v>
      </c>
      <c r="CQ125" s="457">
        <v>7636982207.4916296</v>
      </c>
      <c r="CR125" s="457">
        <v>3759596801.3278852</v>
      </c>
      <c r="CS125" s="457">
        <v>1366642903.3591101</v>
      </c>
      <c r="CT125" s="457">
        <v>0</v>
      </c>
      <c r="CU125" s="457">
        <v>11859639.071899168</v>
      </c>
      <c r="CV125" s="457">
        <v>0</v>
      </c>
      <c r="CW125" s="457">
        <v>454529605.45225334</v>
      </c>
      <c r="CX125" s="457">
        <v>0</v>
      </c>
      <c r="CY125" s="457">
        <v>4101480544.4879003</v>
      </c>
      <c r="CZ125" s="457">
        <v>0</v>
      </c>
      <c r="DA125" s="457">
        <v>0</v>
      </c>
      <c r="DB125" s="457">
        <v>0</v>
      </c>
      <c r="DC125" s="457">
        <v>0</v>
      </c>
      <c r="DD125" s="457">
        <v>0</v>
      </c>
      <c r="DE125" s="457">
        <v>0</v>
      </c>
      <c r="DF125" s="457">
        <v>0</v>
      </c>
      <c r="DG125" s="457">
        <v>0</v>
      </c>
      <c r="DH125" s="457">
        <v>0</v>
      </c>
      <c r="DI125" s="457">
        <v>0</v>
      </c>
      <c r="DJ125" s="457">
        <v>0</v>
      </c>
      <c r="DK125" s="457">
        <v>4309133740.4423456</v>
      </c>
      <c r="DL125" s="457">
        <v>0</v>
      </c>
      <c r="DM125" s="457">
        <v>0</v>
      </c>
      <c r="DN125" s="457">
        <v>320807755.4438861</v>
      </c>
      <c r="DO125" s="457">
        <v>7935212744.5563421</v>
      </c>
      <c r="DP125" s="457">
        <v>158500606.8143692</v>
      </c>
      <c r="DQ125" s="457">
        <v>353606643.1016103</v>
      </c>
      <c r="DR125" s="457">
        <v>343236611.90526992</v>
      </c>
      <c r="DS125" s="457">
        <v>369212392.68383723</v>
      </c>
      <c r="DT125" s="457">
        <v>1883239654.6165533</v>
      </c>
      <c r="DU125" s="457">
        <v>1434546377.2631953</v>
      </c>
      <c r="DV125" s="457">
        <v>0</v>
      </c>
      <c r="DW125" s="457">
        <v>0</v>
      </c>
      <c r="DX125" s="457">
        <v>91701569.186875895</v>
      </c>
      <c r="DY125" s="457">
        <v>0</v>
      </c>
      <c r="DZ125" s="457">
        <v>0</v>
      </c>
      <c r="EA125" s="457">
        <v>1457183131.6809585</v>
      </c>
      <c r="EB125" s="457">
        <v>378212274.11405778</v>
      </c>
      <c r="EC125" s="457">
        <v>383267579.90867579</v>
      </c>
      <c r="ED125" s="457">
        <v>0</v>
      </c>
      <c r="EE125" s="457">
        <v>1799053455.944304</v>
      </c>
      <c r="EF125" s="457">
        <v>273927000.72468144</v>
      </c>
      <c r="EG125" s="457">
        <v>317109389.81341404</v>
      </c>
      <c r="EH125" s="457">
        <v>562888636.56569505</v>
      </c>
      <c r="EI125" s="457">
        <v>949111094.72226405</v>
      </c>
      <c r="EJ125" s="457">
        <v>537746866.04792547</v>
      </c>
      <c r="EK125" s="457">
        <v>0</v>
      </c>
      <c r="EL125" s="457">
        <v>0</v>
      </c>
      <c r="EM125" s="457">
        <v>0</v>
      </c>
      <c r="EN125" s="457">
        <v>0</v>
      </c>
      <c r="EO125" s="457">
        <v>0</v>
      </c>
      <c r="EP125" s="457">
        <v>0</v>
      </c>
      <c r="EQ125" s="457">
        <v>0</v>
      </c>
      <c r="ER125" s="457">
        <v>0</v>
      </c>
      <c r="ES125" s="457">
        <v>2084405155.9854152</v>
      </c>
      <c r="ET125" s="457">
        <v>0</v>
      </c>
      <c r="EU125" s="457">
        <v>0</v>
      </c>
      <c r="EV125" s="457">
        <v>0</v>
      </c>
      <c r="EW125" s="457">
        <v>0</v>
      </c>
      <c r="EX125" s="457">
        <v>0</v>
      </c>
      <c r="EY125" s="457">
        <v>0</v>
      </c>
      <c r="EZ125" s="457">
        <v>0</v>
      </c>
      <c r="FA125" s="457">
        <v>0</v>
      </c>
      <c r="FB125" s="457">
        <v>0</v>
      </c>
      <c r="FC125" s="457">
        <v>268817478.10144633</v>
      </c>
      <c r="FD125" s="457">
        <v>29425436.552642357</v>
      </c>
      <c r="FE125" s="457">
        <v>7058015492.7774763</v>
      </c>
      <c r="FF125" s="457">
        <v>0</v>
      </c>
      <c r="FG125" s="457">
        <v>0</v>
      </c>
      <c r="FH125" s="457">
        <v>408999866.93346447</v>
      </c>
      <c r="FI125" s="457">
        <v>0</v>
      </c>
      <c r="FJ125" s="457">
        <v>0</v>
      </c>
      <c r="FK125" s="457">
        <v>515360137.61467886</v>
      </c>
      <c r="FL125" s="457">
        <v>0</v>
      </c>
      <c r="FM125" s="457">
        <v>233390344.82758623</v>
      </c>
      <c r="FN125" s="457">
        <v>0</v>
      </c>
      <c r="FO125" s="457">
        <v>0</v>
      </c>
      <c r="FP125" s="457">
        <v>0</v>
      </c>
      <c r="FQ125" s="457">
        <v>0</v>
      </c>
      <c r="FR125" s="457">
        <v>0</v>
      </c>
      <c r="FS125" s="457">
        <v>0</v>
      </c>
      <c r="FT125" s="457">
        <v>0</v>
      </c>
      <c r="FU125" s="457">
        <v>0</v>
      </c>
      <c r="FV125" s="457">
        <v>0</v>
      </c>
      <c r="FW125" s="457">
        <v>146574808.64620721</v>
      </c>
      <c r="FX125" s="457">
        <v>0</v>
      </c>
      <c r="FY125" s="457">
        <v>0</v>
      </c>
      <c r="FZ125" s="457">
        <v>0</v>
      </c>
      <c r="GA125" s="457">
        <v>0</v>
      </c>
      <c r="GB125" s="457">
        <v>0</v>
      </c>
      <c r="GC125" s="457">
        <v>0</v>
      </c>
      <c r="GD125" s="457">
        <v>0</v>
      </c>
      <c r="GE125" s="457">
        <v>190253760.16285825</v>
      </c>
      <c r="GF125" s="457">
        <v>0</v>
      </c>
      <c r="GG125" s="457">
        <v>0</v>
      </c>
      <c r="GH125" s="457">
        <v>0</v>
      </c>
      <c r="GI125" s="457">
        <v>0</v>
      </c>
      <c r="GJ125" s="457">
        <v>0</v>
      </c>
      <c r="GK125" s="457">
        <v>0</v>
      </c>
      <c r="GL125" s="457">
        <v>0</v>
      </c>
      <c r="GM125" s="457">
        <v>0</v>
      </c>
      <c r="GN125" s="457">
        <v>0</v>
      </c>
      <c r="GO125" s="457">
        <v>0</v>
      </c>
      <c r="GP125" s="457">
        <v>0</v>
      </c>
      <c r="GQ125" s="457">
        <v>0</v>
      </c>
      <c r="GR125" s="457">
        <v>0</v>
      </c>
      <c r="GS125" s="457">
        <v>0</v>
      </c>
      <c r="GT125" s="457">
        <v>0</v>
      </c>
      <c r="GU125" s="457">
        <v>211911865.47226149</v>
      </c>
      <c r="GV125" s="457">
        <v>0</v>
      </c>
      <c r="GW125" s="457">
        <v>0</v>
      </c>
      <c r="GX125" s="457">
        <v>0</v>
      </c>
      <c r="GY125" s="457">
        <v>475078542.14134663</v>
      </c>
      <c r="GZ125" s="457">
        <v>0</v>
      </c>
      <c r="HA125" s="457">
        <v>643150641.86608958</v>
      </c>
      <c r="HB125" s="457">
        <v>0</v>
      </c>
      <c r="HC125" s="457">
        <v>0</v>
      </c>
      <c r="HD125" s="457">
        <v>2900765302.0136342</v>
      </c>
      <c r="HE125" s="457">
        <v>0</v>
      </c>
      <c r="HF125" s="457">
        <v>360112976.62011611</v>
      </c>
      <c r="HG125" s="457">
        <v>0</v>
      </c>
      <c r="HH125" s="457">
        <v>0</v>
      </c>
      <c r="HI125" s="457">
        <v>2117213652.5035548</v>
      </c>
      <c r="HJ125" s="457">
        <v>0</v>
      </c>
      <c r="HK125" s="457">
        <v>0</v>
      </c>
      <c r="HL125" s="457">
        <v>0</v>
      </c>
      <c r="HM125" s="457">
        <v>1746887578.783278</v>
      </c>
      <c r="HN125" s="457">
        <v>0</v>
      </c>
      <c r="HO125" s="457">
        <v>0</v>
      </c>
      <c r="HP125" s="457">
        <v>0</v>
      </c>
      <c r="HQ125" s="457">
        <v>0</v>
      </c>
      <c r="HR125" s="457">
        <v>0</v>
      </c>
      <c r="HS125" s="457">
        <v>0</v>
      </c>
      <c r="HT125" s="457">
        <v>0</v>
      </c>
      <c r="HU125" s="457">
        <v>0</v>
      </c>
      <c r="HV125" s="457">
        <v>0</v>
      </c>
      <c r="HW125" s="457">
        <v>0</v>
      </c>
      <c r="HX125" s="457">
        <v>0</v>
      </c>
      <c r="HY125" s="457">
        <v>179758154.87571701</v>
      </c>
      <c r="HZ125" s="457">
        <v>0</v>
      </c>
      <c r="IA125" s="457">
        <v>977057245.44648004</v>
      </c>
      <c r="IB125" s="457">
        <v>0</v>
      </c>
      <c r="IC125" s="457">
        <v>0</v>
      </c>
      <c r="ID125" s="457">
        <v>0</v>
      </c>
      <c r="IE125" s="457">
        <v>1335232191.4268904</v>
      </c>
      <c r="IF125" s="457">
        <v>0</v>
      </c>
      <c r="IG125" s="457">
        <v>0</v>
      </c>
      <c r="IH125" s="457">
        <v>0</v>
      </c>
      <c r="II125" s="457">
        <v>860950392.48460174</v>
      </c>
      <c r="IJ125" s="457">
        <v>0</v>
      </c>
      <c r="IK125" s="457">
        <v>0</v>
      </c>
      <c r="IL125" s="457">
        <v>51572240.636109158</v>
      </c>
      <c r="IM125" s="457">
        <v>0</v>
      </c>
      <c r="IN125" s="457">
        <v>715103202.95012331</v>
      </c>
      <c r="IO125" s="457">
        <v>487990982.66367537</v>
      </c>
      <c r="IP125" s="457">
        <v>2267421519.9611578</v>
      </c>
      <c r="IQ125" s="457">
        <v>996501633.46714473</v>
      </c>
      <c r="IR125" s="457">
        <v>600380327.12962496</v>
      </c>
      <c r="IS125" s="457">
        <v>2396471173.8118052</v>
      </c>
      <c r="IT125" s="457">
        <v>391321868.29024518</v>
      </c>
      <c r="IU125" s="457">
        <v>3398064711.5513844</v>
      </c>
      <c r="IV125" s="457">
        <v>0</v>
      </c>
      <c r="IW125" s="457">
        <v>2450503329.1910892</v>
      </c>
      <c r="IX125" s="457">
        <v>606084025.00351727</v>
      </c>
      <c r="IY125" s="457">
        <v>216843066.78051591</v>
      </c>
      <c r="IZ125" s="457">
        <v>2824457650.4173536</v>
      </c>
      <c r="JA125" s="457">
        <v>2301718493.0847631</v>
      </c>
      <c r="JB125" s="457">
        <v>73837827.969459757</v>
      </c>
      <c r="JC125" s="457">
        <v>0</v>
      </c>
      <c r="JD125" s="457">
        <v>0</v>
      </c>
      <c r="JE125" s="457">
        <v>73011398.891368508</v>
      </c>
      <c r="JF125" s="457">
        <v>0</v>
      </c>
      <c r="JG125" s="457">
        <v>0</v>
      </c>
      <c r="JH125" s="457">
        <v>0</v>
      </c>
      <c r="JI125" s="457">
        <v>0</v>
      </c>
      <c r="JJ125" s="457">
        <v>0</v>
      </c>
      <c r="JK125" s="457">
        <v>0</v>
      </c>
      <c r="JL125" s="457">
        <v>0</v>
      </c>
      <c r="JM125" s="457">
        <v>0</v>
      </c>
      <c r="JN125" s="457">
        <v>0</v>
      </c>
      <c r="JO125" s="457">
        <v>0</v>
      </c>
      <c r="JP125" s="457">
        <v>0</v>
      </c>
      <c r="JQ125" s="457">
        <v>0</v>
      </c>
      <c r="JR125" s="457">
        <v>0</v>
      </c>
      <c r="JS125" s="457">
        <v>0</v>
      </c>
      <c r="JT125" s="457">
        <v>0</v>
      </c>
      <c r="JU125" s="457">
        <v>0</v>
      </c>
      <c r="JV125" s="457">
        <v>0</v>
      </c>
      <c r="JW125" s="457">
        <v>0</v>
      </c>
      <c r="JX125" s="457">
        <v>0</v>
      </c>
      <c r="JY125" s="457">
        <v>0</v>
      </c>
      <c r="JZ125" s="457">
        <v>0</v>
      </c>
      <c r="KA125" s="457">
        <v>0</v>
      </c>
      <c r="KB125" s="457">
        <v>0</v>
      </c>
      <c r="KC125" s="457">
        <v>0</v>
      </c>
      <c r="KD125" s="457">
        <v>0</v>
      </c>
      <c r="KE125" s="457">
        <v>0</v>
      </c>
      <c r="KF125" s="457">
        <v>0</v>
      </c>
      <c r="KG125" s="457">
        <v>0</v>
      </c>
      <c r="KH125" s="457">
        <v>0</v>
      </c>
      <c r="KI125" s="645">
        <v>0</v>
      </c>
      <c r="KJ125" s="645">
        <v>0</v>
      </c>
      <c r="KK125" s="645">
        <v>0</v>
      </c>
      <c r="KL125" s="645">
        <v>0</v>
      </c>
      <c r="KM125" s="645">
        <v>0</v>
      </c>
      <c r="KN125" s="645">
        <v>0</v>
      </c>
      <c r="KO125" s="645">
        <v>0</v>
      </c>
      <c r="KP125" s="645">
        <v>0</v>
      </c>
      <c r="KQ125" s="645">
        <v>0</v>
      </c>
      <c r="KR125" s="645">
        <v>0</v>
      </c>
    </row>
    <row r="126" spans="1:304" ht="12.75" customHeight="1">
      <c r="A126" s="401" t="s">
        <v>271</v>
      </c>
      <c r="B126" s="458"/>
      <c r="C126" s="458"/>
      <c r="D126" s="458"/>
      <c r="E126" s="458"/>
      <c r="F126" s="458"/>
      <c r="G126" s="458"/>
      <c r="H126" s="458"/>
      <c r="I126" s="458"/>
      <c r="J126" s="458"/>
      <c r="K126" s="458"/>
      <c r="L126" s="458"/>
      <c r="M126" s="458"/>
      <c r="N126" s="458"/>
      <c r="O126" s="458"/>
      <c r="P126" s="458"/>
      <c r="Q126" s="458"/>
      <c r="R126" s="458"/>
      <c r="S126" s="458"/>
      <c r="T126" s="458"/>
      <c r="U126" s="458"/>
      <c r="V126" s="458"/>
      <c r="W126" s="458"/>
      <c r="X126" s="458"/>
      <c r="Y126" s="458"/>
      <c r="Z126" s="458"/>
      <c r="AA126" s="458"/>
      <c r="AB126" s="458"/>
      <c r="AC126" s="458"/>
      <c r="AD126" s="458"/>
      <c r="AE126" s="458"/>
      <c r="AF126" s="458"/>
      <c r="AG126" s="458"/>
      <c r="AH126" s="458"/>
      <c r="AI126" s="458"/>
      <c r="AJ126" s="458"/>
      <c r="AK126" s="458"/>
      <c r="AL126" s="458"/>
      <c r="AM126" s="458"/>
      <c r="AN126" s="458"/>
      <c r="AO126" s="458"/>
      <c r="AP126" s="458"/>
      <c r="AQ126" s="458"/>
      <c r="AR126" s="458"/>
      <c r="AS126" s="458"/>
      <c r="AT126" s="458"/>
      <c r="AU126" s="458"/>
      <c r="AV126" s="458"/>
      <c r="AW126" s="458"/>
      <c r="AX126" s="458">
        <v>0</v>
      </c>
      <c r="AY126" s="458">
        <v>0</v>
      </c>
      <c r="AZ126" s="458">
        <v>0</v>
      </c>
      <c r="BA126" s="458">
        <v>0</v>
      </c>
      <c r="BB126" s="458">
        <v>1</v>
      </c>
      <c r="BC126" s="458">
        <v>2</v>
      </c>
      <c r="BD126" s="458">
        <v>0</v>
      </c>
      <c r="BE126" s="458">
        <v>0</v>
      </c>
      <c r="BF126" s="458">
        <v>1</v>
      </c>
      <c r="BG126" s="458">
        <v>1</v>
      </c>
      <c r="BH126" s="458">
        <v>2</v>
      </c>
      <c r="BI126" s="458">
        <v>0</v>
      </c>
      <c r="BJ126" s="458">
        <v>0</v>
      </c>
      <c r="BK126" s="458">
        <v>1</v>
      </c>
      <c r="BL126" s="458">
        <v>1</v>
      </c>
      <c r="BM126" s="458">
        <v>0</v>
      </c>
      <c r="BN126" s="458">
        <v>1</v>
      </c>
      <c r="BO126" s="458">
        <v>1</v>
      </c>
      <c r="BP126" s="458">
        <v>2</v>
      </c>
      <c r="BQ126" s="458">
        <v>0</v>
      </c>
      <c r="BR126" s="458">
        <v>0</v>
      </c>
      <c r="BS126" s="458">
        <v>1</v>
      </c>
      <c r="BT126" s="458">
        <v>1</v>
      </c>
      <c r="BU126" s="458">
        <v>1</v>
      </c>
      <c r="BV126" s="458">
        <v>0</v>
      </c>
      <c r="BW126" s="458">
        <v>3</v>
      </c>
      <c r="BX126" s="458">
        <v>2</v>
      </c>
      <c r="BY126" s="458">
        <v>2</v>
      </c>
      <c r="BZ126" s="458">
        <v>3</v>
      </c>
      <c r="CA126" s="458">
        <v>2</v>
      </c>
      <c r="CB126" s="458">
        <v>2</v>
      </c>
      <c r="CC126" s="458">
        <v>0</v>
      </c>
      <c r="CD126" s="458">
        <v>1</v>
      </c>
      <c r="CE126" s="458">
        <v>6</v>
      </c>
      <c r="CF126" s="458">
        <v>1</v>
      </c>
      <c r="CG126" s="458">
        <v>4</v>
      </c>
      <c r="CH126" s="458">
        <v>3</v>
      </c>
      <c r="CI126" s="458">
        <v>4</v>
      </c>
      <c r="CJ126" s="458">
        <v>2</v>
      </c>
      <c r="CK126" s="458">
        <v>11</v>
      </c>
      <c r="CL126" s="458">
        <v>2</v>
      </c>
      <c r="CM126" s="458">
        <v>8</v>
      </c>
      <c r="CN126" s="458">
        <v>16</v>
      </c>
      <c r="CO126" s="458">
        <v>1</v>
      </c>
      <c r="CP126" s="458">
        <v>1</v>
      </c>
      <c r="CQ126" s="458">
        <v>12</v>
      </c>
      <c r="CR126" s="458">
        <v>2</v>
      </c>
      <c r="CS126" s="458">
        <v>2</v>
      </c>
      <c r="CT126" s="458">
        <v>0</v>
      </c>
      <c r="CU126" s="458">
        <v>1</v>
      </c>
      <c r="CV126" s="458">
        <v>0</v>
      </c>
      <c r="CW126" s="458">
        <v>2</v>
      </c>
      <c r="CX126" s="458">
        <v>0</v>
      </c>
      <c r="CY126" s="458">
        <v>1</v>
      </c>
      <c r="CZ126" s="458">
        <v>0</v>
      </c>
      <c r="DA126" s="458">
        <v>0</v>
      </c>
      <c r="DB126" s="458">
        <v>0</v>
      </c>
      <c r="DC126" s="458">
        <v>0</v>
      </c>
      <c r="DD126" s="458">
        <v>0</v>
      </c>
      <c r="DE126" s="458">
        <v>0</v>
      </c>
      <c r="DF126" s="458">
        <v>0</v>
      </c>
      <c r="DG126" s="458">
        <v>0</v>
      </c>
      <c r="DH126" s="458">
        <v>0</v>
      </c>
      <c r="DI126" s="458">
        <v>0</v>
      </c>
      <c r="DJ126" s="458">
        <v>0</v>
      </c>
      <c r="DK126" s="458">
        <v>1</v>
      </c>
      <c r="DL126" s="458">
        <v>0</v>
      </c>
      <c r="DM126" s="458">
        <v>0</v>
      </c>
      <c r="DN126" s="458">
        <v>1</v>
      </c>
      <c r="DO126" s="458">
        <v>2</v>
      </c>
      <c r="DP126" s="458">
        <v>1</v>
      </c>
      <c r="DQ126" s="458">
        <v>1</v>
      </c>
      <c r="DR126" s="458">
        <v>1</v>
      </c>
      <c r="DS126" s="458">
        <v>1</v>
      </c>
      <c r="DT126" s="458">
        <v>2</v>
      </c>
      <c r="DU126" s="458">
        <v>3</v>
      </c>
      <c r="DV126" s="458">
        <v>0</v>
      </c>
      <c r="DW126" s="458">
        <v>0</v>
      </c>
      <c r="DX126" s="458">
        <v>1</v>
      </c>
      <c r="DY126" s="458">
        <v>0</v>
      </c>
      <c r="DZ126" s="458">
        <v>0</v>
      </c>
      <c r="EA126" s="458">
        <v>1</v>
      </c>
      <c r="EB126" s="458">
        <v>1</v>
      </c>
      <c r="EC126" s="458">
        <v>1</v>
      </c>
      <c r="ED126" s="458">
        <v>0</v>
      </c>
      <c r="EE126" s="458">
        <v>4</v>
      </c>
      <c r="EF126" s="458">
        <v>1</v>
      </c>
      <c r="EG126" s="458">
        <v>1</v>
      </c>
      <c r="EH126" s="458">
        <v>1</v>
      </c>
      <c r="EI126" s="458">
        <v>2</v>
      </c>
      <c r="EJ126" s="458">
        <v>2</v>
      </c>
      <c r="EK126" s="458">
        <v>0</v>
      </c>
      <c r="EL126" s="458">
        <v>0</v>
      </c>
      <c r="EM126" s="458">
        <v>0</v>
      </c>
      <c r="EN126" s="458">
        <v>0</v>
      </c>
      <c r="EO126" s="458">
        <v>0</v>
      </c>
      <c r="EP126" s="458">
        <v>0</v>
      </c>
      <c r="EQ126" s="458">
        <v>0</v>
      </c>
      <c r="ER126" s="458">
        <v>0</v>
      </c>
      <c r="ES126" s="458">
        <v>3</v>
      </c>
      <c r="ET126" s="458">
        <v>0</v>
      </c>
      <c r="EU126" s="458">
        <v>0</v>
      </c>
      <c r="EV126" s="458">
        <v>0</v>
      </c>
      <c r="EW126" s="458">
        <v>0</v>
      </c>
      <c r="EX126" s="458">
        <v>0</v>
      </c>
      <c r="EY126" s="458">
        <v>0</v>
      </c>
      <c r="EZ126" s="458">
        <v>0</v>
      </c>
      <c r="FA126" s="458">
        <v>0</v>
      </c>
      <c r="FB126" s="458">
        <v>0</v>
      </c>
      <c r="FC126" s="458">
        <v>1</v>
      </c>
      <c r="FD126" s="458">
        <v>1</v>
      </c>
      <c r="FE126" s="458">
        <v>4</v>
      </c>
      <c r="FF126" s="458">
        <v>0</v>
      </c>
      <c r="FG126" s="458">
        <v>0</v>
      </c>
      <c r="FH126" s="458">
        <v>1</v>
      </c>
      <c r="FI126" s="458">
        <v>0</v>
      </c>
      <c r="FJ126" s="458">
        <v>0</v>
      </c>
      <c r="FK126" s="458">
        <v>2</v>
      </c>
      <c r="FL126" s="458">
        <v>0</v>
      </c>
      <c r="FM126" s="458">
        <v>1</v>
      </c>
      <c r="FN126" s="458">
        <v>0</v>
      </c>
      <c r="FO126" s="458">
        <v>0</v>
      </c>
      <c r="FP126" s="458">
        <v>0</v>
      </c>
      <c r="FQ126" s="458">
        <v>0</v>
      </c>
      <c r="FR126" s="458">
        <v>0</v>
      </c>
      <c r="FS126" s="458">
        <v>0</v>
      </c>
      <c r="FT126" s="458">
        <v>0</v>
      </c>
      <c r="FU126" s="458">
        <v>0</v>
      </c>
      <c r="FV126" s="458">
        <v>0</v>
      </c>
      <c r="FW126" s="458">
        <v>1</v>
      </c>
      <c r="FX126" s="458">
        <v>0</v>
      </c>
      <c r="FY126" s="458">
        <v>0</v>
      </c>
      <c r="FZ126" s="458">
        <v>0</v>
      </c>
      <c r="GA126" s="458">
        <v>0</v>
      </c>
      <c r="GB126" s="458">
        <v>0</v>
      </c>
      <c r="GC126" s="458">
        <v>0</v>
      </c>
      <c r="GD126" s="458">
        <v>0</v>
      </c>
      <c r="GE126" s="458">
        <v>1</v>
      </c>
      <c r="GF126" s="458">
        <v>0</v>
      </c>
      <c r="GG126" s="458">
        <v>0</v>
      </c>
      <c r="GH126" s="458">
        <v>0</v>
      </c>
      <c r="GI126" s="458">
        <v>0</v>
      </c>
      <c r="GJ126" s="458">
        <v>0</v>
      </c>
      <c r="GK126" s="458">
        <v>0</v>
      </c>
      <c r="GL126" s="458">
        <v>0</v>
      </c>
      <c r="GM126" s="458">
        <v>0</v>
      </c>
      <c r="GN126" s="458">
        <v>0</v>
      </c>
      <c r="GO126" s="458">
        <v>0</v>
      </c>
      <c r="GP126" s="458">
        <v>0</v>
      </c>
      <c r="GQ126" s="458">
        <v>0</v>
      </c>
      <c r="GR126" s="458">
        <v>0</v>
      </c>
      <c r="GS126" s="458">
        <v>0</v>
      </c>
      <c r="GT126" s="458">
        <v>0</v>
      </c>
      <c r="GU126" s="458">
        <v>1</v>
      </c>
      <c r="GV126" s="458">
        <v>0</v>
      </c>
      <c r="GW126" s="458">
        <v>0</v>
      </c>
      <c r="GX126" s="458">
        <v>0</v>
      </c>
      <c r="GY126" s="458">
        <v>2</v>
      </c>
      <c r="GZ126" s="458">
        <v>0</v>
      </c>
      <c r="HA126" s="458">
        <v>1</v>
      </c>
      <c r="HB126" s="458">
        <v>0</v>
      </c>
      <c r="HC126" s="458">
        <v>0</v>
      </c>
      <c r="HD126" s="458">
        <v>4</v>
      </c>
      <c r="HE126" s="458">
        <v>0</v>
      </c>
      <c r="HF126" s="458">
        <v>1</v>
      </c>
      <c r="HG126" s="458">
        <v>0</v>
      </c>
      <c r="HH126" s="458">
        <v>0</v>
      </c>
      <c r="HI126" s="458">
        <v>2</v>
      </c>
      <c r="HJ126" s="458">
        <v>0</v>
      </c>
      <c r="HK126" s="458">
        <v>0</v>
      </c>
      <c r="HL126" s="458">
        <v>0</v>
      </c>
      <c r="HM126" s="458">
        <v>3</v>
      </c>
      <c r="HN126" s="458">
        <v>0</v>
      </c>
      <c r="HO126" s="458">
        <v>0</v>
      </c>
      <c r="HP126" s="458">
        <v>0</v>
      </c>
      <c r="HQ126" s="458">
        <v>0</v>
      </c>
      <c r="HR126" s="458">
        <v>0</v>
      </c>
      <c r="HS126" s="458">
        <v>0</v>
      </c>
      <c r="HT126" s="458">
        <v>0</v>
      </c>
      <c r="HU126" s="458">
        <v>0</v>
      </c>
      <c r="HV126" s="458">
        <v>0</v>
      </c>
      <c r="HW126" s="458">
        <v>0</v>
      </c>
      <c r="HX126" s="458">
        <v>0</v>
      </c>
      <c r="HY126" s="458">
        <v>1</v>
      </c>
      <c r="HZ126" s="458">
        <v>0</v>
      </c>
      <c r="IA126" s="458">
        <v>1</v>
      </c>
      <c r="IB126" s="458">
        <v>0</v>
      </c>
      <c r="IC126" s="458">
        <v>0</v>
      </c>
      <c r="ID126" s="458">
        <v>0</v>
      </c>
      <c r="IE126" s="458">
        <v>3</v>
      </c>
      <c r="IF126" s="458">
        <v>0</v>
      </c>
      <c r="IG126" s="458">
        <v>0</v>
      </c>
      <c r="IH126" s="458">
        <v>0</v>
      </c>
      <c r="II126" s="458">
        <v>4</v>
      </c>
      <c r="IJ126" s="458">
        <v>0</v>
      </c>
      <c r="IK126" s="458">
        <v>0</v>
      </c>
      <c r="IL126" s="458">
        <v>1</v>
      </c>
      <c r="IM126" s="458">
        <v>0</v>
      </c>
      <c r="IN126" s="458">
        <v>3</v>
      </c>
      <c r="IO126" s="458">
        <v>2</v>
      </c>
      <c r="IP126" s="458">
        <v>8</v>
      </c>
      <c r="IQ126" s="458">
        <v>3</v>
      </c>
      <c r="IR126" s="458">
        <v>4</v>
      </c>
      <c r="IS126" s="458">
        <v>3</v>
      </c>
      <c r="IT126" s="458">
        <v>2</v>
      </c>
      <c r="IU126" s="458">
        <v>13</v>
      </c>
      <c r="IV126" s="458">
        <v>0</v>
      </c>
      <c r="IW126" s="458">
        <v>7</v>
      </c>
      <c r="IX126" s="458">
        <v>5</v>
      </c>
      <c r="IY126" s="458">
        <v>1</v>
      </c>
      <c r="IZ126" s="458">
        <v>12</v>
      </c>
      <c r="JA126" s="458">
        <v>4</v>
      </c>
      <c r="JB126" s="458">
        <v>1</v>
      </c>
      <c r="JC126" s="458">
        <v>0</v>
      </c>
      <c r="JD126" s="458">
        <v>0</v>
      </c>
      <c r="JE126" s="458">
        <v>1</v>
      </c>
      <c r="JF126" s="458">
        <v>0</v>
      </c>
      <c r="JG126" s="458">
        <v>0</v>
      </c>
      <c r="JH126" s="458">
        <v>0</v>
      </c>
      <c r="JI126" s="458">
        <v>0</v>
      </c>
      <c r="JJ126" s="458">
        <v>0</v>
      </c>
      <c r="JK126" s="458">
        <v>0</v>
      </c>
      <c r="JL126" s="458">
        <v>0</v>
      </c>
      <c r="JM126" s="458">
        <v>0</v>
      </c>
      <c r="JN126" s="458">
        <v>0</v>
      </c>
      <c r="JO126" s="458">
        <v>0</v>
      </c>
      <c r="JP126" s="458">
        <v>0</v>
      </c>
      <c r="JQ126" s="458">
        <v>0</v>
      </c>
      <c r="JR126" s="458">
        <v>0</v>
      </c>
      <c r="JS126" s="458">
        <v>0</v>
      </c>
      <c r="JT126" s="458">
        <v>0</v>
      </c>
      <c r="JU126" s="458">
        <v>0</v>
      </c>
      <c r="JV126" s="458">
        <v>0</v>
      </c>
      <c r="JW126" s="458">
        <v>0</v>
      </c>
      <c r="JX126" s="458">
        <v>0</v>
      </c>
      <c r="JY126" s="458">
        <v>0</v>
      </c>
      <c r="JZ126" s="458">
        <v>0</v>
      </c>
      <c r="KA126" s="458">
        <v>0</v>
      </c>
      <c r="KB126" s="458">
        <v>0</v>
      </c>
      <c r="KC126" s="458">
        <v>0</v>
      </c>
      <c r="KD126" s="458">
        <v>0</v>
      </c>
      <c r="KE126" s="458">
        <v>0</v>
      </c>
      <c r="KF126" s="458">
        <v>0</v>
      </c>
      <c r="KG126" s="458">
        <v>0</v>
      </c>
      <c r="KH126" s="458">
        <v>0</v>
      </c>
      <c r="KI126" s="645">
        <v>0</v>
      </c>
      <c r="KJ126" s="645">
        <v>0</v>
      </c>
      <c r="KK126" s="645">
        <v>0</v>
      </c>
      <c r="KL126" s="645">
        <v>0</v>
      </c>
      <c r="KM126" s="645">
        <v>0</v>
      </c>
      <c r="KN126" s="645">
        <v>0</v>
      </c>
      <c r="KO126" s="645">
        <v>0</v>
      </c>
      <c r="KP126" s="645">
        <v>0</v>
      </c>
      <c r="KQ126" s="645">
        <v>0</v>
      </c>
      <c r="KR126" s="645">
        <v>0</v>
      </c>
    </row>
    <row r="127" spans="1:304">
      <c r="KI127" s="627"/>
      <c r="KJ127" s="627"/>
      <c r="KK127" s="627"/>
      <c r="KL127" s="627"/>
      <c r="KM127" s="627"/>
      <c r="KN127" s="627"/>
      <c r="KO127" s="627"/>
      <c r="KP127" s="627"/>
      <c r="KQ127" s="627"/>
      <c r="KR127" s="627"/>
    </row>
    <row r="128" spans="1:304">
      <c r="KI128" s="627"/>
      <c r="KJ128" s="627"/>
      <c r="KK128" s="627"/>
      <c r="KL128" s="627"/>
      <c r="KM128" s="627"/>
      <c r="KN128" s="627"/>
      <c r="KO128" s="627"/>
      <c r="KP128" s="627"/>
      <c r="KQ128" s="627"/>
      <c r="KR128" s="627"/>
    </row>
    <row r="129" spans="1:304" ht="12.75">
      <c r="A129" s="320" t="s">
        <v>373</v>
      </c>
      <c r="B129" s="270">
        <v>36526</v>
      </c>
      <c r="C129" s="270">
        <v>36557</v>
      </c>
      <c r="D129" s="270">
        <v>36586</v>
      </c>
      <c r="E129" s="270">
        <v>36617</v>
      </c>
      <c r="F129" s="270">
        <v>36647</v>
      </c>
      <c r="G129" s="270">
        <v>36678</v>
      </c>
      <c r="H129" s="270">
        <v>36708</v>
      </c>
      <c r="I129" s="270">
        <v>36739</v>
      </c>
      <c r="J129" s="270">
        <v>36770</v>
      </c>
      <c r="K129" s="270">
        <v>36800</v>
      </c>
      <c r="L129" s="270">
        <v>36831</v>
      </c>
      <c r="M129" s="270">
        <v>36861</v>
      </c>
      <c r="N129" s="270">
        <v>36892</v>
      </c>
      <c r="O129" s="270">
        <v>36923</v>
      </c>
      <c r="P129" s="270">
        <v>36951</v>
      </c>
      <c r="Q129" s="270">
        <v>36982</v>
      </c>
      <c r="R129" s="270">
        <v>37012</v>
      </c>
      <c r="S129" s="270">
        <v>37043</v>
      </c>
      <c r="T129" s="270">
        <v>37073</v>
      </c>
      <c r="U129" s="270">
        <v>37104</v>
      </c>
      <c r="V129" s="270">
        <v>37135</v>
      </c>
      <c r="W129" s="270">
        <v>37165</v>
      </c>
      <c r="X129" s="270">
        <v>37196</v>
      </c>
      <c r="Y129" s="270">
        <v>37226</v>
      </c>
      <c r="Z129" s="270">
        <v>37257</v>
      </c>
      <c r="AA129" s="270">
        <v>37288</v>
      </c>
      <c r="AB129" s="270">
        <v>37316</v>
      </c>
      <c r="AC129" s="270">
        <v>37347</v>
      </c>
      <c r="AD129" s="270">
        <v>37377</v>
      </c>
      <c r="AE129" s="270">
        <v>37408</v>
      </c>
      <c r="AF129" s="270">
        <v>37438</v>
      </c>
      <c r="AG129" s="270">
        <v>37469</v>
      </c>
      <c r="AH129" s="270">
        <v>37500</v>
      </c>
      <c r="AI129" s="270">
        <v>37530</v>
      </c>
      <c r="AJ129" s="270">
        <v>37561</v>
      </c>
      <c r="AK129" s="270">
        <v>37591</v>
      </c>
      <c r="AL129" s="270">
        <v>37622</v>
      </c>
      <c r="AM129" s="270">
        <v>37653</v>
      </c>
      <c r="AN129" s="270">
        <v>37681</v>
      </c>
      <c r="AO129" s="270">
        <v>37712</v>
      </c>
      <c r="AP129" s="270">
        <v>37742</v>
      </c>
      <c r="AQ129" s="270">
        <v>37773</v>
      </c>
      <c r="AR129" s="270">
        <v>37803</v>
      </c>
      <c r="AS129" s="270">
        <v>37834</v>
      </c>
      <c r="AT129" s="270">
        <v>37865</v>
      </c>
      <c r="AU129" s="270">
        <v>37895</v>
      </c>
      <c r="AV129" s="270">
        <v>37926</v>
      </c>
      <c r="AW129" s="270">
        <v>37956</v>
      </c>
      <c r="AX129" s="270">
        <v>37987</v>
      </c>
      <c r="AY129" s="270">
        <v>38018</v>
      </c>
      <c r="AZ129" s="270">
        <v>38047</v>
      </c>
      <c r="BA129" s="270">
        <v>38078</v>
      </c>
      <c r="BB129" s="270">
        <v>38108</v>
      </c>
      <c r="BC129" s="270">
        <v>38139</v>
      </c>
      <c r="BD129" s="270">
        <v>38169</v>
      </c>
      <c r="BE129" s="270">
        <v>38200</v>
      </c>
      <c r="BF129" s="270">
        <v>38231</v>
      </c>
      <c r="BG129" s="270">
        <v>38261</v>
      </c>
      <c r="BH129" s="270">
        <v>38292</v>
      </c>
      <c r="BI129" s="270">
        <v>38322</v>
      </c>
      <c r="BJ129" s="270">
        <v>38353</v>
      </c>
      <c r="BK129" s="270">
        <v>38384</v>
      </c>
      <c r="BL129" s="270">
        <v>38412</v>
      </c>
      <c r="BM129" s="270">
        <v>38443</v>
      </c>
      <c r="BN129" s="270">
        <v>38473</v>
      </c>
      <c r="BO129" s="270">
        <v>38504</v>
      </c>
      <c r="BP129" s="270">
        <v>38534</v>
      </c>
      <c r="BQ129" s="270">
        <v>38565</v>
      </c>
      <c r="BR129" s="270">
        <v>38596</v>
      </c>
      <c r="BS129" s="270">
        <v>38626</v>
      </c>
      <c r="BT129" s="270">
        <v>38657</v>
      </c>
      <c r="BU129" s="270">
        <v>38687</v>
      </c>
      <c r="BV129" s="270">
        <v>38718</v>
      </c>
      <c r="BW129" s="270">
        <v>38749</v>
      </c>
      <c r="BX129" s="270">
        <v>38777</v>
      </c>
      <c r="BY129" s="270">
        <v>38808</v>
      </c>
      <c r="BZ129" s="270">
        <v>38838</v>
      </c>
      <c r="CA129" s="270">
        <v>38869</v>
      </c>
      <c r="CB129" s="270">
        <v>38899</v>
      </c>
      <c r="CC129" s="270">
        <v>38930</v>
      </c>
      <c r="CD129" s="270">
        <v>38961</v>
      </c>
      <c r="CE129" s="270">
        <v>38991</v>
      </c>
      <c r="CF129" s="270">
        <v>39022</v>
      </c>
      <c r="CG129" s="270">
        <v>39052</v>
      </c>
      <c r="CH129" s="270">
        <v>39083</v>
      </c>
      <c r="CI129" s="270">
        <v>39114</v>
      </c>
      <c r="CJ129" s="270">
        <v>39142</v>
      </c>
      <c r="CK129" s="270">
        <v>39173</v>
      </c>
      <c r="CL129" s="270">
        <v>39203</v>
      </c>
      <c r="CM129" s="270">
        <v>39234</v>
      </c>
      <c r="CN129" s="270">
        <v>39264</v>
      </c>
      <c r="CO129" s="270">
        <v>39295</v>
      </c>
      <c r="CP129" s="270">
        <v>39326</v>
      </c>
      <c r="CQ129" s="270">
        <v>39356</v>
      </c>
      <c r="CR129" s="270">
        <v>39387</v>
      </c>
      <c r="CS129" s="270">
        <v>39417</v>
      </c>
      <c r="CT129" s="270">
        <v>39448</v>
      </c>
      <c r="CU129" s="270">
        <v>39479</v>
      </c>
      <c r="CV129" s="270">
        <v>39508</v>
      </c>
      <c r="CW129" s="270">
        <v>39539</v>
      </c>
      <c r="CX129" s="270">
        <v>39569</v>
      </c>
      <c r="CY129" s="270">
        <v>39600</v>
      </c>
      <c r="CZ129" s="270">
        <v>39630</v>
      </c>
      <c r="DA129" s="270">
        <v>39661</v>
      </c>
      <c r="DB129" s="270">
        <v>39692</v>
      </c>
      <c r="DC129" s="270">
        <v>39722</v>
      </c>
      <c r="DD129" s="270">
        <v>39753</v>
      </c>
      <c r="DE129" s="270">
        <v>39783</v>
      </c>
      <c r="DF129" s="270">
        <v>39814</v>
      </c>
      <c r="DG129" s="270">
        <v>39845</v>
      </c>
      <c r="DH129" s="270">
        <v>39873</v>
      </c>
      <c r="DI129" s="270">
        <v>39904</v>
      </c>
      <c r="DJ129" s="270">
        <v>39934</v>
      </c>
      <c r="DK129" s="270">
        <v>39965</v>
      </c>
      <c r="DL129" s="270">
        <v>39995</v>
      </c>
      <c r="DM129" s="270">
        <v>40026</v>
      </c>
      <c r="DN129" s="270">
        <v>40057</v>
      </c>
      <c r="DO129" s="270">
        <v>40087</v>
      </c>
      <c r="DP129" s="270">
        <v>40118</v>
      </c>
      <c r="DQ129" s="270">
        <v>40148</v>
      </c>
      <c r="DR129" s="270">
        <v>40179</v>
      </c>
      <c r="DS129" s="270">
        <v>40210</v>
      </c>
      <c r="DT129" s="270">
        <v>40238</v>
      </c>
      <c r="DU129" s="270">
        <v>40269</v>
      </c>
      <c r="DV129" s="270">
        <v>40299</v>
      </c>
      <c r="DW129" s="270">
        <v>40330</v>
      </c>
      <c r="DX129" s="270">
        <v>40360</v>
      </c>
      <c r="DY129" s="270">
        <v>40391</v>
      </c>
      <c r="DZ129" s="270">
        <v>40422</v>
      </c>
      <c r="EA129" s="270">
        <v>40452</v>
      </c>
      <c r="EB129" s="270">
        <v>40483</v>
      </c>
      <c r="EC129" s="270">
        <v>40513</v>
      </c>
      <c r="ED129" s="270">
        <v>40544</v>
      </c>
      <c r="EE129" s="270">
        <v>40575</v>
      </c>
      <c r="EF129" s="270">
        <v>40603</v>
      </c>
      <c r="EG129" s="270">
        <v>40634</v>
      </c>
      <c r="EH129" s="270">
        <v>40664</v>
      </c>
      <c r="EI129" s="270">
        <v>40695</v>
      </c>
      <c r="EJ129" s="270">
        <v>40725</v>
      </c>
      <c r="EK129" s="270">
        <v>40756</v>
      </c>
      <c r="EL129" s="270">
        <v>40787</v>
      </c>
      <c r="EM129" s="270">
        <v>40817</v>
      </c>
      <c r="EN129" s="270">
        <v>40848</v>
      </c>
      <c r="EO129" s="270">
        <v>40878</v>
      </c>
      <c r="EP129" s="270">
        <v>40909</v>
      </c>
      <c r="EQ129" s="270">
        <v>40940</v>
      </c>
      <c r="ER129" s="270">
        <v>40969</v>
      </c>
      <c r="ES129" s="270">
        <v>41000</v>
      </c>
      <c r="ET129" s="270">
        <v>41030</v>
      </c>
      <c r="EU129" s="270">
        <v>41061</v>
      </c>
      <c r="EV129" s="270">
        <v>41091</v>
      </c>
      <c r="EW129" s="270">
        <v>41122</v>
      </c>
      <c r="EX129" s="270">
        <v>41153</v>
      </c>
      <c r="EY129" s="270">
        <v>41183</v>
      </c>
      <c r="EZ129" s="270">
        <v>41214</v>
      </c>
      <c r="FA129" s="270">
        <v>41244</v>
      </c>
      <c r="FB129" s="270">
        <v>41275</v>
      </c>
      <c r="FC129" s="270">
        <v>41306</v>
      </c>
      <c r="FD129" s="270">
        <v>41334</v>
      </c>
      <c r="FE129" s="270">
        <v>41365</v>
      </c>
      <c r="FF129" s="270">
        <v>41395</v>
      </c>
      <c r="FG129" s="270">
        <v>41426</v>
      </c>
      <c r="FH129" s="270">
        <v>41456</v>
      </c>
      <c r="FI129" s="270">
        <v>41487</v>
      </c>
      <c r="FJ129" s="270">
        <v>41518</v>
      </c>
      <c r="FK129" s="270">
        <v>41548</v>
      </c>
      <c r="FL129" s="270">
        <v>41579</v>
      </c>
      <c r="FM129" s="270">
        <v>41609</v>
      </c>
      <c r="FN129" s="270">
        <v>41640</v>
      </c>
      <c r="FO129" s="270">
        <v>41671</v>
      </c>
      <c r="FP129" s="270">
        <v>41699</v>
      </c>
      <c r="FQ129" s="270">
        <v>41730</v>
      </c>
      <c r="FR129" s="270">
        <v>41760</v>
      </c>
      <c r="FS129" s="270">
        <v>41791</v>
      </c>
      <c r="FT129" s="270">
        <v>41821</v>
      </c>
      <c r="FU129" s="270">
        <v>41852</v>
      </c>
      <c r="FV129" s="270">
        <v>41883</v>
      </c>
      <c r="FW129" s="270">
        <v>41913</v>
      </c>
      <c r="FX129" s="270">
        <v>41944</v>
      </c>
      <c r="FY129" s="270">
        <v>41974</v>
      </c>
      <c r="FZ129" s="270">
        <v>42005</v>
      </c>
      <c r="GA129" s="270">
        <v>42036</v>
      </c>
      <c r="GB129" s="270">
        <v>42064</v>
      </c>
      <c r="GC129" s="270">
        <v>42095</v>
      </c>
      <c r="GD129" s="270">
        <v>42125</v>
      </c>
      <c r="GE129" s="270">
        <v>42156</v>
      </c>
      <c r="GF129" s="270">
        <v>42186</v>
      </c>
      <c r="GG129" s="270">
        <v>42217</v>
      </c>
      <c r="GH129" s="270">
        <v>42248</v>
      </c>
      <c r="GI129" s="270">
        <v>42278</v>
      </c>
      <c r="GJ129" s="270">
        <v>42309</v>
      </c>
      <c r="GK129" s="270">
        <v>42339</v>
      </c>
      <c r="GL129" s="270">
        <v>42370</v>
      </c>
      <c r="GM129" s="270">
        <v>42401</v>
      </c>
      <c r="GN129" s="270">
        <v>42430</v>
      </c>
      <c r="GO129" s="270">
        <v>42461</v>
      </c>
      <c r="GP129" s="270">
        <v>42491</v>
      </c>
      <c r="GQ129" s="270">
        <v>42522</v>
      </c>
      <c r="GR129" s="270">
        <v>42552</v>
      </c>
      <c r="GS129" s="270">
        <v>42583</v>
      </c>
      <c r="GT129" s="270">
        <v>42614</v>
      </c>
      <c r="GU129" s="270">
        <v>42644</v>
      </c>
      <c r="GV129" s="270">
        <v>42675</v>
      </c>
      <c r="GW129" s="270">
        <v>42705</v>
      </c>
      <c r="GX129" s="270">
        <v>42736</v>
      </c>
      <c r="GY129" s="270">
        <v>42767</v>
      </c>
      <c r="GZ129" s="270">
        <v>42795</v>
      </c>
      <c r="HA129" s="270">
        <v>42826</v>
      </c>
      <c r="HB129" s="270">
        <v>42856</v>
      </c>
      <c r="HC129" s="270">
        <v>42887</v>
      </c>
      <c r="HD129" s="270">
        <v>42917</v>
      </c>
      <c r="HE129" s="270">
        <v>42948</v>
      </c>
      <c r="HF129" s="270">
        <v>42979</v>
      </c>
      <c r="HG129" s="270">
        <v>43009</v>
      </c>
      <c r="HH129" s="270">
        <v>43040</v>
      </c>
      <c r="HI129" s="270">
        <v>43070</v>
      </c>
      <c r="HJ129" s="270">
        <v>43101</v>
      </c>
      <c r="HK129" s="270">
        <v>43132</v>
      </c>
      <c r="HL129" s="270">
        <v>43160</v>
      </c>
      <c r="HM129" s="270">
        <v>43191</v>
      </c>
      <c r="HN129" s="270">
        <v>43221</v>
      </c>
      <c r="HO129" s="270">
        <v>43252</v>
      </c>
      <c r="HP129" s="270">
        <v>43282</v>
      </c>
      <c r="HQ129" s="270">
        <v>43313</v>
      </c>
      <c r="HR129" s="270">
        <v>43344</v>
      </c>
      <c r="HS129" s="270">
        <v>43374</v>
      </c>
      <c r="HT129" s="270">
        <v>43405</v>
      </c>
      <c r="HU129" s="270">
        <v>43435</v>
      </c>
      <c r="HV129" s="270">
        <v>43466</v>
      </c>
      <c r="HW129" s="270">
        <v>43497</v>
      </c>
      <c r="HX129" s="270">
        <v>43525</v>
      </c>
      <c r="HY129" s="270">
        <v>43556</v>
      </c>
      <c r="HZ129" s="270">
        <v>43586</v>
      </c>
      <c r="IA129" s="270">
        <v>43617</v>
      </c>
      <c r="IB129" s="270">
        <v>43647</v>
      </c>
      <c r="IC129" s="270">
        <v>43678</v>
      </c>
      <c r="ID129" s="270">
        <v>43709</v>
      </c>
      <c r="IE129" s="270">
        <v>43739</v>
      </c>
      <c r="IF129" s="270">
        <v>43770</v>
      </c>
      <c r="IG129" s="270">
        <v>43800</v>
      </c>
      <c r="IH129" s="270">
        <v>43831</v>
      </c>
      <c r="II129" s="270">
        <v>43862</v>
      </c>
      <c r="IJ129" s="270">
        <v>43891</v>
      </c>
      <c r="IK129" s="270">
        <v>43922</v>
      </c>
      <c r="IL129" s="270">
        <v>43952</v>
      </c>
      <c r="IM129" s="270">
        <v>43983</v>
      </c>
      <c r="IN129" s="453">
        <v>44013</v>
      </c>
      <c r="IO129" s="453">
        <v>44044</v>
      </c>
      <c r="IP129" s="453">
        <v>44075</v>
      </c>
      <c r="IQ129" s="453">
        <v>44105</v>
      </c>
      <c r="IR129" s="453">
        <v>44136</v>
      </c>
      <c r="IS129" s="453">
        <v>44166</v>
      </c>
      <c r="IT129" s="270">
        <v>44197</v>
      </c>
      <c r="IU129" s="270">
        <v>44228</v>
      </c>
      <c r="IV129" s="270">
        <v>44256</v>
      </c>
      <c r="IW129" s="270">
        <v>44287</v>
      </c>
      <c r="IX129" s="270">
        <v>44317</v>
      </c>
      <c r="IY129" s="270">
        <v>44348</v>
      </c>
      <c r="IZ129" s="270">
        <v>44378</v>
      </c>
      <c r="JA129" s="270">
        <v>44409</v>
      </c>
      <c r="JB129" s="270">
        <v>44440</v>
      </c>
      <c r="JC129" s="270">
        <v>44470</v>
      </c>
      <c r="JD129" s="270">
        <v>44501</v>
      </c>
      <c r="JE129" s="270">
        <v>44531</v>
      </c>
      <c r="JF129" s="270">
        <v>44562</v>
      </c>
      <c r="JG129" s="270">
        <v>44593</v>
      </c>
      <c r="JH129" s="270">
        <v>44621</v>
      </c>
      <c r="JI129" s="270">
        <v>44652</v>
      </c>
      <c r="JJ129" s="270">
        <v>44682</v>
      </c>
      <c r="JK129" s="270">
        <v>44713</v>
      </c>
      <c r="JL129" s="270">
        <v>44743</v>
      </c>
      <c r="JM129" s="270">
        <v>44774</v>
      </c>
      <c r="JN129" s="270">
        <v>44805</v>
      </c>
      <c r="JO129" s="270">
        <v>44835</v>
      </c>
      <c r="JP129" s="270">
        <v>44866</v>
      </c>
      <c r="JQ129" s="270">
        <v>44896</v>
      </c>
      <c r="JR129" s="270">
        <v>44927</v>
      </c>
      <c r="JS129" s="270">
        <v>44958</v>
      </c>
      <c r="JT129" s="270">
        <v>44986</v>
      </c>
      <c r="JU129" s="270">
        <f t="shared" ref="JU129:JZ129" si="49">JU11</f>
        <v>45017</v>
      </c>
      <c r="JV129" s="270">
        <f t="shared" si="49"/>
        <v>45047</v>
      </c>
      <c r="JW129" s="270">
        <f t="shared" si="49"/>
        <v>45078</v>
      </c>
      <c r="JX129" s="270">
        <f t="shared" si="49"/>
        <v>45108</v>
      </c>
      <c r="JY129" s="270">
        <f t="shared" si="49"/>
        <v>45139</v>
      </c>
      <c r="JZ129" s="270">
        <f t="shared" si="49"/>
        <v>45170</v>
      </c>
      <c r="KA129" s="270">
        <f t="shared" ref="KA129:KB129" si="50">KA11</f>
        <v>45200</v>
      </c>
      <c r="KB129" s="270">
        <f t="shared" si="50"/>
        <v>45231</v>
      </c>
      <c r="KC129" s="270">
        <f t="shared" ref="KC129:KD129" si="51">KC11</f>
        <v>45261</v>
      </c>
      <c r="KD129" s="270">
        <f t="shared" si="51"/>
        <v>45292</v>
      </c>
      <c r="KE129" s="270">
        <f>KE11</f>
        <v>45323</v>
      </c>
      <c r="KF129" s="270">
        <f>KF11</f>
        <v>45352</v>
      </c>
      <c r="KG129" s="270">
        <f>KG11</f>
        <v>45383</v>
      </c>
      <c r="KH129" s="270">
        <f>KH11</f>
        <v>45413</v>
      </c>
      <c r="KI129" s="270">
        <v>45444</v>
      </c>
      <c r="KJ129" s="270">
        <v>45474</v>
      </c>
      <c r="KK129" s="270">
        <v>45505</v>
      </c>
      <c r="KL129" s="270">
        <v>45536</v>
      </c>
      <c r="KM129" s="270">
        <v>45566</v>
      </c>
      <c r="KN129" s="270">
        <v>45597</v>
      </c>
      <c r="KO129" s="270">
        <v>45627</v>
      </c>
      <c r="KP129" s="270">
        <v>45658</v>
      </c>
      <c r="KQ129" s="270">
        <v>45689</v>
      </c>
      <c r="KR129" s="270">
        <v>45717</v>
      </c>
    </row>
    <row r="130" spans="1:304" ht="12.75" customHeight="1">
      <c r="A130" s="319" t="s">
        <v>84</v>
      </c>
      <c r="B130" s="457"/>
      <c r="C130" s="457"/>
      <c r="D130" s="457"/>
      <c r="E130" s="457"/>
      <c r="F130" s="457"/>
      <c r="G130" s="457"/>
      <c r="H130" s="457"/>
      <c r="I130" s="457"/>
      <c r="J130" s="457"/>
      <c r="K130" s="457"/>
      <c r="L130" s="457"/>
      <c r="M130" s="457"/>
      <c r="N130" s="457"/>
      <c r="O130" s="457"/>
      <c r="P130" s="457"/>
      <c r="Q130" s="457"/>
      <c r="R130" s="457"/>
      <c r="S130" s="457"/>
      <c r="T130" s="457"/>
      <c r="U130" s="457"/>
      <c r="V130" s="457"/>
      <c r="W130" s="457"/>
      <c r="X130" s="457"/>
      <c r="Y130" s="457"/>
      <c r="Z130" s="457"/>
      <c r="AA130" s="457"/>
      <c r="AB130" s="457"/>
      <c r="AC130" s="457"/>
      <c r="AD130" s="457"/>
      <c r="AE130" s="457"/>
      <c r="AF130" s="457"/>
      <c r="AG130" s="457"/>
      <c r="AH130" s="457"/>
      <c r="AI130" s="457"/>
      <c r="AJ130" s="457"/>
      <c r="AK130" s="457"/>
      <c r="AL130" s="457"/>
      <c r="AM130" s="457"/>
      <c r="AN130" s="457"/>
      <c r="AO130" s="457"/>
      <c r="AP130" s="457"/>
      <c r="AQ130" s="457"/>
      <c r="AR130" s="457"/>
      <c r="AS130" s="457"/>
      <c r="AT130" s="457"/>
      <c r="AU130" s="457"/>
      <c r="AV130" s="457"/>
      <c r="AW130" s="457"/>
      <c r="AX130" s="457">
        <v>0</v>
      </c>
      <c r="AY130" s="457">
        <v>0</v>
      </c>
      <c r="AZ130" s="457">
        <v>0</v>
      </c>
      <c r="BA130" s="457">
        <v>375000004.5</v>
      </c>
      <c r="BB130" s="457">
        <v>0</v>
      </c>
      <c r="BC130" s="457">
        <v>0</v>
      </c>
      <c r="BD130" s="457">
        <v>0</v>
      </c>
      <c r="BE130" s="457">
        <v>0</v>
      </c>
      <c r="BF130" s="457">
        <v>1530334800</v>
      </c>
      <c r="BG130" s="457">
        <v>687986984.99139011</v>
      </c>
      <c r="BH130" s="457">
        <v>0</v>
      </c>
      <c r="BI130" s="457">
        <v>1724257532.3299999</v>
      </c>
      <c r="BJ130" s="457">
        <v>718294106.54999995</v>
      </c>
      <c r="BK130" s="457">
        <v>0</v>
      </c>
      <c r="BL130" s="457">
        <v>644865677.5</v>
      </c>
      <c r="BM130" s="457">
        <v>955708480.60000002</v>
      </c>
      <c r="BN130" s="457">
        <v>0</v>
      </c>
      <c r="BO130" s="457">
        <v>1059840083.5385001</v>
      </c>
      <c r="BP130" s="457">
        <v>886028751</v>
      </c>
      <c r="BQ130" s="457">
        <v>0</v>
      </c>
      <c r="BR130" s="457">
        <v>3172431695.8400002</v>
      </c>
      <c r="BS130" s="457">
        <v>0</v>
      </c>
      <c r="BT130" s="457">
        <v>0</v>
      </c>
      <c r="BU130" s="457">
        <v>1051700000</v>
      </c>
      <c r="BV130" s="457">
        <v>0</v>
      </c>
      <c r="BW130" s="457">
        <v>1352703787</v>
      </c>
      <c r="BX130" s="457">
        <v>2221506308</v>
      </c>
      <c r="BY130" s="457">
        <v>2349915631</v>
      </c>
      <c r="BZ130" s="457">
        <v>0</v>
      </c>
      <c r="CA130" s="457">
        <v>2474208949.5</v>
      </c>
      <c r="CB130" s="457">
        <v>4037947499.9794998</v>
      </c>
      <c r="CC130" s="457">
        <v>0</v>
      </c>
      <c r="CD130" s="457">
        <v>1345481065</v>
      </c>
      <c r="CE130" s="457">
        <v>800000000</v>
      </c>
      <c r="CF130" s="457">
        <v>0</v>
      </c>
      <c r="CG130" s="457">
        <v>480920017.5</v>
      </c>
      <c r="CH130" s="457">
        <v>0</v>
      </c>
      <c r="CI130" s="457">
        <v>2333666688.6000004</v>
      </c>
      <c r="CJ130" s="457">
        <v>1171304966</v>
      </c>
      <c r="CK130" s="457">
        <v>2551515160</v>
      </c>
      <c r="CL130" s="457">
        <v>0</v>
      </c>
      <c r="CM130" s="457">
        <v>0</v>
      </c>
      <c r="CN130" s="457">
        <v>2791309916</v>
      </c>
      <c r="CO130" s="457">
        <v>0</v>
      </c>
      <c r="CP130" s="457">
        <v>0</v>
      </c>
      <c r="CQ130" s="457">
        <v>1239450000</v>
      </c>
      <c r="CR130" s="457">
        <v>0</v>
      </c>
      <c r="CS130" s="457">
        <v>4377485702.25</v>
      </c>
      <c r="CT130" s="457">
        <v>0</v>
      </c>
      <c r="CU130" s="457">
        <v>366707007</v>
      </c>
      <c r="CV130" s="457">
        <v>1216703202</v>
      </c>
      <c r="CW130" s="457">
        <v>5373759025.25</v>
      </c>
      <c r="CX130" s="457">
        <v>0</v>
      </c>
      <c r="CY130" s="457">
        <v>369187472.5</v>
      </c>
      <c r="CZ130" s="457">
        <v>19434193128.68</v>
      </c>
      <c r="DA130" s="457">
        <v>0</v>
      </c>
      <c r="DB130" s="457">
        <v>0</v>
      </c>
      <c r="DC130" s="457">
        <v>0</v>
      </c>
      <c r="DD130" s="457">
        <v>0</v>
      </c>
      <c r="DE130" s="457">
        <v>0</v>
      </c>
      <c r="DF130" s="457">
        <v>0</v>
      </c>
      <c r="DG130" s="457">
        <v>0</v>
      </c>
      <c r="DH130" s="457">
        <v>2212895370</v>
      </c>
      <c r="DI130" s="457">
        <v>0</v>
      </c>
      <c r="DJ130" s="457">
        <v>0</v>
      </c>
      <c r="DK130" s="457">
        <v>722137500</v>
      </c>
      <c r="DL130" s="457">
        <v>7691448565</v>
      </c>
      <c r="DM130" s="457">
        <v>1505104891.5</v>
      </c>
      <c r="DN130" s="457">
        <v>792350000</v>
      </c>
      <c r="DO130" s="457">
        <v>6533995000</v>
      </c>
      <c r="DP130" s="457">
        <v>1943510000</v>
      </c>
      <c r="DQ130" s="457">
        <v>750375000</v>
      </c>
      <c r="DR130" s="457">
        <v>0</v>
      </c>
      <c r="DS130" s="457">
        <v>1898891461.5</v>
      </c>
      <c r="DT130" s="457">
        <v>1063750000</v>
      </c>
      <c r="DU130" s="457">
        <v>3338616004</v>
      </c>
      <c r="DV130" s="457">
        <v>0</v>
      </c>
      <c r="DW130" s="457">
        <v>0</v>
      </c>
      <c r="DX130" s="457">
        <v>9761400000</v>
      </c>
      <c r="DY130" s="457">
        <v>0</v>
      </c>
      <c r="DZ130" s="457">
        <v>120248558770.3</v>
      </c>
      <c r="EA130" s="457">
        <v>892642916</v>
      </c>
      <c r="EB130" s="457">
        <v>0</v>
      </c>
      <c r="EC130" s="457">
        <v>844100000</v>
      </c>
      <c r="ED130" s="457">
        <v>0</v>
      </c>
      <c r="EE130" s="457">
        <v>1174211052.5</v>
      </c>
      <c r="EF130" s="457">
        <v>0</v>
      </c>
      <c r="EG130" s="457">
        <v>4984949221</v>
      </c>
      <c r="EH130" s="457">
        <v>731000000</v>
      </c>
      <c r="EI130" s="457">
        <v>690287500</v>
      </c>
      <c r="EJ130" s="457">
        <v>1512120185</v>
      </c>
      <c r="EK130" s="457">
        <v>0</v>
      </c>
      <c r="EL130" s="457">
        <v>0</v>
      </c>
      <c r="EM130" s="457">
        <v>1722221964.8</v>
      </c>
      <c r="EN130" s="457">
        <v>0</v>
      </c>
      <c r="EO130" s="457">
        <v>0</v>
      </c>
      <c r="EP130" s="457">
        <v>0</v>
      </c>
      <c r="EQ130" s="457">
        <v>0</v>
      </c>
      <c r="ER130" s="457">
        <v>0</v>
      </c>
      <c r="ES130" s="457">
        <v>2119924451.5</v>
      </c>
      <c r="ET130" s="457">
        <v>0</v>
      </c>
      <c r="EU130" s="457">
        <v>2016518856</v>
      </c>
      <c r="EV130" s="457">
        <v>1755000000</v>
      </c>
      <c r="EW130" s="457">
        <v>0</v>
      </c>
      <c r="EX130" s="457">
        <v>0</v>
      </c>
      <c r="EY130" s="457">
        <v>0</v>
      </c>
      <c r="EZ130" s="457">
        <v>497891900</v>
      </c>
      <c r="FA130" s="457">
        <v>2918198284.5</v>
      </c>
      <c r="FB130" s="457">
        <v>768684546</v>
      </c>
      <c r="FC130" s="457">
        <v>0</v>
      </c>
      <c r="FD130" s="457">
        <v>0</v>
      </c>
      <c r="FE130" s="457">
        <v>1503786975</v>
      </c>
      <c r="FF130" s="457">
        <v>0</v>
      </c>
      <c r="FG130" s="457">
        <v>425364100</v>
      </c>
      <c r="FH130" s="457">
        <v>0</v>
      </c>
      <c r="FI130" s="457">
        <v>0</v>
      </c>
      <c r="FJ130" s="457">
        <v>0</v>
      </c>
      <c r="FK130" s="457">
        <v>523250000</v>
      </c>
      <c r="FL130" s="457">
        <v>0</v>
      </c>
      <c r="FM130" s="457">
        <v>2845030632</v>
      </c>
      <c r="FN130" s="457">
        <v>0</v>
      </c>
      <c r="FO130" s="457">
        <v>0</v>
      </c>
      <c r="FP130" s="457">
        <v>0</v>
      </c>
      <c r="FQ130" s="457">
        <v>13959899998.896816</v>
      </c>
      <c r="FR130" s="457">
        <v>0</v>
      </c>
      <c r="FS130" s="457">
        <v>0</v>
      </c>
      <c r="FT130" s="457">
        <v>0</v>
      </c>
      <c r="FU130" s="457">
        <v>0</v>
      </c>
      <c r="FV130" s="457">
        <v>0</v>
      </c>
      <c r="FW130" s="457">
        <v>0</v>
      </c>
      <c r="FX130" s="457">
        <v>0</v>
      </c>
      <c r="FY130" s="457">
        <v>0</v>
      </c>
      <c r="FZ130" s="457">
        <v>0</v>
      </c>
      <c r="GA130" s="457">
        <v>0</v>
      </c>
      <c r="GB130" s="457">
        <v>0</v>
      </c>
      <c r="GC130" s="457">
        <v>16107285058.799999</v>
      </c>
      <c r="GD130" s="457">
        <v>0</v>
      </c>
      <c r="GE130" s="457">
        <v>0</v>
      </c>
      <c r="GF130" s="457">
        <v>0</v>
      </c>
      <c r="GG130" s="457">
        <v>0</v>
      </c>
      <c r="GH130" s="457">
        <v>396000000</v>
      </c>
      <c r="GI130" s="457">
        <v>57932406</v>
      </c>
      <c r="GJ130" s="457">
        <v>900000000</v>
      </c>
      <c r="GK130" s="457">
        <v>0</v>
      </c>
      <c r="GL130" s="457">
        <v>0</v>
      </c>
      <c r="GM130" s="457">
        <v>400000000.68000001</v>
      </c>
      <c r="GN130" s="457">
        <v>190474337.46000001</v>
      </c>
      <c r="GO130" s="457">
        <v>2900000001.3200002</v>
      </c>
      <c r="GP130" s="457">
        <v>0</v>
      </c>
      <c r="GQ130" s="457">
        <v>0</v>
      </c>
      <c r="GR130" s="457">
        <v>1535962500</v>
      </c>
      <c r="GS130" s="457">
        <v>1230000000</v>
      </c>
      <c r="GT130" s="457">
        <v>444000000</v>
      </c>
      <c r="GU130" s="457">
        <v>1291048819.5</v>
      </c>
      <c r="GV130" s="457">
        <v>0</v>
      </c>
      <c r="GW130" s="457">
        <v>1975163639</v>
      </c>
      <c r="GX130" s="457">
        <v>0</v>
      </c>
      <c r="GY130" s="457">
        <v>4070604800</v>
      </c>
      <c r="GZ130" s="457">
        <v>2405053617.02</v>
      </c>
      <c r="HA130" s="457">
        <v>2833462493.5</v>
      </c>
      <c r="HB130" s="457">
        <v>1730088492</v>
      </c>
      <c r="HC130" s="457">
        <v>0</v>
      </c>
      <c r="HD130" s="457">
        <v>952934928.75</v>
      </c>
      <c r="HE130" s="457">
        <v>30555214.559999999</v>
      </c>
      <c r="HF130" s="457">
        <v>5801980799.8800001</v>
      </c>
      <c r="HG130" s="457">
        <v>2007256971.5</v>
      </c>
      <c r="HH130" s="457">
        <v>0</v>
      </c>
      <c r="HI130" s="457">
        <v>1188448970.4000001</v>
      </c>
      <c r="HJ130" s="457">
        <v>0</v>
      </c>
      <c r="HK130" s="457">
        <v>0</v>
      </c>
      <c r="HL130" s="457">
        <v>0</v>
      </c>
      <c r="HM130" s="457">
        <v>0</v>
      </c>
      <c r="HN130" s="457">
        <v>0</v>
      </c>
      <c r="HO130" s="457">
        <v>0</v>
      </c>
      <c r="HP130" s="457">
        <v>0</v>
      </c>
      <c r="HQ130" s="457">
        <v>0</v>
      </c>
      <c r="HR130" s="457">
        <v>0</v>
      </c>
      <c r="HS130" s="457">
        <v>0</v>
      </c>
      <c r="HT130" s="457">
        <v>0</v>
      </c>
      <c r="HU130" s="457">
        <v>4429700000</v>
      </c>
      <c r="HV130" s="457">
        <v>0</v>
      </c>
      <c r="HW130" s="457">
        <v>4338333128</v>
      </c>
      <c r="HX130" s="457">
        <v>714529225.61000001</v>
      </c>
      <c r="HY130" s="457">
        <v>1106794409.25</v>
      </c>
      <c r="HZ130" s="457">
        <v>1066500000</v>
      </c>
      <c r="IA130" s="457">
        <v>17380223443.75</v>
      </c>
      <c r="IB130" s="457">
        <v>24417325343.75</v>
      </c>
      <c r="IC130" s="457">
        <v>0</v>
      </c>
      <c r="ID130" s="457">
        <v>3620844240</v>
      </c>
      <c r="IE130" s="457">
        <v>8045404389.8499994</v>
      </c>
      <c r="IF130" s="457">
        <v>6931337500</v>
      </c>
      <c r="IG130" s="457">
        <v>11845634003</v>
      </c>
      <c r="IH130" s="457">
        <v>2335213600</v>
      </c>
      <c r="II130" s="457">
        <v>24935719014</v>
      </c>
      <c r="IJ130" s="457">
        <v>0</v>
      </c>
      <c r="IK130" s="457">
        <v>0</v>
      </c>
      <c r="IL130" s="457">
        <v>0</v>
      </c>
      <c r="IM130" s="457">
        <v>5355000000</v>
      </c>
      <c r="IN130" s="457">
        <v>12783538372.5</v>
      </c>
      <c r="IO130" s="457">
        <v>7143677229</v>
      </c>
      <c r="IP130" s="457">
        <v>3616221164.5500002</v>
      </c>
      <c r="IQ130" s="457">
        <v>12524751550</v>
      </c>
      <c r="IR130" s="457">
        <v>597600000</v>
      </c>
      <c r="IS130" s="457">
        <v>4671000000</v>
      </c>
      <c r="IT130" s="457">
        <v>2744850560</v>
      </c>
      <c r="IU130" s="457">
        <v>8828197752.5599995</v>
      </c>
      <c r="IV130" s="457">
        <v>0</v>
      </c>
      <c r="IW130" s="457">
        <v>9331921314</v>
      </c>
      <c r="IX130" s="457">
        <v>8867060000</v>
      </c>
      <c r="IY130" s="457">
        <v>10447727290.240002</v>
      </c>
      <c r="IZ130" s="457">
        <v>17378595703</v>
      </c>
      <c r="JA130" s="457">
        <v>0</v>
      </c>
      <c r="JB130" s="457">
        <v>4057747347.5</v>
      </c>
      <c r="JC130" s="457">
        <v>0</v>
      </c>
      <c r="JD130" s="457">
        <v>3188000000</v>
      </c>
      <c r="JE130" s="457">
        <v>0</v>
      </c>
      <c r="JF130" s="457">
        <v>5697516</v>
      </c>
      <c r="JG130" s="457">
        <v>11523968777.5</v>
      </c>
      <c r="JH130" s="457">
        <v>6412196</v>
      </c>
      <c r="JI130" s="457">
        <v>1533800000</v>
      </c>
      <c r="JJ130" s="457">
        <v>0</v>
      </c>
      <c r="JK130" s="457">
        <v>39324938378</v>
      </c>
      <c r="JL130" s="457">
        <v>0</v>
      </c>
      <c r="JM130" s="457">
        <v>0</v>
      </c>
      <c r="JN130" s="457">
        <v>2561468740</v>
      </c>
      <c r="JO130" s="457">
        <v>0</v>
      </c>
      <c r="JP130" s="457">
        <v>0</v>
      </c>
      <c r="JQ130" s="457">
        <v>2745200004.9200001</v>
      </c>
      <c r="JR130" s="457">
        <v>0</v>
      </c>
      <c r="JS130" s="457">
        <v>0</v>
      </c>
      <c r="JT130" s="457">
        <v>4064000000</v>
      </c>
      <c r="JU130" s="457">
        <v>2732446382.5999999</v>
      </c>
      <c r="JV130" s="457">
        <v>961032719.79999995</v>
      </c>
      <c r="JW130" s="457">
        <v>7249163955.4800005</v>
      </c>
      <c r="JX130" s="457">
        <v>7271668600</v>
      </c>
      <c r="JY130" s="457">
        <v>6800607992.5799999</v>
      </c>
      <c r="JZ130" s="457">
        <v>1071774174.15</v>
      </c>
      <c r="KA130" s="457">
        <v>0</v>
      </c>
      <c r="KB130" s="457">
        <v>1119362247.25</v>
      </c>
      <c r="KC130" s="457">
        <v>800000000.68000007</v>
      </c>
      <c r="KD130" s="457">
        <v>2493367705.0800004</v>
      </c>
      <c r="KE130" s="457">
        <v>590725000</v>
      </c>
      <c r="KF130" s="457">
        <v>704000000</v>
      </c>
      <c r="KG130" s="457">
        <v>1185731652</v>
      </c>
      <c r="KH130" s="624">
        <v>0</v>
      </c>
      <c r="KI130" s="645">
        <v>0</v>
      </c>
      <c r="KJ130" s="645">
        <v>16956990000</v>
      </c>
      <c r="KK130" s="645">
        <v>0</v>
      </c>
      <c r="KL130" s="645">
        <v>0</v>
      </c>
      <c r="KM130" s="645">
        <v>3200000006</v>
      </c>
      <c r="KN130" s="645">
        <v>0</v>
      </c>
      <c r="KO130" s="645">
        <v>0</v>
      </c>
      <c r="KP130" s="645">
        <v>0</v>
      </c>
      <c r="KQ130" s="645">
        <v>0</v>
      </c>
      <c r="KR130" s="645">
        <v>1215118171.75</v>
      </c>
    </row>
    <row r="131" spans="1:304" ht="12.75" customHeight="1">
      <c r="A131" s="307" t="s">
        <v>270</v>
      </c>
      <c r="B131" s="457"/>
      <c r="C131" s="457"/>
      <c r="D131" s="457"/>
      <c r="E131" s="457"/>
      <c r="F131" s="457"/>
      <c r="G131" s="457"/>
      <c r="H131" s="457"/>
      <c r="I131" s="457"/>
      <c r="J131" s="457"/>
      <c r="K131" s="457"/>
      <c r="L131" s="457"/>
      <c r="M131" s="457"/>
      <c r="N131" s="457"/>
      <c r="O131" s="457"/>
      <c r="P131" s="457"/>
      <c r="Q131" s="457"/>
      <c r="R131" s="457"/>
      <c r="S131" s="457"/>
      <c r="T131" s="457"/>
      <c r="U131" s="457"/>
      <c r="V131" s="457"/>
      <c r="W131" s="457"/>
      <c r="X131" s="457"/>
      <c r="Y131" s="457"/>
      <c r="Z131" s="457"/>
      <c r="AA131" s="457"/>
      <c r="AB131" s="457"/>
      <c r="AC131" s="457"/>
      <c r="AD131" s="457"/>
      <c r="AE131" s="457"/>
      <c r="AF131" s="457"/>
      <c r="AG131" s="457"/>
      <c r="AH131" s="457"/>
      <c r="AI131" s="457"/>
      <c r="AJ131" s="457"/>
      <c r="AK131" s="457"/>
      <c r="AL131" s="457"/>
      <c r="AM131" s="457"/>
      <c r="AN131" s="457"/>
      <c r="AO131" s="457"/>
      <c r="AP131" s="457"/>
      <c r="AQ131" s="457"/>
      <c r="AR131" s="457"/>
      <c r="AS131" s="457"/>
      <c r="AT131" s="457"/>
      <c r="AU131" s="457"/>
      <c r="AV131" s="457"/>
      <c r="AW131" s="457"/>
      <c r="AX131" s="457">
        <v>0</v>
      </c>
      <c r="AY131" s="457">
        <v>0</v>
      </c>
      <c r="AZ131" s="457">
        <v>0</v>
      </c>
      <c r="BA131" s="457">
        <v>120003841.56293002</v>
      </c>
      <c r="BB131" s="457">
        <v>0</v>
      </c>
      <c r="BC131" s="457">
        <v>0</v>
      </c>
      <c r="BD131" s="457">
        <v>0</v>
      </c>
      <c r="BE131" s="457">
        <v>0</v>
      </c>
      <c r="BF131" s="457">
        <v>531015918.17972434</v>
      </c>
      <c r="BG131" s="457">
        <v>251071814.09801841</v>
      </c>
      <c r="BH131" s="457">
        <v>0</v>
      </c>
      <c r="BI131" s="457">
        <v>625892993.67294383</v>
      </c>
      <c r="BJ131" s="457">
        <v>273656700.14858276</v>
      </c>
      <c r="BK131" s="457">
        <v>0</v>
      </c>
      <c r="BL131" s="457">
        <v>235326671.3498522</v>
      </c>
      <c r="BM131" s="457">
        <v>376857044.41243738</v>
      </c>
      <c r="BN131" s="457">
        <v>0</v>
      </c>
      <c r="BO131" s="457">
        <v>433383800.26109183</v>
      </c>
      <c r="BP131" s="457">
        <v>377692463.87314039</v>
      </c>
      <c r="BQ131" s="457">
        <v>0</v>
      </c>
      <c r="BR131" s="457">
        <v>1373597519.3389738</v>
      </c>
      <c r="BS131" s="457">
        <v>0</v>
      </c>
      <c r="BT131" s="457">
        <v>0</v>
      </c>
      <c r="BU131" s="457">
        <v>468546734.3847456</v>
      </c>
      <c r="BV131" s="457">
        <v>0</v>
      </c>
      <c r="BW131" s="457">
        <v>625485981.66919827</v>
      </c>
      <c r="BX131" s="457">
        <v>1035221088.5687089</v>
      </c>
      <c r="BY131" s="457">
        <v>1103445034.3431706</v>
      </c>
      <c r="BZ131" s="457">
        <v>0</v>
      </c>
      <c r="CA131" s="457">
        <v>1109192215.3480418</v>
      </c>
      <c r="CB131" s="457">
        <v>1860805299.5297236</v>
      </c>
      <c r="CC131" s="457">
        <v>0</v>
      </c>
      <c r="CD131" s="457">
        <v>608814961.53846157</v>
      </c>
      <c r="CE131" s="457">
        <v>375586854.46009392</v>
      </c>
      <c r="CF131" s="457">
        <v>0</v>
      </c>
      <c r="CG131" s="457">
        <v>224100660.53122088</v>
      </c>
      <c r="CH131" s="457">
        <v>0</v>
      </c>
      <c r="CI131" s="457">
        <v>1113868879.0988498</v>
      </c>
      <c r="CJ131" s="457">
        <v>560084620.09276533</v>
      </c>
      <c r="CK131" s="457">
        <v>1258080695.4835877</v>
      </c>
      <c r="CL131" s="457">
        <v>0</v>
      </c>
      <c r="CM131" s="457">
        <v>0</v>
      </c>
      <c r="CN131" s="457">
        <v>1484658308.6757002</v>
      </c>
      <c r="CO131" s="457">
        <v>0</v>
      </c>
      <c r="CP131" s="457">
        <v>0</v>
      </c>
      <c r="CQ131" s="457">
        <v>688583333.33333325</v>
      </c>
      <c r="CR131" s="457">
        <v>0</v>
      </c>
      <c r="CS131" s="457">
        <v>2420670092.3589811</v>
      </c>
      <c r="CT131" s="457">
        <v>0</v>
      </c>
      <c r="CU131" s="457">
        <v>217269230.35904729</v>
      </c>
      <c r="CV131" s="457">
        <v>718115565.13014233</v>
      </c>
      <c r="CW131" s="457">
        <v>3217819775.5988026</v>
      </c>
      <c r="CX131" s="457">
        <v>0</v>
      </c>
      <c r="CY131" s="457">
        <v>229308989.13043478</v>
      </c>
      <c r="CZ131" s="457">
        <v>12222762974.012579</v>
      </c>
      <c r="DA131" s="457">
        <v>0</v>
      </c>
      <c r="DB131" s="457">
        <v>0</v>
      </c>
      <c r="DC131" s="457">
        <v>0</v>
      </c>
      <c r="DD131" s="457">
        <v>0</v>
      </c>
      <c r="DE131" s="457">
        <v>0</v>
      </c>
      <c r="DF131" s="457">
        <v>0</v>
      </c>
      <c r="DG131" s="457">
        <v>0</v>
      </c>
      <c r="DH131" s="457">
        <v>989003517.31843579</v>
      </c>
      <c r="DI131" s="457">
        <v>0</v>
      </c>
      <c r="DJ131" s="457">
        <v>0</v>
      </c>
      <c r="DK131" s="457">
        <v>366567258.88324875</v>
      </c>
      <c r="DL131" s="457">
        <v>4009628794.9215159</v>
      </c>
      <c r="DM131" s="457">
        <v>803751410.60557508</v>
      </c>
      <c r="DN131" s="457">
        <v>442406476.82858741</v>
      </c>
      <c r="DO131" s="457">
        <v>3751148396.3026328</v>
      </c>
      <c r="DP131" s="457">
        <v>1124333568.5939555</v>
      </c>
      <c r="DQ131" s="457">
        <v>425696374.87944633</v>
      </c>
      <c r="DR131" s="457">
        <v>0</v>
      </c>
      <c r="DS131" s="457">
        <v>1013943342.4534483</v>
      </c>
      <c r="DT131" s="457">
        <v>590709684.58462906</v>
      </c>
      <c r="DU131" s="457">
        <v>1914352682.0886106</v>
      </c>
      <c r="DV131" s="457">
        <v>0</v>
      </c>
      <c r="DW131" s="457">
        <v>0</v>
      </c>
      <c r="DX131" s="457">
        <v>5488557773.4045544</v>
      </c>
      <c r="DY131" s="457">
        <v>0</v>
      </c>
      <c r="DZ131" s="457">
        <v>70320794602.514618</v>
      </c>
      <c r="EA131" s="457">
        <v>527716926.2920785</v>
      </c>
      <c r="EB131" s="457">
        <v>0</v>
      </c>
      <c r="EC131" s="457">
        <v>495742056.73342335</v>
      </c>
      <c r="ED131" s="457">
        <v>0</v>
      </c>
      <c r="EE131" s="457">
        <v>703061931.71633983</v>
      </c>
      <c r="EF131" s="457">
        <v>0</v>
      </c>
      <c r="EG131" s="457">
        <v>3146666595.7581115</v>
      </c>
      <c r="EH131" s="457">
        <v>451039674.21484542</v>
      </c>
      <c r="EI131" s="457">
        <v>442180193.45333421</v>
      </c>
      <c r="EJ131" s="457">
        <v>962411807.05482483</v>
      </c>
      <c r="EK131" s="457">
        <v>0</v>
      </c>
      <c r="EL131" s="457">
        <v>0</v>
      </c>
      <c r="EM131" s="457">
        <v>950663482.44645607</v>
      </c>
      <c r="EN131" s="457">
        <v>0</v>
      </c>
      <c r="EO131" s="457">
        <v>0</v>
      </c>
      <c r="EP131" s="457">
        <v>0</v>
      </c>
      <c r="EQ131" s="457">
        <v>0</v>
      </c>
      <c r="ER131" s="457">
        <v>0</v>
      </c>
      <c r="ES131" s="457">
        <v>1129637709.6252265</v>
      </c>
      <c r="ET131" s="457">
        <v>0</v>
      </c>
      <c r="EU131" s="457">
        <v>990964160.75</v>
      </c>
      <c r="EV131" s="457">
        <v>867652148.12</v>
      </c>
      <c r="EW131" s="457">
        <v>0</v>
      </c>
      <c r="EX131" s="457">
        <v>0</v>
      </c>
      <c r="EY131" s="457">
        <v>0</v>
      </c>
      <c r="EZ131" s="457">
        <v>236258849.76748598</v>
      </c>
      <c r="FA131" s="457">
        <v>1401366492.8660791</v>
      </c>
      <c r="FB131" s="457">
        <v>379766091.59626502</v>
      </c>
      <c r="FC131" s="457">
        <v>0</v>
      </c>
      <c r="FD131" s="457">
        <v>0</v>
      </c>
      <c r="FE131" s="457">
        <v>746105927.67635512</v>
      </c>
      <c r="FF131" s="457">
        <v>0</v>
      </c>
      <c r="FG131" s="457">
        <v>200171341.17647058</v>
      </c>
      <c r="FH131" s="457">
        <v>0</v>
      </c>
      <c r="FI131" s="457">
        <v>0</v>
      </c>
      <c r="FJ131" s="457">
        <v>0</v>
      </c>
      <c r="FK131" s="457">
        <v>242245370.37037036</v>
      </c>
      <c r="FL131" s="457">
        <v>0</v>
      </c>
      <c r="FM131" s="457">
        <v>1226306306.8965518</v>
      </c>
      <c r="FN131" s="457">
        <v>0</v>
      </c>
      <c r="FO131" s="457">
        <v>0</v>
      </c>
      <c r="FP131" s="457">
        <v>0</v>
      </c>
      <c r="FQ131" s="457">
        <v>6243246868.9162855</v>
      </c>
      <c r="FR131" s="457">
        <v>0</v>
      </c>
      <c r="FS131" s="457">
        <v>0</v>
      </c>
      <c r="FT131" s="457">
        <v>0</v>
      </c>
      <c r="FU131" s="457">
        <v>0</v>
      </c>
      <c r="FV131" s="457">
        <v>0</v>
      </c>
      <c r="FW131" s="457">
        <v>0</v>
      </c>
      <c r="FX131" s="457">
        <v>5.0500000000000003E-2</v>
      </c>
      <c r="FY131" s="457">
        <v>0</v>
      </c>
      <c r="FZ131" s="457">
        <v>0</v>
      </c>
      <c r="GA131" s="457">
        <v>0</v>
      </c>
      <c r="GB131" s="457">
        <v>0</v>
      </c>
      <c r="GC131" s="457">
        <v>5483331083.8468084</v>
      </c>
      <c r="GD131" s="457">
        <v>0</v>
      </c>
      <c r="GE131" s="457">
        <v>0</v>
      </c>
      <c r="GF131" s="457">
        <v>0</v>
      </c>
      <c r="GG131" s="457">
        <v>0</v>
      </c>
      <c r="GH131" s="457">
        <v>96488876.976681858</v>
      </c>
      <c r="GI131" s="457">
        <v>14558075.589284817</v>
      </c>
      <c r="GJ131" s="457">
        <v>240371775.01201856</v>
      </c>
      <c r="GK131" s="457">
        <v>0</v>
      </c>
      <c r="GL131" s="457">
        <v>0</v>
      </c>
      <c r="GM131" s="457">
        <v>100250626.7368421</v>
      </c>
      <c r="GN131" s="457">
        <v>52514222.784042351</v>
      </c>
      <c r="GO131" s="457">
        <v>799153932.82246614</v>
      </c>
      <c r="GP131" s="457">
        <v>0</v>
      </c>
      <c r="GQ131" s="457">
        <v>0</v>
      </c>
      <c r="GR131" s="457">
        <v>469139431.88759929</v>
      </c>
      <c r="GS131" s="457">
        <v>387413776.81186807</v>
      </c>
      <c r="GT131" s="457">
        <v>136716344.37738639</v>
      </c>
      <c r="GU131" s="457">
        <v>412330752.6109035</v>
      </c>
      <c r="GV131" s="457">
        <v>0</v>
      </c>
      <c r="GW131" s="457">
        <v>588091359.19728458</v>
      </c>
      <c r="GX131" s="457">
        <v>0</v>
      </c>
      <c r="GY131" s="457">
        <v>1306775216.6934187</v>
      </c>
      <c r="GZ131" s="457">
        <v>760539359.64962208</v>
      </c>
      <c r="HA131" s="457">
        <v>909326859.27471113</v>
      </c>
      <c r="HB131" s="457">
        <v>530230314.13773024</v>
      </c>
      <c r="HC131" s="457">
        <v>0</v>
      </c>
      <c r="HD131" s="457">
        <v>288636961.60835987</v>
      </c>
      <c r="HE131" s="457">
        <v>9785810.4534973092</v>
      </c>
      <c r="HF131" s="457">
        <v>1848586921.857393</v>
      </c>
      <c r="HG131" s="457">
        <v>625414929.11118436</v>
      </c>
      <c r="HH131" s="457">
        <v>0</v>
      </c>
      <c r="HI131" s="457">
        <v>357678300.28855866</v>
      </c>
      <c r="HJ131" s="457">
        <v>0</v>
      </c>
      <c r="HK131" s="457">
        <v>0</v>
      </c>
      <c r="HL131" s="457">
        <v>0</v>
      </c>
      <c r="HM131" s="457">
        <v>0</v>
      </c>
      <c r="HN131" s="457">
        <v>0</v>
      </c>
      <c r="HO131" s="457">
        <v>0</v>
      </c>
      <c r="HP131" s="457">
        <v>0</v>
      </c>
      <c r="HQ131" s="457">
        <v>0</v>
      </c>
      <c r="HR131" s="457">
        <v>0</v>
      </c>
      <c r="HS131" s="457">
        <v>0</v>
      </c>
      <c r="HT131" s="457">
        <v>0</v>
      </c>
      <c r="HU131" s="457">
        <v>1139932502.7466078</v>
      </c>
      <c r="HV131" s="457">
        <v>0</v>
      </c>
      <c r="HW131" s="457">
        <v>1172953107.5217497</v>
      </c>
      <c r="HX131" s="457">
        <v>184299516.53598145</v>
      </c>
      <c r="HY131" s="457">
        <v>286304105.03647369</v>
      </c>
      <c r="HZ131" s="457">
        <v>264495808.73964587</v>
      </c>
      <c r="IA131" s="457">
        <v>4484026476.672122</v>
      </c>
      <c r="IB131" s="457">
        <v>6473319976.14991</v>
      </c>
      <c r="IC131" s="457">
        <v>0</v>
      </c>
      <c r="ID131" s="457">
        <v>872565494.82767677</v>
      </c>
      <c r="IE131" s="457">
        <v>1959092490.9353201</v>
      </c>
      <c r="IF131" s="457">
        <v>1650093572.5678706</v>
      </c>
      <c r="IG131" s="457">
        <v>2895561669.7704234</v>
      </c>
      <c r="IH131" s="457">
        <v>550373210.06256461</v>
      </c>
      <c r="II131" s="457">
        <v>5785654573.4858952</v>
      </c>
      <c r="IJ131" s="457">
        <v>0</v>
      </c>
      <c r="IK131" s="457">
        <v>0</v>
      </c>
      <c r="IL131" s="457">
        <v>0</v>
      </c>
      <c r="IM131" s="457">
        <v>1031028653.546165</v>
      </c>
      <c r="IN131" s="457">
        <v>2395963376.6309576</v>
      </c>
      <c r="IO131" s="457">
        <v>1285348601.5293727</v>
      </c>
      <c r="IP131" s="457">
        <v>672106849.17724478</v>
      </c>
      <c r="IQ131" s="457">
        <v>2232540329.4474802</v>
      </c>
      <c r="IR131" s="457">
        <v>111847911.68107761</v>
      </c>
      <c r="IS131" s="457">
        <v>906909858.61990309</v>
      </c>
      <c r="IT131" s="457">
        <v>518434329.96505809</v>
      </c>
      <c r="IU131" s="457">
        <v>1638395659.1969981</v>
      </c>
      <c r="IV131" s="457">
        <v>0</v>
      </c>
      <c r="IW131" s="457">
        <v>1673245250.4214001</v>
      </c>
      <c r="IX131" s="457">
        <v>1676457134.5380642</v>
      </c>
      <c r="IY131" s="457">
        <v>2095290062.7065985</v>
      </c>
      <c r="IZ131" s="457">
        <v>3419351842.6983051</v>
      </c>
      <c r="JA131" s="457">
        <v>0</v>
      </c>
      <c r="JB131" s="457">
        <v>764227981.35529625</v>
      </c>
      <c r="JC131" s="457">
        <v>0</v>
      </c>
      <c r="JD131" s="457">
        <v>572566313.26996088</v>
      </c>
      <c r="JE131" s="457">
        <v>0</v>
      </c>
      <c r="JF131" s="457">
        <v>1059017.8438661711</v>
      </c>
      <c r="JG131" s="457">
        <v>2200006904.358181</v>
      </c>
      <c r="JH131" s="457">
        <v>1338523.3274188498</v>
      </c>
      <c r="JI131" s="457">
        <v>324191604.94344354</v>
      </c>
      <c r="JJ131" s="457">
        <v>0</v>
      </c>
      <c r="JK131" s="457">
        <v>7684819877.7089949</v>
      </c>
      <c r="JL131" s="457">
        <v>0</v>
      </c>
      <c r="JM131" s="457">
        <v>0</v>
      </c>
      <c r="JN131" s="457">
        <v>494250930.21099079</v>
      </c>
      <c r="JO131" s="457">
        <v>0</v>
      </c>
      <c r="JP131" s="457">
        <v>0</v>
      </c>
      <c r="JQ131" s="457">
        <v>528430034.01708698</v>
      </c>
      <c r="JR131" s="457">
        <v>0</v>
      </c>
      <c r="JS131" s="457">
        <v>0</v>
      </c>
      <c r="JT131" s="457">
        <v>774582118.28387368</v>
      </c>
      <c r="JU131" s="457">
        <v>545529920.96307802</v>
      </c>
      <c r="JV131" s="457">
        <v>189489267.99842334</v>
      </c>
      <c r="JW131" s="457">
        <v>1499996710.9448864</v>
      </c>
      <c r="JX131" s="457">
        <v>1506713768.7117486</v>
      </c>
      <c r="JY131" s="457">
        <v>1392164697.1501138</v>
      </c>
      <c r="JZ131" s="457">
        <v>217484877.92226499</v>
      </c>
      <c r="KA131" s="457">
        <v>0</v>
      </c>
      <c r="KB131" s="457">
        <v>228712174.28142136</v>
      </c>
      <c r="KC131" s="457">
        <v>162454629.78328353</v>
      </c>
      <c r="KD131" s="457">
        <v>503354740.09892005</v>
      </c>
      <c r="KE131" s="457">
        <v>118846990.04863691</v>
      </c>
      <c r="KF131" s="457">
        <v>140977631.81608829</v>
      </c>
      <c r="KG131" s="457">
        <v>231587771.09575143</v>
      </c>
      <c r="KH131" s="624">
        <v>0</v>
      </c>
      <c r="KI131" s="645">
        <v>0</v>
      </c>
      <c r="KJ131" s="645">
        <v>3052558919.5331249</v>
      </c>
      <c r="KK131" s="645">
        <v>0</v>
      </c>
      <c r="KL131" s="645">
        <v>0</v>
      </c>
      <c r="KM131" s="645">
        <v>570969757.5162816</v>
      </c>
      <c r="KN131" s="645">
        <v>0</v>
      </c>
      <c r="KO131" s="645">
        <v>0</v>
      </c>
      <c r="KP131" s="645">
        <v>0</v>
      </c>
      <c r="KQ131" s="645">
        <v>0</v>
      </c>
      <c r="KR131" s="645">
        <v>0</v>
      </c>
    </row>
    <row r="132" spans="1:304" ht="12.75" customHeight="1">
      <c r="A132" s="401" t="s">
        <v>271</v>
      </c>
      <c r="B132" s="458"/>
      <c r="C132" s="458"/>
      <c r="D132" s="458"/>
      <c r="E132" s="458"/>
      <c r="F132" s="458"/>
      <c r="G132" s="458"/>
      <c r="H132" s="458"/>
      <c r="I132" s="458"/>
      <c r="J132" s="458"/>
      <c r="K132" s="458"/>
      <c r="L132" s="458"/>
      <c r="M132" s="458"/>
      <c r="N132" s="458"/>
      <c r="O132" s="458"/>
      <c r="P132" s="458"/>
      <c r="Q132" s="458"/>
      <c r="R132" s="458"/>
      <c r="S132" s="458"/>
      <c r="T132" s="458"/>
      <c r="U132" s="458"/>
      <c r="V132" s="458"/>
      <c r="W132" s="458"/>
      <c r="X132" s="458"/>
      <c r="Y132" s="458"/>
      <c r="Z132" s="458"/>
      <c r="AA132" s="458"/>
      <c r="AB132" s="458"/>
      <c r="AC132" s="458"/>
      <c r="AD132" s="458"/>
      <c r="AE132" s="458"/>
      <c r="AF132" s="458"/>
      <c r="AG132" s="458"/>
      <c r="AH132" s="458"/>
      <c r="AI132" s="458"/>
      <c r="AJ132" s="458"/>
      <c r="AK132" s="458"/>
      <c r="AL132" s="458"/>
      <c r="AM132" s="458"/>
      <c r="AN132" s="458"/>
      <c r="AO132" s="458"/>
      <c r="AP132" s="458"/>
      <c r="AQ132" s="458"/>
      <c r="AR132" s="458"/>
      <c r="AS132" s="458"/>
      <c r="AT132" s="458"/>
      <c r="AU132" s="458"/>
      <c r="AV132" s="458"/>
      <c r="AW132" s="458"/>
      <c r="AX132" s="458">
        <v>0</v>
      </c>
      <c r="AY132" s="458">
        <v>0</v>
      </c>
      <c r="AZ132" s="458">
        <v>0</v>
      </c>
      <c r="BA132" s="458">
        <v>1</v>
      </c>
      <c r="BB132" s="458">
        <v>0</v>
      </c>
      <c r="BC132" s="458">
        <v>0</v>
      </c>
      <c r="BD132" s="458">
        <v>0</v>
      </c>
      <c r="BE132" s="458">
        <v>0</v>
      </c>
      <c r="BF132" s="458">
        <v>2</v>
      </c>
      <c r="BG132" s="458">
        <v>1</v>
      </c>
      <c r="BH132" s="458">
        <v>0</v>
      </c>
      <c r="BI132" s="458">
        <v>4</v>
      </c>
      <c r="BJ132" s="458">
        <v>1</v>
      </c>
      <c r="BK132" s="458">
        <v>0</v>
      </c>
      <c r="BL132" s="458">
        <v>1</v>
      </c>
      <c r="BM132" s="458">
        <v>2</v>
      </c>
      <c r="BN132" s="458">
        <v>0</v>
      </c>
      <c r="BO132" s="458">
        <v>1</v>
      </c>
      <c r="BP132" s="458">
        <v>1</v>
      </c>
      <c r="BQ132" s="458">
        <v>0</v>
      </c>
      <c r="BR132" s="458">
        <v>3</v>
      </c>
      <c r="BS132" s="458">
        <v>0</v>
      </c>
      <c r="BT132" s="458">
        <v>0</v>
      </c>
      <c r="BU132" s="458">
        <v>1</v>
      </c>
      <c r="BV132" s="458">
        <v>0</v>
      </c>
      <c r="BW132" s="458">
        <v>2</v>
      </c>
      <c r="BX132" s="458">
        <v>2</v>
      </c>
      <c r="BY132" s="458">
        <v>5</v>
      </c>
      <c r="BZ132" s="458">
        <v>0</v>
      </c>
      <c r="CA132" s="458">
        <v>2</v>
      </c>
      <c r="CB132" s="458">
        <v>2</v>
      </c>
      <c r="CC132" s="458">
        <v>0</v>
      </c>
      <c r="CD132" s="458">
        <v>1</v>
      </c>
      <c r="CE132" s="458">
        <v>1</v>
      </c>
      <c r="CF132" s="458">
        <v>0</v>
      </c>
      <c r="CG132" s="458">
        <v>1</v>
      </c>
      <c r="CH132" s="458">
        <v>0</v>
      </c>
      <c r="CI132" s="458">
        <v>2</v>
      </c>
      <c r="CJ132" s="458">
        <v>1</v>
      </c>
      <c r="CK132" s="458">
        <v>2</v>
      </c>
      <c r="CL132" s="458">
        <v>0</v>
      </c>
      <c r="CM132" s="458">
        <v>0</v>
      </c>
      <c r="CN132" s="458">
        <v>3</v>
      </c>
      <c r="CO132" s="458">
        <v>0</v>
      </c>
      <c r="CP132" s="458">
        <v>0</v>
      </c>
      <c r="CQ132" s="458">
        <v>2</v>
      </c>
      <c r="CR132" s="458">
        <v>0</v>
      </c>
      <c r="CS132" s="458">
        <v>2</v>
      </c>
      <c r="CT132" s="458">
        <v>0</v>
      </c>
      <c r="CU132" s="458">
        <v>1</v>
      </c>
      <c r="CV132" s="458">
        <v>1</v>
      </c>
      <c r="CW132" s="458">
        <v>4</v>
      </c>
      <c r="CX132" s="458">
        <v>0</v>
      </c>
      <c r="CY132" s="458">
        <v>1</v>
      </c>
      <c r="CZ132" s="458">
        <v>1</v>
      </c>
      <c r="DA132" s="458">
        <v>0</v>
      </c>
      <c r="DB132" s="458">
        <v>0</v>
      </c>
      <c r="DC132" s="458">
        <v>0</v>
      </c>
      <c r="DD132" s="458">
        <v>0</v>
      </c>
      <c r="DE132" s="458">
        <v>0</v>
      </c>
      <c r="DF132" s="458">
        <v>0</v>
      </c>
      <c r="DG132" s="458">
        <v>0</v>
      </c>
      <c r="DH132" s="458">
        <v>1</v>
      </c>
      <c r="DI132" s="458">
        <v>0</v>
      </c>
      <c r="DJ132" s="458">
        <v>0</v>
      </c>
      <c r="DK132" s="458">
        <v>1</v>
      </c>
      <c r="DL132" s="458">
        <v>4</v>
      </c>
      <c r="DM132" s="458">
        <v>1</v>
      </c>
      <c r="DN132" s="458">
        <v>1</v>
      </c>
      <c r="DO132" s="458">
        <v>7</v>
      </c>
      <c r="DP132" s="458">
        <v>2</v>
      </c>
      <c r="DQ132" s="458">
        <v>1</v>
      </c>
      <c r="DR132" s="458">
        <v>0</v>
      </c>
      <c r="DS132" s="458">
        <v>2</v>
      </c>
      <c r="DT132" s="458">
        <v>1</v>
      </c>
      <c r="DU132" s="458">
        <v>3</v>
      </c>
      <c r="DV132" s="458">
        <v>0</v>
      </c>
      <c r="DW132" s="458">
        <v>0</v>
      </c>
      <c r="DX132" s="458">
        <v>1</v>
      </c>
      <c r="DY132" s="458">
        <v>0</v>
      </c>
      <c r="DZ132" s="458">
        <v>1</v>
      </c>
      <c r="EA132" s="458">
        <v>2</v>
      </c>
      <c r="EB132" s="458">
        <v>0</v>
      </c>
      <c r="EC132" s="458">
        <v>1</v>
      </c>
      <c r="ED132" s="458">
        <v>0</v>
      </c>
      <c r="EE132" s="458">
        <v>4</v>
      </c>
      <c r="EF132" s="458">
        <v>0</v>
      </c>
      <c r="EG132" s="458">
        <v>1</v>
      </c>
      <c r="EH132" s="458">
        <v>1</v>
      </c>
      <c r="EI132" s="458">
        <v>1</v>
      </c>
      <c r="EJ132" s="458">
        <v>3</v>
      </c>
      <c r="EK132" s="458">
        <v>0</v>
      </c>
      <c r="EL132" s="458">
        <v>0</v>
      </c>
      <c r="EM132" s="458">
        <v>1</v>
      </c>
      <c r="EN132" s="458">
        <v>0</v>
      </c>
      <c r="EO132" s="458">
        <v>0</v>
      </c>
      <c r="EP132" s="458">
        <v>0</v>
      </c>
      <c r="EQ132" s="458">
        <v>0</v>
      </c>
      <c r="ER132" s="458">
        <v>0</v>
      </c>
      <c r="ES132" s="458">
        <v>2</v>
      </c>
      <c r="ET132" s="458">
        <v>0</v>
      </c>
      <c r="EU132" s="458">
        <v>2</v>
      </c>
      <c r="EV132" s="458">
        <v>1</v>
      </c>
      <c r="EW132" s="458">
        <v>0</v>
      </c>
      <c r="EX132" s="458">
        <v>0</v>
      </c>
      <c r="EY132" s="458">
        <v>0</v>
      </c>
      <c r="EZ132" s="458">
        <v>1</v>
      </c>
      <c r="FA132" s="458">
        <v>3</v>
      </c>
      <c r="FB132" s="458">
        <v>1</v>
      </c>
      <c r="FC132" s="458">
        <v>0</v>
      </c>
      <c r="FD132" s="458">
        <v>0</v>
      </c>
      <c r="FE132" s="458">
        <v>3</v>
      </c>
      <c r="FF132" s="458">
        <v>0</v>
      </c>
      <c r="FG132" s="458">
        <v>1</v>
      </c>
      <c r="FH132" s="458">
        <v>0</v>
      </c>
      <c r="FI132" s="458">
        <v>0</v>
      </c>
      <c r="FJ132" s="458">
        <v>0</v>
      </c>
      <c r="FK132" s="458">
        <v>1</v>
      </c>
      <c r="FL132" s="458">
        <v>0</v>
      </c>
      <c r="FM132" s="458">
        <v>1</v>
      </c>
      <c r="FN132" s="458">
        <v>0</v>
      </c>
      <c r="FO132" s="458">
        <v>0</v>
      </c>
      <c r="FP132" s="458">
        <v>0</v>
      </c>
      <c r="FQ132" s="458">
        <v>1</v>
      </c>
      <c r="FR132" s="458">
        <v>0</v>
      </c>
      <c r="FS132" s="458">
        <v>0</v>
      </c>
      <c r="FT132" s="458">
        <v>0</v>
      </c>
      <c r="FU132" s="458">
        <v>0</v>
      </c>
      <c r="FV132" s="458">
        <v>0</v>
      </c>
      <c r="FW132" s="458">
        <v>0</v>
      </c>
      <c r="FX132" s="458">
        <v>0</v>
      </c>
      <c r="FY132" s="458">
        <v>0</v>
      </c>
      <c r="FZ132" s="458">
        <v>0</v>
      </c>
      <c r="GA132" s="458">
        <v>0</v>
      </c>
      <c r="GB132" s="458">
        <v>0</v>
      </c>
      <c r="GC132" s="458">
        <v>1</v>
      </c>
      <c r="GD132" s="458">
        <v>0</v>
      </c>
      <c r="GE132" s="458">
        <v>0</v>
      </c>
      <c r="GF132" s="458">
        <v>0</v>
      </c>
      <c r="GG132" s="458">
        <v>0</v>
      </c>
      <c r="GH132" s="458">
        <v>1</v>
      </c>
      <c r="GI132" s="458">
        <v>1</v>
      </c>
      <c r="GJ132" s="458">
        <v>1</v>
      </c>
      <c r="GK132" s="458">
        <v>0</v>
      </c>
      <c r="GL132" s="458">
        <v>0</v>
      </c>
      <c r="GM132" s="458">
        <v>1</v>
      </c>
      <c r="GN132" s="458">
        <v>1</v>
      </c>
      <c r="GO132" s="458">
        <v>2</v>
      </c>
      <c r="GP132" s="458"/>
      <c r="GQ132" s="458">
        <v>0</v>
      </c>
      <c r="GR132" s="458">
        <v>1</v>
      </c>
      <c r="GS132" s="458">
        <v>1</v>
      </c>
      <c r="GT132" s="458">
        <v>1</v>
      </c>
      <c r="GU132" s="458">
        <v>1</v>
      </c>
      <c r="GV132" s="458">
        <v>0</v>
      </c>
      <c r="GW132" s="458">
        <v>1</v>
      </c>
      <c r="GX132" s="458">
        <v>0</v>
      </c>
      <c r="GY132" s="458">
        <v>1</v>
      </c>
      <c r="GZ132" s="458">
        <v>1</v>
      </c>
      <c r="HA132" s="458">
        <v>2</v>
      </c>
      <c r="HB132" s="458">
        <v>1</v>
      </c>
      <c r="HC132" s="458">
        <v>0</v>
      </c>
      <c r="HD132" s="458">
        <v>1</v>
      </c>
      <c r="HE132" s="458">
        <v>1</v>
      </c>
      <c r="HF132" s="458">
        <v>4</v>
      </c>
      <c r="HG132" s="458">
        <v>3</v>
      </c>
      <c r="HH132" s="458">
        <v>0</v>
      </c>
      <c r="HI132" s="458">
        <v>2</v>
      </c>
      <c r="HJ132" s="458">
        <v>0</v>
      </c>
      <c r="HK132" s="458">
        <v>0</v>
      </c>
      <c r="HL132" s="458">
        <v>0</v>
      </c>
      <c r="HM132" s="458">
        <v>0</v>
      </c>
      <c r="HN132" s="458">
        <v>0</v>
      </c>
      <c r="HO132" s="458">
        <v>0</v>
      </c>
      <c r="HP132" s="458">
        <v>0</v>
      </c>
      <c r="HQ132" s="458">
        <v>0</v>
      </c>
      <c r="HR132" s="458">
        <v>0</v>
      </c>
      <c r="HS132" s="458">
        <v>0</v>
      </c>
      <c r="HT132" s="458">
        <v>0</v>
      </c>
      <c r="HU132" s="458">
        <v>2</v>
      </c>
      <c r="HV132" s="458">
        <v>0</v>
      </c>
      <c r="HW132" s="458">
        <v>2</v>
      </c>
      <c r="HX132" s="458">
        <v>1</v>
      </c>
      <c r="HY132" s="458">
        <v>1</v>
      </c>
      <c r="HZ132" s="458">
        <v>1</v>
      </c>
      <c r="IA132" s="458">
        <v>5</v>
      </c>
      <c r="IB132" s="458">
        <v>7</v>
      </c>
      <c r="IC132" s="458">
        <v>0</v>
      </c>
      <c r="ID132" s="458">
        <v>5</v>
      </c>
      <c r="IE132" s="458">
        <v>5</v>
      </c>
      <c r="IF132" s="458">
        <v>4</v>
      </c>
      <c r="IG132" s="458">
        <v>6</v>
      </c>
      <c r="IH132" s="458">
        <v>2</v>
      </c>
      <c r="II132" s="458">
        <v>3</v>
      </c>
      <c r="IJ132" s="458">
        <v>0</v>
      </c>
      <c r="IK132" s="458">
        <v>0</v>
      </c>
      <c r="IL132" s="458">
        <v>0</v>
      </c>
      <c r="IM132" s="458">
        <v>2</v>
      </c>
      <c r="IN132" s="458">
        <v>6</v>
      </c>
      <c r="IO132" s="458">
        <v>2</v>
      </c>
      <c r="IP132" s="458">
        <v>4</v>
      </c>
      <c r="IQ132" s="458">
        <v>2</v>
      </c>
      <c r="IR132" s="458">
        <v>2</v>
      </c>
      <c r="IS132" s="458">
        <v>2</v>
      </c>
      <c r="IT132" s="458">
        <v>1</v>
      </c>
      <c r="IU132" s="458">
        <v>5</v>
      </c>
      <c r="IV132" s="458">
        <v>0</v>
      </c>
      <c r="IW132" s="458">
        <v>5</v>
      </c>
      <c r="IX132" s="458">
        <v>2</v>
      </c>
      <c r="IY132" s="458">
        <v>3</v>
      </c>
      <c r="IZ132" s="458">
        <v>4</v>
      </c>
      <c r="JA132" s="458">
        <v>0</v>
      </c>
      <c r="JB132" s="458">
        <v>4</v>
      </c>
      <c r="JC132" s="458">
        <v>0</v>
      </c>
      <c r="JD132" s="458">
        <v>2</v>
      </c>
      <c r="JE132" s="458">
        <v>0</v>
      </c>
      <c r="JF132" s="458">
        <v>1</v>
      </c>
      <c r="JG132" s="458">
        <v>6</v>
      </c>
      <c r="JH132" s="458">
        <v>1</v>
      </c>
      <c r="JI132" s="458">
        <v>2</v>
      </c>
      <c r="JJ132" s="458">
        <v>0</v>
      </c>
      <c r="JK132" s="458">
        <v>4</v>
      </c>
      <c r="JL132" s="458">
        <v>0</v>
      </c>
      <c r="JM132" s="458">
        <v>0</v>
      </c>
      <c r="JN132" s="458">
        <v>3</v>
      </c>
      <c r="JO132" s="458">
        <v>0</v>
      </c>
      <c r="JP132" s="458">
        <v>0</v>
      </c>
      <c r="JQ132" s="458">
        <v>2</v>
      </c>
      <c r="JR132" s="458">
        <v>0</v>
      </c>
      <c r="JS132" s="458">
        <v>0</v>
      </c>
      <c r="JT132" s="458">
        <v>1</v>
      </c>
      <c r="JU132" s="458">
        <v>2</v>
      </c>
      <c r="JV132" s="458">
        <v>2</v>
      </c>
      <c r="JW132" s="458">
        <v>4</v>
      </c>
      <c r="JX132" s="458">
        <v>4</v>
      </c>
      <c r="JY132" s="458">
        <v>2</v>
      </c>
      <c r="JZ132" s="458">
        <v>3</v>
      </c>
      <c r="KA132" s="458">
        <v>0</v>
      </c>
      <c r="KB132" s="458">
        <v>2</v>
      </c>
      <c r="KC132" s="458">
        <v>2</v>
      </c>
      <c r="KD132" s="458">
        <v>1</v>
      </c>
      <c r="KE132" s="458">
        <v>2</v>
      </c>
      <c r="KF132" s="458">
        <v>1</v>
      </c>
      <c r="KG132" s="458">
        <v>2</v>
      </c>
      <c r="KH132" s="625">
        <v>0</v>
      </c>
      <c r="KI132" s="646">
        <v>0</v>
      </c>
      <c r="KJ132" s="646">
        <v>2</v>
      </c>
      <c r="KK132" s="646">
        <v>0</v>
      </c>
      <c r="KL132" s="646">
        <v>0</v>
      </c>
      <c r="KM132" s="646">
        <v>1</v>
      </c>
      <c r="KN132" s="646">
        <v>0</v>
      </c>
      <c r="KO132" s="646">
        <v>0</v>
      </c>
      <c r="KP132" s="646">
        <v>0</v>
      </c>
      <c r="KQ132" s="646">
        <v>0</v>
      </c>
      <c r="KR132" s="646">
        <v>1</v>
      </c>
    </row>
    <row r="133" spans="1:304">
      <c r="KI133" s="627"/>
      <c r="KJ133" s="627"/>
      <c r="KK133" s="627"/>
      <c r="KL133" s="627"/>
      <c r="KM133" s="627"/>
      <c r="KN133" s="627"/>
      <c r="KO133" s="627"/>
      <c r="KP133" s="627"/>
      <c r="KQ133" s="627"/>
      <c r="KR133" s="627"/>
    </row>
    <row r="134" spans="1:304">
      <c r="KI134" s="627"/>
      <c r="KJ134" s="627"/>
      <c r="KK134" s="627"/>
      <c r="KL134" s="627"/>
      <c r="KM134" s="627"/>
      <c r="KN134" s="627"/>
      <c r="KO134" s="627"/>
      <c r="KP134" s="627"/>
      <c r="KQ134" s="627"/>
      <c r="KR134" s="627"/>
    </row>
    <row r="135" spans="1:304" ht="12.75">
      <c r="A135" s="454" t="s">
        <v>374</v>
      </c>
      <c r="B135" s="270">
        <v>36526</v>
      </c>
      <c r="C135" s="270">
        <v>36557</v>
      </c>
      <c r="D135" s="270">
        <v>36586</v>
      </c>
      <c r="E135" s="270">
        <v>36617</v>
      </c>
      <c r="F135" s="270">
        <v>36647</v>
      </c>
      <c r="G135" s="270">
        <v>36678</v>
      </c>
      <c r="H135" s="270">
        <v>36708</v>
      </c>
      <c r="I135" s="270">
        <v>36739</v>
      </c>
      <c r="J135" s="270">
        <v>36770</v>
      </c>
      <c r="K135" s="270">
        <v>36800</v>
      </c>
      <c r="L135" s="270">
        <v>36831</v>
      </c>
      <c r="M135" s="270">
        <v>36861</v>
      </c>
      <c r="N135" s="270">
        <v>36892</v>
      </c>
      <c r="O135" s="270">
        <v>36923</v>
      </c>
      <c r="P135" s="270">
        <v>36951</v>
      </c>
      <c r="Q135" s="270">
        <v>36982</v>
      </c>
      <c r="R135" s="270">
        <v>37012</v>
      </c>
      <c r="S135" s="270">
        <v>37043</v>
      </c>
      <c r="T135" s="270">
        <v>37073</v>
      </c>
      <c r="U135" s="270">
        <v>37104</v>
      </c>
      <c r="V135" s="270">
        <v>37135</v>
      </c>
      <c r="W135" s="270">
        <v>37165</v>
      </c>
      <c r="X135" s="270">
        <v>37196</v>
      </c>
      <c r="Y135" s="270">
        <v>37226</v>
      </c>
      <c r="Z135" s="270">
        <v>37257</v>
      </c>
      <c r="AA135" s="270">
        <v>37288</v>
      </c>
      <c r="AB135" s="270">
        <v>37316</v>
      </c>
      <c r="AC135" s="270">
        <v>37347</v>
      </c>
      <c r="AD135" s="270">
        <v>37377</v>
      </c>
      <c r="AE135" s="270">
        <v>37408</v>
      </c>
      <c r="AF135" s="270">
        <v>37438</v>
      </c>
      <c r="AG135" s="270">
        <v>37469</v>
      </c>
      <c r="AH135" s="270">
        <v>37500</v>
      </c>
      <c r="AI135" s="270">
        <v>37530</v>
      </c>
      <c r="AJ135" s="270">
        <v>37561</v>
      </c>
      <c r="AK135" s="270">
        <v>37591</v>
      </c>
      <c r="AL135" s="270">
        <v>37622</v>
      </c>
      <c r="AM135" s="270">
        <v>37653</v>
      </c>
      <c r="AN135" s="270">
        <v>37681</v>
      </c>
      <c r="AO135" s="270">
        <v>37712</v>
      </c>
      <c r="AP135" s="270">
        <v>37742</v>
      </c>
      <c r="AQ135" s="270">
        <v>37773</v>
      </c>
      <c r="AR135" s="270">
        <v>37803</v>
      </c>
      <c r="AS135" s="270">
        <v>37834</v>
      </c>
      <c r="AT135" s="270">
        <v>37865</v>
      </c>
      <c r="AU135" s="270">
        <v>37895</v>
      </c>
      <c r="AV135" s="270">
        <v>37926</v>
      </c>
      <c r="AW135" s="270">
        <v>37956</v>
      </c>
      <c r="AX135" s="270">
        <v>37987</v>
      </c>
      <c r="AY135" s="270">
        <v>38018</v>
      </c>
      <c r="AZ135" s="270">
        <v>38047</v>
      </c>
      <c r="BA135" s="270">
        <v>38078</v>
      </c>
      <c r="BB135" s="270">
        <v>38108</v>
      </c>
      <c r="BC135" s="270">
        <v>38139</v>
      </c>
      <c r="BD135" s="270">
        <v>38169</v>
      </c>
      <c r="BE135" s="270">
        <v>38200</v>
      </c>
      <c r="BF135" s="270">
        <v>38231</v>
      </c>
      <c r="BG135" s="270">
        <v>38261</v>
      </c>
      <c r="BH135" s="270">
        <v>38292</v>
      </c>
      <c r="BI135" s="270">
        <v>38322</v>
      </c>
      <c r="BJ135" s="270">
        <v>38353</v>
      </c>
      <c r="BK135" s="270">
        <v>38384</v>
      </c>
      <c r="BL135" s="270">
        <v>38412</v>
      </c>
      <c r="BM135" s="270">
        <v>38443</v>
      </c>
      <c r="BN135" s="270">
        <v>38473</v>
      </c>
      <c r="BO135" s="270">
        <v>38504</v>
      </c>
      <c r="BP135" s="270">
        <v>38534</v>
      </c>
      <c r="BQ135" s="270">
        <v>38565</v>
      </c>
      <c r="BR135" s="270">
        <v>38596</v>
      </c>
      <c r="BS135" s="270">
        <v>38626</v>
      </c>
      <c r="BT135" s="270">
        <v>38657</v>
      </c>
      <c r="BU135" s="270">
        <v>38687</v>
      </c>
      <c r="BV135" s="270">
        <v>38718</v>
      </c>
      <c r="BW135" s="270">
        <v>38749</v>
      </c>
      <c r="BX135" s="270">
        <v>38777</v>
      </c>
      <c r="BY135" s="270">
        <v>38808</v>
      </c>
      <c r="BZ135" s="270">
        <v>38838</v>
      </c>
      <c r="CA135" s="270">
        <v>38869</v>
      </c>
      <c r="CB135" s="270">
        <v>38899</v>
      </c>
      <c r="CC135" s="270">
        <v>38930</v>
      </c>
      <c r="CD135" s="270">
        <v>38961</v>
      </c>
      <c r="CE135" s="270">
        <v>38991</v>
      </c>
      <c r="CF135" s="270">
        <v>39022</v>
      </c>
      <c r="CG135" s="270">
        <v>39052</v>
      </c>
      <c r="CH135" s="270">
        <v>39083</v>
      </c>
      <c r="CI135" s="270">
        <v>39114</v>
      </c>
      <c r="CJ135" s="270">
        <v>39142</v>
      </c>
      <c r="CK135" s="270">
        <v>39173</v>
      </c>
      <c r="CL135" s="270">
        <v>39203</v>
      </c>
      <c r="CM135" s="270">
        <v>39234</v>
      </c>
      <c r="CN135" s="270">
        <v>39264</v>
      </c>
      <c r="CO135" s="270">
        <v>39295</v>
      </c>
      <c r="CP135" s="270">
        <v>39326</v>
      </c>
      <c r="CQ135" s="270">
        <v>39356</v>
      </c>
      <c r="CR135" s="270">
        <v>39387</v>
      </c>
      <c r="CS135" s="270">
        <v>39417</v>
      </c>
      <c r="CT135" s="270">
        <v>39448</v>
      </c>
      <c r="CU135" s="270">
        <v>39479</v>
      </c>
      <c r="CV135" s="270">
        <v>39508</v>
      </c>
      <c r="CW135" s="270">
        <v>39539</v>
      </c>
      <c r="CX135" s="270">
        <v>39569</v>
      </c>
      <c r="CY135" s="270">
        <v>39600</v>
      </c>
      <c r="CZ135" s="270">
        <v>39630</v>
      </c>
      <c r="DA135" s="270">
        <v>39661</v>
      </c>
      <c r="DB135" s="270">
        <v>39692</v>
      </c>
      <c r="DC135" s="270">
        <v>39722</v>
      </c>
      <c r="DD135" s="270">
        <v>39753</v>
      </c>
      <c r="DE135" s="270">
        <v>39783</v>
      </c>
      <c r="DF135" s="270">
        <v>39814</v>
      </c>
      <c r="DG135" s="270">
        <v>39845</v>
      </c>
      <c r="DH135" s="270">
        <v>39873</v>
      </c>
      <c r="DI135" s="270">
        <v>39904</v>
      </c>
      <c r="DJ135" s="270">
        <v>39934</v>
      </c>
      <c r="DK135" s="270">
        <v>39965</v>
      </c>
      <c r="DL135" s="270">
        <v>39995</v>
      </c>
      <c r="DM135" s="270">
        <v>40026</v>
      </c>
      <c r="DN135" s="270">
        <v>40057</v>
      </c>
      <c r="DO135" s="270">
        <v>40087</v>
      </c>
      <c r="DP135" s="270">
        <v>40118</v>
      </c>
      <c r="DQ135" s="270">
        <v>40148</v>
      </c>
      <c r="DR135" s="270">
        <v>40179</v>
      </c>
      <c r="DS135" s="270">
        <v>40210</v>
      </c>
      <c r="DT135" s="270">
        <v>40238</v>
      </c>
      <c r="DU135" s="270">
        <v>40269</v>
      </c>
      <c r="DV135" s="270">
        <v>40299</v>
      </c>
      <c r="DW135" s="270">
        <v>40330</v>
      </c>
      <c r="DX135" s="270">
        <v>40360</v>
      </c>
      <c r="DY135" s="270">
        <v>40391</v>
      </c>
      <c r="DZ135" s="270">
        <v>40422</v>
      </c>
      <c r="EA135" s="270">
        <v>40452</v>
      </c>
      <c r="EB135" s="270">
        <v>40483</v>
      </c>
      <c r="EC135" s="270">
        <v>40513</v>
      </c>
      <c r="ED135" s="270">
        <v>40544</v>
      </c>
      <c r="EE135" s="270">
        <v>40575</v>
      </c>
      <c r="EF135" s="270">
        <v>40603</v>
      </c>
      <c r="EG135" s="270">
        <v>40634</v>
      </c>
      <c r="EH135" s="270">
        <v>40664</v>
      </c>
      <c r="EI135" s="270">
        <v>40695</v>
      </c>
      <c r="EJ135" s="270">
        <v>40725</v>
      </c>
      <c r="EK135" s="270">
        <v>40756</v>
      </c>
      <c r="EL135" s="270">
        <v>40787</v>
      </c>
      <c r="EM135" s="270">
        <v>40817</v>
      </c>
      <c r="EN135" s="270">
        <v>40848</v>
      </c>
      <c r="EO135" s="270">
        <v>40878</v>
      </c>
      <c r="EP135" s="270">
        <v>40909</v>
      </c>
      <c r="EQ135" s="270">
        <v>40940</v>
      </c>
      <c r="ER135" s="270">
        <v>40969</v>
      </c>
      <c r="ES135" s="270">
        <v>41000</v>
      </c>
      <c r="ET135" s="270">
        <v>41030</v>
      </c>
      <c r="EU135" s="270">
        <v>41061</v>
      </c>
      <c r="EV135" s="270">
        <v>41091</v>
      </c>
      <c r="EW135" s="270">
        <v>41122</v>
      </c>
      <c r="EX135" s="270">
        <v>41153</v>
      </c>
      <c r="EY135" s="270">
        <v>41183</v>
      </c>
      <c r="EZ135" s="270">
        <v>41214</v>
      </c>
      <c r="FA135" s="270">
        <v>41244</v>
      </c>
      <c r="FB135" s="270">
        <v>41275</v>
      </c>
      <c r="FC135" s="270">
        <v>41306</v>
      </c>
      <c r="FD135" s="270">
        <v>41334</v>
      </c>
      <c r="FE135" s="270">
        <v>41365</v>
      </c>
      <c r="FF135" s="270">
        <v>41395</v>
      </c>
      <c r="FG135" s="270">
        <v>41426</v>
      </c>
      <c r="FH135" s="270">
        <v>41456</v>
      </c>
      <c r="FI135" s="270">
        <v>41487</v>
      </c>
      <c r="FJ135" s="270">
        <v>41518</v>
      </c>
      <c r="FK135" s="270">
        <v>41548</v>
      </c>
      <c r="FL135" s="270">
        <v>41579</v>
      </c>
      <c r="FM135" s="270">
        <v>41609</v>
      </c>
      <c r="FN135" s="270">
        <v>41640</v>
      </c>
      <c r="FO135" s="270">
        <v>41671</v>
      </c>
      <c r="FP135" s="270">
        <v>41699</v>
      </c>
      <c r="FQ135" s="270">
        <v>41730</v>
      </c>
      <c r="FR135" s="270">
        <v>41760</v>
      </c>
      <c r="FS135" s="270">
        <v>41791</v>
      </c>
      <c r="FT135" s="270">
        <v>41821</v>
      </c>
      <c r="FU135" s="270">
        <v>41852</v>
      </c>
      <c r="FV135" s="270">
        <v>41883</v>
      </c>
      <c r="FW135" s="270">
        <v>41913</v>
      </c>
      <c r="FX135" s="270">
        <v>41944</v>
      </c>
      <c r="FY135" s="270">
        <v>41974</v>
      </c>
      <c r="FZ135" s="270">
        <v>42005</v>
      </c>
      <c r="GA135" s="270">
        <v>42036</v>
      </c>
      <c r="GB135" s="270">
        <v>42064</v>
      </c>
      <c r="GC135" s="270">
        <v>42095</v>
      </c>
      <c r="GD135" s="270">
        <v>42125</v>
      </c>
      <c r="GE135" s="270">
        <v>42156</v>
      </c>
      <c r="GF135" s="270">
        <v>42186</v>
      </c>
      <c r="GG135" s="270">
        <v>42217</v>
      </c>
      <c r="GH135" s="270">
        <v>42248</v>
      </c>
      <c r="GI135" s="270">
        <v>42278</v>
      </c>
      <c r="GJ135" s="270">
        <v>42309</v>
      </c>
      <c r="GK135" s="270">
        <v>42339</v>
      </c>
      <c r="GL135" s="270">
        <v>42370</v>
      </c>
      <c r="GM135" s="270">
        <v>42401</v>
      </c>
      <c r="GN135" s="270">
        <v>42430</v>
      </c>
      <c r="GO135" s="270">
        <v>42461</v>
      </c>
      <c r="GP135" s="270">
        <v>42491</v>
      </c>
      <c r="GQ135" s="270">
        <v>42522</v>
      </c>
      <c r="GR135" s="270">
        <v>42552</v>
      </c>
      <c r="GS135" s="270">
        <v>42583</v>
      </c>
      <c r="GT135" s="270">
        <v>42614</v>
      </c>
      <c r="GU135" s="270">
        <v>42644</v>
      </c>
      <c r="GV135" s="270">
        <v>42675</v>
      </c>
      <c r="GW135" s="270">
        <v>42705</v>
      </c>
      <c r="GX135" s="270">
        <v>42736</v>
      </c>
      <c r="GY135" s="270">
        <v>42767</v>
      </c>
      <c r="GZ135" s="270">
        <v>42795</v>
      </c>
      <c r="HA135" s="270">
        <v>42826</v>
      </c>
      <c r="HB135" s="270">
        <v>42856</v>
      </c>
      <c r="HC135" s="270">
        <v>42887</v>
      </c>
      <c r="HD135" s="270">
        <v>42917</v>
      </c>
      <c r="HE135" s="270">
        <v>42948</v>
      </c>
      <c r="HF135" s="270">
        <v>42979</v>
      </c>
      <c r="HG135" s="270">
        <v>43009</v>
      </c>
      <c r="HH135" s="270">
        <v>43040</v>
      </c>
      <c r="HI135" s="270">
        <v>43070</v>
      </c>
      <c r="HJ135" s="270">
        <v>43101</v>
      </c>
      <c r="HK135" s="270">
        <v>43132</v>
      </c>
      <c r="HL135" s="270">
        <v>43160</v>
      </c>
      <c r="HM135" s="270">
        <v>43191</v>
      </c>
      <c r="HN135" s="270">
        <v>43221</v>
      </c>
      <c r="HO135" s="270">
        <v>43252</v>
      </c>
      <c r="HP135" s="270">
        <v>43282</v>
      </c>
      <c r="HQ135" s="270">
        <v>43313</v>
      </c>
      <c r="HR135" s="270">
        <v>43344</v>
      </c>
      <c r="HS135" s="270">
        <v>43374</v>
      </c>
      <c r="HT135" s="270">
        <v>43405</v>
      </c>
      <c r="HU135" s="270">
        <v>43435</v>
      </c>
      <c r="HV135" s="270">
        <v>43466</v>
      </c>
      <c r="HW135" s="270">
        <v>43497</v>
      </c>
      <c r="HX135" s="270">
        <v>43525</v>
      </c>
      <c r="HY135" s="270">
        <v>43556</v>
      </c>
      <c r="HZ135" s="270">
        <v>43586</v>
      </c>
      <c r="IA135" s="270">
        <v>43617</v>
      </c>
      <c r="IB135" s="270">
        <v>43647</v>
      </c>
      <c r="IC135" s="270">
        <v>43678</v>
      </c>
      <c r="ID135" s="270">
        <v>43709</v>
      </c>
      <c r="IE135" s="270">
        <v>43739</v>
      </c>
      <c r="IF135" s="270">
        <v>43770</v>
      </c>
      <c r="IG135" s="270">
        <v>43800</v>
      </c>
      <c r="IH135" s="270">
        <v>43831</v>
      </c>
      <c r="II135" s="270">
        <v>43862</v>
      </c>
      <c r="IJ135" s="270">
        <v>43891</v>
      </c>
      <c r="IK135" s="270">
        <v>43922</v>
      </c>
      <c r="IL135" s="270">
        <v>43952</v>
      </c>
      <c r="IM135" s="270">
        <v>43983</v>
      </c>
      <c r="IN135" s="453">
        <v>44013</v>
      </c>
      <c r="IO135" s="453">
        <v>44044</v>
      </c>
      <c r="IP135" s="270">
        <v>44075</v>
      </c>
      <c r="IQ135" s="270">
        <v>44105</v>
      </c>
      <c r="IR135" s="270">
        <v>44136</v>
      </c>
      <c r="IS135" s="270">
        <v>44166</v>
      </c>
      <c r="IT135" s="270">
        <v>44197</v>
      </c>
      <c r="IU135" s="270">
        <v>44228</v>
      </c>
      <c r="IV135" s="270">
        <v>44256</v>
      </c>
      <c r="IW135" s="270">
        <v>44287</v>
      </c>
      <c r="IX135" s="270">
        <v>44317</v>
      </c>
      <c r="IY135" s="270">
        <v>44348</v>
      </c>
      <c r="IZ135" s="270">
        <v>44378</v>
      </c>
      <c r="JA135" s="270">
        <v>44409</v>
      </c>
      <c r="JB135" s="270">
        <v>44440</v>
      </c>
      <c r="JC135" s="270">
        <v>44470</v>
      </c>
      <c r="JD135" s="270">
        <v>44501</v>
      </c>
      <c r="JE135" s="270">
        <v>44531</v>
      </c>
      <c r="JF135" s="270">
        <v>44562</v>
      </c>
      <c r="JG135" s="270">
        <v>44593</v>
      </c>
      <c r="JH135" s="270">
        <v>44621</v>
      </c>
      <c r="JI135" s="270">
        <v>44652</v>
      </c>
      <c r="JJ135" s="270">
        <v>44682</v>
      </c>
      <c r="JK135" s="270">
        <v>44713</v>
      </c>
      <c r="JL135" s="270">
        <v>44743</v>
      </c>
      <c r="JM135" s="270">
        <v>44774</v>
      </c>
      <c r="JN135" s="270">
        <v>44805</v>
      </c>
      <c r="JO135" s="270">
        <v>44835</v>
      </c>
      <c r="JP135" s="270">
        <v>44866</v>
      </c>
      <c r="JQ135" s="270">
        <v>44896</v>
      </c>
      <c r="JR135" s="270">
        <v>44927</v>
      </c>
      <c r="JS135" s="270">
        <v>44958</v>
      </c>
      <c r="JT135" s="270">
        <v>44986</v>
      </c>
      <c r="JU135" s="270">
        <f t="shared" ref="JU135:JZ135" si="52">JU11</f>
        <v>45017</v>
      </c>
      <c r="JV135" s="270">
        <f t="shared" si="52"/>
        <v>45047</v>
      </c>
      <c r="JW135" s="270">
        <f t="shared" si="52"/>
        <v>45078</v>
      </c>
      <c r="JX135" s="270">
        <f t="shared" si="52"/>
        <v>45108</v>
      </c>
      <c r="JY135" s="270">
        <f t="shared" si="52"/>
        <v>45139</v>
      </c>
      <c r="JZ135" s="270">
        <f t="shared" si="52"/>
        <v>45170</v>
      </c>
      <c r="KA135" s="270">
        <f t="shared" ref="KA135:KB135" si="53">KA11</f>
        <v>45200</v>
      </c>
      <c r="KB135" s="270">
        <f t="shared" si="53"/>
        <v>45231</v>
      </c>
      <c r="KC135" s="270">
        <f t="shared" ref="KC135:KD135" si="54">KC11</f>
        <v>45261</v>
      </c>
      <c r="KD135" s="270">
        <f t="shared" si="54"/>
        <v>45292</v>
      </c>
      <c r="KE135" s="270">
        <f>KE11</f>
        <v>45323</v>
      </c>
      <c r="KF135" s="270">
        <f>KF11</f>
        <v>45352</v>
      </c>
      <c r="KG135" s="270">
        <f>KG11</f>
        <v>45383</v>
      </c>
      <c r="KH135" s="270">
        <f>KH11</f>
        <v>45413</v>
      </c>
      <c r="KI135" s="270">
        <v>45444</v>
      </c>
      <c r="KJ135" s="270">
        <v>45474</v>
      </c>
      <c r="KK135" s="270">
        <v>45505</v>
      </c>
      <c r="KL135" s="270">
        <v>45536</v>
      </c>
      <c r="KM135" s="270">
        <v>45566</v>
      </c>
      <c r="KN135" s="270">
        <v>45597</v>
      </c>
      <c r="KO135" s="270">
        <v>45627</v>
      </c>
      <c r="KP135" s="270">
        <v>45658</v>
      </c>
      <c r="KQ135" s="270">
        <v>45689</v>
      </c>
      <c r="KR135" s="270">
        <v>45717</v>
      </c>
    </row>
    <row r="136" spans="1:304" ht="12.75" customHeight="1">
      <c r="A136" s="455" t="s">
        <v>452</v>
      </c>
      <c r="B136" s="457"/>
      <c r="C136" s="457"/>
      <c r="D136" s="457"/>
      <c r="E136" s="457"/>
      <c r="F136" s="457"/>
      <c r="G136" s="457"/>
      <c r="H136" s="457"/>
      <c r="I136" s="457"/>
      <c r="J136" s="457"/>
      <c r="K136" s="457"/>
      <c r="L136" s="457"/>
      <c r="M136" s="457"/>
      <c r="N136" s="457"/>
      <c r="O136" s="457"/>
      <c r="P136" s="457"/>
      <c r="Q136" s="457"/>
      <c r="R136" s="457"/>
      <c r="S136" s="457"/>
      <c r="T136" s="457"/>
      <c r="U136" s="457"/>
      <c r="V136" s="457"/>
      <c r="W136" s="457"/>
      <c r="X136" s="457"/>
      <c r="Y136" s="457"/>
      <c r="Z136" s="457"/>
      <c r="AA136" s="457"/>
      <c r="AB136" s="457"/>
      <c r="AC136" s="457"/>
      <c r="AD136" s="457"/>
      <c r="AE136" s="457"/>
      <c r="AF136" s="457"/>
      <c r="AG136" s="457"/>
      <c r="AH136" s="457"/>
      <c r="AI136" s="457"/>
      <c r="AJ136" s="457"/>
      <c r="AK136" s="457"/>
      <c r="AL136" s="457"/>
      <c r="AM136" s="457"/>
      <c r="AN136" s="457"/>
      <c r="AO136" s="457"/>
      <c r="AP136" s="457"/>
      <c r="AQ136" s="457"/>
      <c r="AR136" s="457"/>
      <c r="AS136" s="457"/>
      <c r="AT136" s="457"/>
      <c r="AU136" s="457"/>
      <c r="AV136" s="457"/>
      <c r="AW136" s="457"/>
      <c r="AX136" s="457">
        <v>0</v>
      </c>
      <c r="AY136" s="457">
        <v>0</v>
      </c>
      <c r="AZ136" s="457">
        <v>0</v>
      </c>
      <c r="BA136" s="457">
        <v>375000004.5</v>
      </c>
      <c r="BB136" s="457">
        <v>768120636.5</v>
      </c>
      <c r="BC136" s="457">
        <v>1466363500</v>
      </c>
      <c r="BD136" s="457">
        <v>0</v>
      </c>
      <c r="BE136" s="457">
        <v>0</v>
      </c>
      <c r="BF136" s="457">
        <v>2351296974.0599999</v>
      </c>
      <c r="BG136" s="457">
        <v>1304886984.9913902</v>
      </c>
      <c r="BH136" s="457">
        <v>814718713.75</v>
      </c>
      <c r="BI136" s="457">
        <v>1724257532.3299999</v>
      </c>
      <c r="BJ136" s="457">
        <v>718294106.54999995</v>
      </c>
      <c r="BK136" s="457">
        <v>16000000</v>
      </c>
      <c r="BL136" s="457">
        <v>1117803177.5</v>
      </c>
      <c r="BM136" s="457">
        <v>955708480.60000002</v>
      </c>
      <c r="BN136" s="457">
        <v>264802737.5</v>
      </c>
      <c r="BO136" s="457">
        <v>1608328883.5385001</v>
      </c>
      <c r="BP136" s="457">
        <v>2566731465</v>
      </c>
      <c r="BQ136" s="457">
        <v>0</v>
      </c>
      <c r="BR136" s="457">
        <v>3172431695.8400002</v>
      </c>
      <c r="BS136" s="457">
        <v>953955994</v>
      </c>
      <c r="BT136" s="457">
        <v>885767328</v>
      </c>
      <c r="BU136" s="457">
        <v>1676380586</v>
      </c>
      <c r="BV136" s="457">
        <v>0</v>
      </c>
      <c r="BW136" s="457">
        <v>3622354061</v>
      </c>
      <c r="BX136" s="457">
        <v>2963106308</v>
      </c>
      <c r="BY136" s="457">
        <v>3370620421</v>
      </c>
      <c r="BZ136" s="457">
        <v>1376912602</v>
      </c>
      <c r="CA136" s="457">
        <v>3497202306</v>
      </c>
      <c r="CB136" s="457">
        <v>5320613319.9794998</v>
      </c>
      <c r="CC136" s="457">
        <v>0</v>
      </c>
      <c r="CD136" s="457">
        <v>2087768393</v>
      </c>
      <c r="CE136" s="457">
        <v>4887248913</v>
      </c>
      <c r="CF136" s="457">
        <v>378932220</v>
      </c>
      <c r="CG136" s="457">
        <v>2931538348.3000002</v>
      </c>
      <c r="CH136" s="457">
        <v>1618894585.5</v>
      </c>
      <c r="CI136" s="457">
        <v>5173727212.6000004</v>
      </c>
      <c r="CJ136" s="457">
        <v>3300380366</v>
      </c>
      <c r="CK136" s="457">
        <v>8178592998</v>
      </c>
      <c r="CL136" s="457">
        <v>948371984</v>
      </c>
      <c r="CM136" s="457">
        <v>5852136249.25</v>
      </c>
      <c r="CN136" s="457">
        <v>15997730558</v>
      </c>
      <c r="CO136" s="457">
        <v>275016439.69999999</v>
      </c>
      <c r="CP136" s="457">
        <v>412540401</v>
      </c>
      <c r="CQ136" s="457">
        <v>14838713614.9</v>
      </c>
      <c r="CR136" s="457">
        <v>6684122920</v>
      </c>
      <c r="CS136" s="457">
        <v>6832691188.7700005</v>
      </c>
      <c r="CT136" s="457">
        <v>0</v>
      </c>
      <c r="CU136" s="457">
        <v>387408007</v>
      </c>
      <c r="CV136" s="457">
        <v>1216703202</v>
      </c>
      <c r="CW136" s="457">
        <v>6136336624.25</v>
      </c>
      <c r="CX136" s="457">
        <v>0</v>
      </c>
      <c r="CY136" s="457">
        <v>7080850235.5</v>
      </c>
      <c r="CZ136" s="457">
        <v>19434193128.68</v>
      </c>
      <c r="DA136" s="457">
        <v>0</v>
      </c>
      <c r="DB136" s="457">
        <v>0</v>
      </c>
      <c r="DC136" s="457">
        <v>0</v>
      </c>
      <c r="DD136" s="457">
        <v>0</v>
      </c>
      <c r="DE136" s="457">
        <v>0</v>
      </c>
      <c r="DF136" s="457">
        <v>0</v>
      </c>
      <c r="DG136" s="457">
        <v>0</v>
      </c>
      <c r="DH136" s="457">
        <v>2212895370</v>
      </c>
      <c r="DI136" s="457">
        <v>0</v>
      </c>
      <c r="DJ136" s="457">
        <v>0</v>
      </c>
      <c r="DK136" s="457">
        <v>9119346420</v>
      </c>
      <c r="DL136" s="457">
        <v>7691448565</v>
      </c>
      <c r="DM136" s="457">
        <v>1505104891.5</v>
      </c>
      <c r="DN136" s="457">
        <v>1366916690</v>
      </c>
      <c r="DO136" s="457">
        <v>20489444662</v>
      </c>
      <c r="DP136" s="457">
        <v>2217509999</v>
      </c>
      <c r="DQ136" s="457">
        <v>1380608120</v>
      </c>
      <c r="DR136" s="457">
        <v>643500000</v>
      </c>
      <c r="DS136" s="457">
        <v>2591275461.5</v>
      </c>
      <c r="DT136" s="457">
        <v>4448538000</v>
      </c>
      <c r="DU136" s="457">
        <v>5870288061.5</v>
      </c>
      <c r="DV136" s="457">
        <v>0</v>
      </c>
      <c r="DW136" s="457">
        <v>0</v>
      </c>
      <c r="DX136" s="457">
        <v>9922107000</v>
      </c>
      <c r="DY136" s="457">
        <v>0</v>
      </c>
      <c r="DZ136" s="457">
        <v>120248558770.3</v>
      </c>
      <c r="EA136" s="457">
        <v>3373642916</v>
      </c>
      <c r="EB136" s="457">
        <v>644625000</v>
      </c>
      <c r="EC136" s="457">
        <v>1498797680</v>
      </c>
      <c r="ED136" s="457">
        <v>0</v>
      </c>
      <c r="EE136" s="457">
        <v>4174431740.5</v>
      </c>
      <c r="EF136" s="457">
        <v>453595720.5</v>
      </c>
      <c r="EG136" s="457">
        <v>5488011557</v>
      </c>
      <c r="EH136" s="457">
        <v>1617380736</v>
      </c>
      <c r="EI136" s="457">
        <v>2189435382</v>
      </c>
      <c r="EJ136" s="457">
        <v>2344808279.5</v>
      </c>
      <c r="EK136" s="457">
        <v>0</v>
      </c>
      <c r="EL136" s="457">
        <v>0</v>
      </c>
      <c r="EM136" s="457">
        <v>1722221964.8</v>
      </c>
      <c r="EN136" s="457">
        <v>0</v>
      </c>
      <c r="EO136" s="457">
        <v>0</v>
      </c>
      <c r="EP136" s="457">
        <v>0</v>
      </c>
      <c r="EQ136" s="457">
        <v>0</v>
      </c>
      <c r="ER136" s="457">
        <v>0</v>
      </c>
      <c r="ES136" s="457">
        <v>6052875187.5</v>
      </c>
      <c r="ET136" s="457">
        <v>0</v>
      </c>
      <c r="EU136" s="457">
        <v>2016518856</v>
      </c>
      <c r="EV136" s="457">
        <v>1755000000</v>
      </c>
      <c r="EW136" s="457">
        <v>0</v>
      </c>
      <c r="EX136" s="457">
        <v>0</v>
      </c>
      <c r="EY136" s="457">
        <v>0</v>
      </c>
      <c r="EZ136" s="457">
        <v>497891900</v>
      </c>
      <c r="FA136" s="457">
        <v>2918198284.5</v>
      </c>
      <c r="FB136" s="457">
        <v>768684546</v>
      </c>
      <c r="FC136" s="457">
        <v>527850000</v>
      </c>
      <c r="FD136" s="457">
        <v>57461992.5</v>
      </c>
      <c r="FE136" s="457">
        <v>15632186970.4</v>
      </c>
      <c r="FF136" s="457">
        <v>0</v>
      </c>
      <c r="FG136" s="457">
        <v>425364100</v>
      </c>
      <c r="FH136" s="457">
        <v>914687302.40999997</v>
      </c>
      <c r="FI136" s="457">
        <v>0</v>
      </c>
      <c r="FJ136" s="457">
        <v>0</v>
      </c>
      <c r="FK136" s="457">
        <v>1646735100</v>
      </c>
      <c r="FL136" s="457">
        <v>0</v>
      </c>
      <c r="FM136" s="457">
        <v>3386496232</v>
      </c>
      <c r="FN136" s="457">
        <v>0</v>
      </c>
      <c r="FO136" s="457">
        <v>0</v>
      </c>
      <c r="FP136" s="457">
        <v>0</v>
      </c>
      <c r="FQ136" s="457">
        <v>13959899998.896816</v>
      </c>
      <c r="FR136" s="457">
        <v>0</v>
      </c>
      <c r="FS136" s="457">
        <v>0</v>
      </c>
      <c r="FT136" s="457">
        <v>0</v>
      </c>
      <c r="FU136" s="457">
        <v>0</v>
      </c>
      <c r="FV136" s="457">
        <v>0</v>
      </c>
      <c r="FW136" s="457">
        <v>363461553</v>
      </c>
      <c r="FX136" s="457">
        <v>0</v>
      </c>
      <c r="FY136" s="457">
        <v>0</v>
      </c>
      <c r="FZ136" s="457">
        <v>0</v>
      </c>
      <c r="GA136" s="457">
        <v>0</v>
      </c>
      <c r="GB136" s="457">
        <v>0</v>
      </c>
      <c r="GC136" s="457">
        <v>16107285058.799999</v>
      </c>
      <c r="GD136" s="457">
        <v>0</v>
      </c>
      <c r="GE136" s="457">
        <v>602800013.70000005</v>
      </c>
      <c r="GF136" s="457">
        <v>0</v>
      </c>
      <c r="GG136" s="457">
        <v>0</v>
      </c>
      <c r="GH136" s="457">
        <v>396000000</v>
      </c>
      <c r="GI136" s="457">
        <v>57932406</v>
      </c>
      <c r="GJ136" s="457">
        <v>900000000</v>
      </c>
      <c r="GK136" s="457">
        <v>0</v>
      </c>
      <c r="GL136" s="457">
        <v>0</v>
      </c>
      <c r="GM136" s="457">
        <v>400000000.68000001</v>
      </c>
      <c r="GN136" s="457">
        <v>190474337.46000001</v>
      </c>
      <c r="GO136" s="457">
        <v>2900000001.3200002</v>
      </c>
      <c r="GP136" s="457">
        <v>0</v>
      </c>
      <c r="GQ136" s="457">
        <v>0</v>
      </c>
      <c r="GR136" s="457">
        <v>1535962500</v>
      </c>
      <c r="GS136" s="457">
        <v>1230000000</v>
      </c>
      <c r="GT136" s="457">
        <v>444000000</v>
      </c>
      <c r="GU136" s="457">
        <v>1965246419.5</v>
      </c>
      <c r="GV136" s="457">
        <v>0</v>
      </c>
      <c r="GW136" s="457">
        <v>1975163639</v>
      </c>
      <c r="GX136" s="457">
        <v>0</v>
      </c>
      <c r="GY136" s="457">
        <v>5548357414</v>
      </c>
      <c r="GZ136" s="457">
        <v>2405053617.02</v>
      </c>
      <c r="HA136" s="457">
        <v>4854499070.5</v>
      </c>
      <c r="HB136" s="457">
        <v>1730088492</v>
      </c>
      <c r="HC136" s="457">
        <v>0</v>
      </c>
      <c r="HD136" s="457">
        <v>10059990624.75</v>
      </c>
      <c r="HE136" s="457">
        <v>30555214.559999999</v>
      </c>
      <c r="HF136" s="457">
        <v>6949480799.8800001</v>
      </c>
      <c r="HG136" s="457">
        <v>2007256971.5</v>
      </c>
      <c r="HH136" s="457">
        <v>0</v>
      </c>
      <c r="HI136" s="457">
        <v>8195633372.3999996</v>
      </c>
      <c r="HJ136" s="457">
        <v>0</v>
      </c>
      <c r="HK136" s="457">
        <v>0</v>
      </c>
      <c r="HL136" s="457">
        <v>0</v>
      </c>
      <c r="HM136" s="457">
        <v>6073311289</v>
      </c>
      <c r="HN136" s="457">
        <v>0</v>
      </c>
      <c r="HO136" s="457">
        <v>0</v>
      </c>
      <c r="HP136" s="457">
        <v>0</v>
      </c>
      <c r="HQ136" s="457">
        <v>0</v>
      </c>
      <c r="HR136" s="457">
        <v>0</v>
      </c>
      <c r="HS136" s="457">
        <v>0</v>
      </c>
      <c r="HT136" s="457">
        <v>0</v>
      </c>
      <c r="HU136" s="457">
        <v>4429700000</v>
      </c>
      <c r="HV136" s="457">
        <v>0</v>
      </c>
      <c r="HW136" s="457">
        <v>4338333128</v>
      </c>
      <c r="HX136" s="457">
        <v>714529225.61000001</v>
      </c>
      <c r="HY136" s="457">
        <v>1811895771.75</v>
      </c>
      <c r="HZ136" s="457">
        <v>1066500000</v>
      </c>
      <c r="IA136" s="457">
        <v>21124502219.75</v>
      </c>
      <c r="IB136" s="457">
        <v>24417325343.75</v>
      </c>
      <c r="IC136" s="457">
        <v>0</v>
      </c>
      <c r="ID136" s="457">
        <v>3620844240</v>
      </c>
      <c r="IE136" s="457">
        <v>13432326816.049999</v>
      </c>
      <c r="IF136" s="457">
        <v>6931337500</v>
      </c>
      <c r="IG136" s="457">
        <v>11845634003</v>
      </c>
      <c r="IH136" s="457">
        <f>IH130+IH124</f>
        <v>2335213600</v>
      </c>
      <c r="II136" s="457">
        <f t="shared" ref="II136:IS136" si="55">II130+II124</f>
        <v>28618458253.950001</v>
      </c>
      <c r="IJ136" s="457">
        <f t="shared" si="55"/>
        <v>0</v>
      </c>
      <c r="IK136" s="457">
        <f t="shared" si="55"/>
        <v>0</v>
      </c>
      <c r="IL136" s="457">
        <f t="shared" si="55"/>
        <v>300300000</v>
      </c>
      <c r="IM136" s="457">
        <f t="shared" si="55"/>
        <v>5355000000</v>
      </c>
      <c r="IN136" s="457">
        <f t="shared" si="55"/>
        <v>16550931598.200001</v>
      </c>
      <c r="IO136" s="457">
        <f t="shared" si="55"/>
        <v>9775558995.7999992</v>
      </c>
      <c r="IP136" s="457">
        <f t="shared" si="55"/>
        <v>15981014197.349998</v>
      </c>
      <c r="IQ136" s="457">
        <f t="shared" si="55"/>
        <v>18084476859.310001</v>
      </c>
      <c r="IR136" s="457">
        <f t="shared" si="55"/>
        <v>3885636182.25</v>
      </c>
      <c r="IS136" s="457">
        <f t="shared" si="55"/>
        <v>16854256622.440001</v>
      </c>
      <c r="IT136" s="457">
        <f t="shared" ref="IT136:JA136" si="56">IT130+IT124</f>
        <v>4852177040</v>
      </c>
      <c r="IU136" s="457">
        <f t="shared" si="56"/>
        <v>27188531455.739998</v>
      </c>
      <c r="IV136" s="457">
        <f t="shared" si="56"/>
        <v>0</v>
      </c>
      <c r="IW136" s="457">
        <f t="shared" si="56"/>
        <v>22769024832.5</v>
      </c>
      <c r="IX136" s="457">
        <f t="shared" si="56"/>
        <v>12110645179</v>
      </c>
      <c r="IY136" s="457">
        <f t="shared" si="56"/>
        <v>11539727290.240002</v>
      </c>
      <c r="IZ136" s="457">
        <f t="shared" si="56"/>
        <v>31992991749.599998</v>
      </c>
      <c r="JA136" s="457">
        <f t="shared" si="56"/>
        <v>12026235095.610001</v>
      </c>
      <c r="JB136" s="457">
        <f>JB130+JB124</f>
        <v>4439747350.5</v>
      </c>
      <c r="JC136" s="457">
        <f t="shared" ref="JC136:JD136" si="57">JC130+JC124</f>
        <v>0</v>
      </c>
      <c r="JD136" s="457">
        <f t="shared" si="57"/>
        <v>3188000000</v>
      </c>
      <c r="JE136" s="457">
        <f t="shared" ref="JE136:JF136" si="58">JE130+JE124</f>
        <v>405680536.79999995</v>
      </c>
      <c r="JF136" s="457">
        <f t="shared" si="58"/>
        <v>5697516</v>
      </c>
      <c r="JG136" s="457">
        <f t="shared" ref="JG136:JH136" si="59">JG130+JG124</f>
        <v>11523968777.5</v>
      </c>
      <c r="JH136" s="457">
        <f t="shared" si="59"/>
        <v>6412196</v>
      </c>
      <c r="JI136" s="457">
        <f t="shared" ref="JI136:JK136" si="60">JI130+JI124</f>
        <v>1533800000</v>
      </c>
      <c r="JJ136" s="457">
        <f t="shared" si="60"/>
        <v>0</v>
      </c>
      <c r="JK136" s="457">
        <f t="shared" si="60"/>
        <v>39324938378</v>
      </c>
      <c r="JL136" s="457">
        <f t="shared" ref="JL136:JM136" si="61">JL130+JL124</f>
        <v>0</v>
      </c>
      <c r="JM136" s="457">
        <f t="shared" si="61"/>
        <v>0</v>
      </c>
      <c r="JN136" s="457">
        <f t="shared" ref="JN136:JO136" si="62">JN130+JN124</f>
        <v>2561468740</v>
      </c>
      <c r="JO136" s="457">
        <f t="shared" si="62"/>
        <v>0</v>
      </c>
      <c r="JP136" s="457">
        <f t="shared" ref="JP136:JQ136" si="63">JP130+JP124</f>
        <v>0</v>
      </c>
      <c r="JQ136" s="457">
        <f t="shared" si="63"/>
        <v>2745200004.9200001</v>
      </c>
      <c r="JR136" s="457">
        <f t="shared" ref="JR136:JS136" si="64">JR130+JR124</f>
        <v>0</v>
      </c>
      <c r="JS136" s="457">
        <f t="shared" si="64"/>
        <v>0</v>
      </c>
      <c r="JT136" s="457">
        <f t="shared" ref="JT136:JU136" si="65">JT130+JT124</f>
        <v>4064000000</v>
      </c>
      <c r="JU136" s="457">
        <f t="shared" si="65"/>
        <v>2732446382.5999999</v>
      </c>
      <c r="JV136" s="457">
        <f t="shared" ref="JV136:JW136" si="66">JV130+JV124</f>
        <v>961032719.79999995</v>
      </c>
      <c r="JW136" s="457">
        <f t="shared" si="66"/>
        <v>7249163955.4800005</v>
      </c>
      <c r="JX136" s="457">
        <f t="shared" ref="JX136:JY136" si="67">JX130+JX124</f>
        <v>7271668600</v>
      </c>
      <c r="JY136" s="457">
        <f t="shared" si="67"/>
        <v>6800607992.5799999</v>
      </c>
      <c r="JZ136" s="457">
        <f t="shared" ref="JZ136:KA136" si="68">JZ130+JZ124</f>
        <v>1071774174.15</v>
      </c>
      <c r="KA136" s="457">
        <f t="shared" si="68"/>
        <v>0</v>
      </c>
      <c r="KB136" s="457">
        <f t="shared" ref="KB136:KC136" si="69">KB130+KB124</f>
        <v>1119362247.25</v>
      </c>
      <c r="KC136" s="457">
        <f t="shared" si="69"/>
        <v>800000000.68000007</v>
      </c>
      <c r="KD136" s="457">
        <f t="shared" ref="KD136:KE136" si="70">KD130+KD124</f>
        <v>2493367705.0800004</v>
      </c>
      <c r="KE136" s="457">
        <f t="shared" si="70"/>
        <v>590725000</v>
      </c>
      <c r="KF136" s="457">
        <f t="shared" ref="KF136:KG136" si="71">KF130+KF124</f>
        <v>704000000</v>
      </c>
      <c r="KG136" s="457">
        <f t="shared" si="71"/>
        <v>1185731652</v>
      </c>
      <c r="KH136" s="457">
        <f t="shared" ref="KH136" si="72">KH130+KH124</f>
        <v>0</v>
      </c>
      <c r="KI136" s="645">
        <v>0</v>
      </c>
      <c r="KJ136" s="645">
        <v>16956990000</v>
      </c>
      <c r="KK136" s="645">
        <v>0</v>
      </c>
      <c r="KL136" s="645">
        <v>0</v>
      </c>
      <c r="KM136" s="645">
        <v>3200000006</v>
      </c>
      <c r="KN136" s="645">
        <v>0</v>
      </c>
      <c r="KO136" s="645">
        <v>0</v>
      </c>
      <c r="KP136" s="645">
        <v>0</v>
      </c>
      <c r="KQ136" s="645">
        <v>0</v>
      </c>
      <c r="KR136" s="645">
        <v>1215118171.75</v>
      </c>
    </row>
    <row r="137" spans="1:304" ht="12.75" customHeight="1">
      <c r="A137" s="455" t="s">
        <v>453</v>
      </c>
      <c r="B137" s="457"/>
      <c r="C137" s="457"/>
      <c r="D137" s="457"/>
      <c r="E137" s="457"/>
      <c r="F137" s="457"/>
      <c r="G137" s="457"/>
      <c r="H137" s="457"/>
      <c r="I137" s="457"/>
      <c r="J137" s="457"/>
      <c r="K137" s="457"/>
      <c r="L137" s="457"/>
      <c r="M137" s="457"/>
      <c r="N137" s="457"/>
      <c r="O137" s="457"/>
      <c r="P137" s="457"/>
      <c r="Q137" s="457"/>
      <c r="R137" s="457"/>
      <c r="S137" s="457"/>
      <c r="T137" s="457"/>
      <c r="U137" s="457"/>
      <c r="V137" s="457"/>
      <c r="W137" s="457"/>
      <c r="X137" s="457"/>
      <c r="Y137" s="457"/>
      <c r="Z137" s="457"/>
      <c r="AA137" s="457"/>
      <c r="AB137" s="457"/>
      <c r="AC137" s="457"/>
      <c r="AD137" s="457"/>
      <c r="AE137" s="457"/>
      <c r="AF137" s="457"/>
      <c r="AG137" s="457"/>
      <c r="AH137" s="457"/>
      <c r="AI137" s="457"/>
      <c r="AJ137" s="457"/>
      <c r="AK137" s="457"/>
      <c r="AL137" s="457"/>
      <c r="AM137" s="457"/>
      <c r="AN137" s="457"/>
      <c r="AO137" s="457"/>
      <c r="AP137" s="457"/>
      <c r="AQ137" s="457"/>
      <c r="AR137" s="457"/>
      <c r="AS137" s="457"/>
      <c r="AT137" s="457"/>
      <c r="AU137" s="457"/>
      <c r="AV137" s="457"/>
      <c r="AW137" s="457"/>
      <c r="AX137" s="457">
        <v>0</v>
      </c>
      <c r="AY137" s="457">
        <v>0</v>
      </c>
      <c r="AZ137" s="457">
        <v>0</v>
      </c>
      <c r="BA137" s="457">
        <v>120003841.56293002</v>
      </c>
      <c r="BB137" s="457">
        <v>243230093.88853705</v>
      </c>
      <c r="BC137" s="457">
        <v>472160817.36132431</v>
      </c>
      <c r="BD137" s="457">
        <v>0</v>
      </c>
      <c r="BE137" s="457">
        <v>0</v>
      </c>
      <c r="BF137" s="457">
        <v>818045557.38677287</v>
      </c>
      <c r="BG137" s="457">
        <v>467035405.90617526</v>
      </c>
      <c r="BH137" s="457">
        <v>294590498.23789978</v>
      </c>
      <c r="BI137" s="457">
        <v>625892993.67294383</v>
      </c>
      <c r="BJ137" s="457">
        <v>273656700.14858276</v>
      </c>
      <c r="BK137" s="457">
        <v>6165703.2755298642</v>
      </c>
      <c r="BL137" s="457">
        <v>411743226.1096254</v>
      </c>
      <c r="BM137" s="457">
        <v>376857044.41243738</v>
      </c>
      <c r="BN137" s="457">
        <v>108113639.61131752</v>
      </c>
      <c r="BO137" s="457">
        <v>659331812.61948526</v>
      </c>
      <c r="BP137" s="457">
        <v>1093929233.4519708</v>
      </c>
      <c r="BQ137" s="457">
        <v>0</v>
      </c>
      <c r="BR137" s="457">
        <v>1373597519.3389738</v>
      </c>
      <c r="BS137" s="457">
        <v>418546774.54030126</v>
      </c>
      <c r="BT137" s="457">
        <v>399228074.09744442</v>
      </c>
      <c r="BU137" s="457">
        <v>736007166.82180679</v>
      </c>
      <c r="BV137" s="457">
        <v>0</v>
      </c>
      <c r="BW137" s="457">
        <v>1674557512.870939</v>
      </c>
      <c r="BX137" s="457">
        <v>1381429059.575582</v>
      </c>
      <c r="BY137" s="457">
        <v>1582427619.706336</v>
      </c>
      <c r="BZ137" s="457">
        <v>654139092.70043874</v>
      </c>
      <c r="CA137" s="457">
        <v>1560468015.6618695</v>
      </c>
      <c r="CB137" s="457">
        <v>2446497454.7808652</v>
      </c>
      <c r="CC137" s="457">
        <v>0</v>
      </c>
      <c r="CD137" s="457">
        <v>944691580.54298639</v>
      </c>
      <c r="CE137" s="457">
        <v>2286390398.2354145</v>
      </c>
      <c r="CF137" s="457">
        <v>175431583.33333331</v>
      </c>
      <c r="CG137" s="457">
        <v>1363520473.5995803</v>
      </c>
      <c r="CH137" s="457">
        <v>760793864.59859848</v>
      </c>
      <c r="CI137" s="457">
        <v>2464574072.1289587</v>
      </c>
      <c r="CJ137" s="457">
        <v>1592186701.8148308</v>
      </c>
      <c r="CK137" s="457">
        <v>4028138724.3690529</v>
      </c>
      <c r="CL137" s="457">
        <v>474886958.37818801</v>
      </c>
      <c r="CM137" s="457">
        <v>3028099431.2347927</v>
      </c>
      <c r="CN137" s="457">
        <v>8541524407.0223494</v>
      </c>
      <c r="CO137" s="457">
        <v>134811980.24509802</v>
      </c>
      <c r="CP137" s="457">
        <v>221795914.51612902</v>
      </c>
      <c r="CQ137" s="457">
        <v>8325565540.8249626</v>
      </c>
      <c r="CR137" s="457">
        <v>3759596801.3278852</v>
      </c>
      <c r="CS137" s="457">
        <v>3787312995.718091</v>
      </c>
      <c r="CT137" s="457">
        <v>0</v>
      </c>
      <c r="CU137" s="457">
        <v>229128869.43094647</v>
      </c>
      <c r="CV137" s="457">
        <v>718115565.13014233</v>
      </c>
      <c r="CW137" s="457">
        <v>3672349381.0510559</v>
      </c>
      <c r="CX137" s="457">
        <v>0</v>
      </c>
      <c r="CY137" s="457">
        <v>4330789533.6183348</v>
      </c>
      <c r="CZ137" s="457">
        <v>12222762974.012579</v>
      </c>
      <c r="DA137" s="457">
        <v>0</v>
      </c>
      <c r="DB137" s="457">
        <v>0</v>
      </c>
      <c r="DC137" s="457">
        <v>0</v>
      </c>
      <c r="DD137" s="457">
        <v>0</v>
      </c>
      <c r="DE137" s="457">
        <v>0</v>
      </c>
      <c r="DF137" s="457">
        <v>0</v>
      </c>
      <c r="DG137" s="457">
        <v>0</v>
      </c>
      <c r="DH137" s="457">
        <v>989003517.31843579</v>
      </c>
      <c r="DI137" s="457">
        <v>0</v>
      </c>
      <c r="DJ137" s="457">
        <v>0</v>
      </c>
      <c r="DK137" s="457">
        <v>4675700999.3255939</v>
      </c>
      <c r="DL137" s="457">
        <v>4009628794.9215159</v>
      </c>
      <c r="DM137" s="457">
        <v>803751410.60557508</v>
      </c>
      <c r="DN137" s="457">
        <v>763214232.27247357</v>
      </c>
      <c r="DO137" s="457">
        <v>11686361140.858974</v>
      </c>
      <c r="DP137" s="457">
        <v>1282834175.4083247</v>
      </c>
      <c r="DQ137" s="457">
        <v>779303017.98105669</v>
      </c>
      <c r="DR137" s="457">
        <v>343236611.90526992</v>
      </c>
      <c r="DS137" s="457">
        <v>1383155735.1372855</v>
      </c>
      <c r="DT137" s="457">
        <v>2473949339.2011824</v>
      </c>
      <c r="DU137" s="457">
        <v>3348899059.3518057</v>
      </c>
      <c r="DV137" s="457">
        <v>0</v>
      </c>
      <c r="DW137" s="457">
        <v>0</v>
      </c>
      <c r="DX137" s="457">
        <v>5580259342.5914307</v>
      </c>
      <c r="DY137" s="457">
        <v>0</v>
      </c>
      <c r="DZ137" s="457">
        <v>70320794602.514618</v>
      </c>
      <c r="EA137" s="457">
        <v>1984900057.973037</v>
      </c>
      <c r="EB137" s="457">
        <v>378212274.11405778</v>
      </c>
      <c r="EC137" s="457">
        <v>879009636.64209914</v>
      </c>
      <c r="ED137" s="457">
        <v>0</v>
      </c>
      <c r="EE137" s="457">
        <v>2502115387.6606436</v>
      </c>
      <c r="EF137" s="457">
        <v>273927000.72468144</v>
      </c>
      <c r="EG137" s="457">
        <v>3463775985.5715256</v>
      </c>
      <c r="EH137" s="457">
        <v>1013928310.7805405</v>
      </c>
      <c r="EI137" s="457">
        <v>1391291288.1755981</v>
      </c>
      <c r="EJ137" s="457">
        <v>1500158673.1027503</v>
      </c>
      <c r="EK137" s="457">
        <v>0</v>
      </c>
      <c r="EL137" s="457">
        <v>0</v>
      </c>
      <c r="EM137" s="457">
        <v>950663482.44645607</v>
      </c>
      <c r="EN137" s="457">
        <v>0</v>
      </c>
      <c r="EO137" s="457">
        <v>0</v>
      </c>
      <c r="EP137" s="457">
        <v>0</v>
      </c>
      <c r="EQ137" s="457">
        <v>0</v>
      </c>
      <c r="ER137" s="457">
        <v>0</v>
      </c>
      <c r="ES137" s="457">
        <v>3214042865.6106415</v>
      </c>
      <c r="ET137" s="457">
        <v>0</v>
      </c>
      <c r="EU137" s="457">
        <v>990964160.75</v>
      </c>
      <c r="EV137" s="457">
        <v>867652148.12</v>
      </c>
      <c r="EW137" s="457">
        <v>0</v>
      </c>
      <c r="EX137" s="457">
        <v>0</v>
      </c>
      <c r="EY137" s="457">
        <v>0</v>
      </c>
      <c r="EZ137" s="457">
        <v>236258849.76748598</v>
      </c>
      <c r="FA137" s="457">
        <v>1401366492.8660791</v>
      </c>
      <c r="FB137" s="457">
        <v>379766091.59626502</v>
      </c>
      <c r="FC137" s="457">
        <v>268817478.10144633</v>
      </c>
      <c r="FD137" s="457">
        <v>29425436.552642357</v>
      </c>
      <c r="FE137" s="457">
        <v>7804121420.4538317</v>
      </c>
      <c r="FF137" s="457">
        <v>0</v>
      </c>
      <c r="FG137" s="457">
        <v>200171341.17647058</v>
      </c>
      <c r="FH137" s="457">
        <v>408999866.93346447</v>
      </c>
      <c r="FI137" s="457">
        <v>0</v>
      </c>
      <c r="FJ137" s="457">
        <v>0</v>
      </c>
      <c r="FK137" s="457">
        <v>757605507.98504925</v>
      </c>
      <c r="FL137" s="457">
        <v>0</v>
      </c>
      <c r="FM137" s="457">
        <v>1459696651.724138</v>
      </c>
      <c r="FN137" s="457">
        <v>0</v>
      </c>
      <c r="FO137" s="457">
        <v>0</v>
      </c>
      <c r="FP137" s="457">
        <v>0</v>
      </c>
      <c r="FQ137" s="457">
        <v>6243246868.9162855</v>
      </c>
      <c r="FR137" s="457">
        <v>0</v>
      </c>
      <c r="FS137" s="457">
        <v>0</v>
      </c>
      <c r="FT137" s="457">
        <v>0</v>
      </c>
      <c r="FU137" s="457">
        <v>0</v>
      </c>
      <c r="FV137" s="457">
        <v>0</v>
      </c>
      <c r="FW137" s="457">
        <v>146574808.64620721</v>
      </c>
      <c r="FX137" s="457">
        <v>0</v>
      </c>
      <c r="FY137" s="457">
        <v>0</v>
      </c>
      <c r="FZ137" s="457">
        <v>0</v>
      </c>
      <c r="GA137" s="457">
        <v>0</v>
      </c>
      <c r="GB137" s="457">
        <v>0</v>
      </c>
      <c r="GC137" s="457">
        <v>5483331083.8468084</v>
      </c>
      <c r="GD137" s="457">
        <v>0</v>
      </c>
      <c r="GE137" s="457">
        <v>190253760.16285825</v>
      </c>
      <c r="GF137" s="457">
        <v>0</v>
      </c>
      <c r="GG137" s="457">
        <v>0</v>
      </c>
      <c r="GH137" s="457">
        <v>96488876.976681858</v>
      </c>
      <c r="GI137" s="457">
        <v>14558075.589284817</v>
      </c>
      <c r="GJ137" s="457">
        <v>240371775.01201856</v>
      </c>
      <c r="GK137" s="457">
        <v>0</v>
      </c>
      <c r="GL137" s="457">
        <v>0</v>
      </c>
      <c r="GM137" s="457">
        <v>100250626.7368421</v>
      </c>
      <c r="GN137" s="457">
        <v>52514222.784042351</v>
      </c>
      <c r="GO137" s="457">
        <v>799153932.82246614</v>
      </c>
      <c r="GP137" s="457">
        <v>0</v>
      </c>
      <c r="GQ137" s="457">
        <v>0</v>
      </c>
      <c r="GR137" s="457">
        <v>469139431.88759929</v>
      </c>
      <c r="GS137" s="457">
        <v>387413776.81186807</v>
      </c>
      <c r="GT137" s="457">
        <v>136716344.37738639</v>
      </c>
      <c r="GU137" s="457">
        <v>624242618.08316493</v>
      </c>
      <c r="GV137" s="457">
        <v>0</v>
      </c>
      <c r="GW137" s="457">
        <v>588091359.19728458</v>
      </c>
      <c r="GX137" s="457">
        <v>0</v>
      </c>
      <c r="GY137" s="457">
        <v>1781853758.8347654</v>
      </c>
      <c r="GZ137" s="457">
        <v>760539359.64962208</v>
      </c>
      <c r="HA137" s="457">
        <v>1552477501.1408007</v>
      </c>
      <c r="HB137" s="457">
        <v>530230314.13773024</v>
      </c>
      <c r="HC137" s="457">
        <v>0</v>
      </c>
      <c r="HD137" s="457">
        <v>3189402263.621994</v>
      </c>
      <c r="HE137" s="457">
        <v>9785810.4534973092</v>
      </c>
      <c r="HF137" s="457">
        <v>2208699898.477509</v>
      </c>
      <c r="HG137" s="457">
        <v>625414929.11118436</v>
      </c>
      <c r="HH137" s="457">
        <v>0</v>
      </c>
      <c r="HI137" s="457">
        <v>2474891952.7921133</v>
      </c>
      <c r="HJ137" s="457">
        <v>0</v>
      </c>
      <c r="HK137" s="457">
        <v>0</v>
      </c>
      <c r="HL137" s="457">
        <v>0</v>
      </c>
      <c r="HM137" s="457">
        <v>1746887578.783278</v>
      </c>
      <c r="HN137" s="457">
        <v>0</v>
      </c>
      <c r="HO137" s="457">
        <v>0</v>
      </c>
      <c r="HP137" s="457">
        <v>0</v>
      </c>
      <c r="HQ137" s="457">
        <v>0</v>
      </c>
      <c r="HR137" s="457">
        <v>0</v>
      </c>
      <c r="HS137" s="457">
        <v>0</v>
      </c>
      <c r="HT137" s="457">
        <v>0</v>
      </c>
      <c r="HU137" s="457">
        <v>1139932502.7466078</v>
      </c>
      <c r="HV137" s="457">
        <v>0</v>
      </c>
      <c r="HW137" s="457">
        <v>1172953107.5217497</v>
      </c>
      <c r="HX137" s="457">
        <v>184299516.53598145</v>
      </c>
      <c r="HY137" s="457">
        <v>466062259.91000003</v>
      </c>
      <c r="HZ137" s="457">
        <v>264495808.73964587</v>
      </c>
      <c r="IA137" s="457">
        <v>5461083722.1186018</v>
      </c>
      <c r="IB137" s="457">
        <v>6473319976.14991</v>
      </c>
      <c r="IC137" s="457">
        <v>0</v>
      </c>
      <c r="ID137" s="457">
        <v>872565494.82767677</v>
      </c>
      <c r="IE137" s="457">
        <v>3294324682.3622103</v>
      </c>
      <c r="IF137" s="457">
        <v>1650093572.5678706</v>
      </c>
      <c r="IG137" s="457">
        <v>2895561669.7704234</v>
      </c>
      <c r="IH137" s="457">
        <f>IH131+IH125</f>
        <v>550373210.06256461</v>
      </c>
      <c r="II137" s="457">
        <f t="shared" ref="II137:IY137" si="73">II131+II125</f>
        <v>6646604965.9704971</v>
      </c>
      <c r="IJ137" s="457">
        <f t="shared" si="73"/>
        <v>0</v>
      </c>
      <c r="IK137" s="457">
        <f t="shared" si="73"/>
        <v>0</v>
      </c>
      <c r="IL137" s="457">
        <f t="shared" si="73"/>
        <v>51572240.636109158</v>
      </c>
      <c r="IM137" s="457">
        <f t="shared" si="73"/>
        <v>1031028653.546165</v>
      </c>
      <c r="IN137" s="457">
        <f t="shared" si="73"/>
        <v>3111066579.5810809</v>
      </c>
      <c r="IO137" s="457">
        <f t="shared" si="73"/>
        <v>1773339584.193048</v>
      </c>
      <c r="IP137" s="457">
        <f t="shared" si="73"/>
        <v>2939528369.1384025</v>
      </c>
      <c r="IQ137" s="457">
        <f t="shared" si="73"/>
        <v>3229041962.9146252</v>
      </c>
      <c r="IR137" s="457">
        <f t="shared" si="73"/>
        <v>712228238.81070256</v>
      </c>
      <c r="IS137" s="457">
        <f t="shared" si="73"/>
        <v>3303381032.4317083</v>
      </c>
      <c r="IT137" s="457">
        <f t="shared" si="73"/>
        <v>909756198.25530326</v>
      </c>
      <c r="IU137" s="457">
        <f t="shared" si="73"/>
        <v>5036460370.7483826</v>
      </c>
      <c r="IV137" s="457">
        <f t="shared" si="73"/>
        <v>0</v>
      </c>
      <c r="IW137" s="457">
        <f t="shared" si="73"/>
        <v>4123748579.6124892</v>
      </c>
      <c r="IX137" s="457">
        <f t="shared" si="73"/>
        <v>2282541159.5415816</v>
      </c>
      <c r="IY137" s="457">
        <f t="shared" si="73"/>
        <v>2312133129.4871144</v>
      </c>
      <c r="IZ137" s="457">
        <f>IZ131+IZ125</f>
        <v>6243809493.1156588</v>
      </c>
      <c r="JA137" s="457">
        <f>JA131+JA125</f>
        <v>2301718493.0847631</v>
      </c>
      <c r="JB137" s="457">
        <f>JB131+JB125</f>
        <v>838065809.32475603</v>
      </c>
      <c r="JC137" s="457">
        <f t="shared" ref="JC137:JD137" si="74">JC131+JC125</f>
        <v>0</v>
      </c>
      <c r="JD137" s="457">
        <f t="shared" si="74"/>
        <v>572566313.26996088</v>
      </c>
      <c r="JE137" s="457">
        <f t="shared" ref="JE137:JF137" si="75">JE131+JE125</f>
        <v>73011398.891368508</v>
      </c>
      <c r="JF137" s="457">
        <f t="shared" si="75"/>
        <v>1059017.8438661711</v>
      </c>
      <c r="JG137" s="457">
        <f t="shared" ref="JG137:JH137" si="76">JG131+JG125</f>
        <v>2200006904.358181</v>
      </c>
      <c r="JH137" s="457">
        <f t="shared" si="76"/>
        <v>1338523.3274188498</v>
      </c>
      <c r="JI137" s="457">
        <f t="shared" ref="JI137:JK137" si="77">JI131+JI125</f>
        <v>324191604.94344354</v>
      </c>
      <c r="JJ137" s="457">
        <f t="shared" si="77"/>
        <v>0</v>
      </c>
      <c r="JK137" s="457">
        <f t="shared" si="77"/>
        <v>7684819877.7089949</v>
      </c>
      <c r="JL137" s="457">
        <f t="shared" ref="JL137:JM137" si="78">JL131+JL125</f>
        <v>0</v>
      </c>
      <c r="JM137" s="457">
        <f t="shared" si="78"/>
        <v>0</v>
      </c>
      <c r="JN137" s="457">
        <f t="shared" ref="JN137:JO137" si="79">JN131+JN125</f>
        <v>494250930.21099079</v>
      </c>
      <c r="JO137" s="457">
        <f t="shared" si="79"/>
        <v>0</v>
      </c>
      <c r="JP137" s="457">
        <f t="shared" ref="JP137:JQ137" si="80">JP131+JP125</f>
        <v>0</v>
      </c>
      <c r="JQ137" s="457">
        <f t="shared" si="80"/>
        <v>528430034.01708698</v>
      </c>
      <c r="JR137" s="457">
        <f t="shared" ref="JR137:JS137" si="81">JR131+JR125</f>
        <v>0</v>
      </c>
      <c r="JS137" s="457">
        <f t="shared" si="81"/>
        <v>0</v>
      </c>
      <c r="JT137" s="457">
        <f t="shared" ref="JT137:JU137" si="82">JT131+JT125</f>
        <v>774582118.28387368</v>
      </c>
      <c r="JU137" s="457">
        <f t="shared" si="82"/>
        <v>545529920.96307802</v>
      </c>
      <c r="JV137" s="457">
        <f t="shared" ref="JV137:JW137" si="83">JV131+JV125</f>
        <v>189489267.99842334</v>
      </c>
      <c r="JW137" s="457">
        <f t="shared" si="83"/>
        <v>1499996710.9448864</v>
      </c>
      <c r="JX137" s="457">
        <f t="shared" ref="JX137:JY137" si="84">JX131+JX125</f>
        <v>1506713768.7117486</v>
      </c>
      <c r="JY137" s="457">
        <f t="shared" si="84"/>
        <v>1392164697.1501138</v>
      </c>
      <c r="JZ137" s="457">
        <f t="shared" ref="JZ137:KA137" si="85">JZ131+JZ125</f>
        <v>217484877.92226499</v>
      </c>
      <c r="KA137" s="457">
        <f t="shared" si="85"/>
        <v>0</v>
      </c>
      <c r="KB137" s="457">
        <f t="shared" ref="KB137:KC137" si="86">KB131+KB125</f>
        <v>228712174.28142136</v>
      </c>
      <c r="KC137" s="457">
        <f t="shared" si="86"/>
        <v>162454629.78328353</v>
      </c>
      <c r="KD137" s="457">
        <f t="shared" ref="KD137:KE137" si="87">KD131+KD125</f>
        <v>503354740.09892005</v>
      </c>
      <c r="KE137" s="457">
        <f t="shared" si="87"/>
        <v>118846990.04863691</v>
      </c>
      <c r="KF137" s="457">
        <f t="shared" ref="KF137:KG137" si="88">KF131+KF125</f>
        <v>140977631.81608829</v>
      </c>
      <c r="KG137" s="457">
        <f t="shared" si="88"/>
        <v>231587771.09575143</v>
      </c>
      <c r="KH137" s="457">
        <f t="shared" ref="KH137" si="89">KH131+KH125</f>
        <v>0</v>
      </c>
      <c r="KI137" s="645">
        <v>0</v>
      </c>
      <c r="KJ137" s="645">
        <v>3052558919.5331249</v>
      </c>
      <c r="KK137" s="645">
        <v>0</v>
      </c>
      <c r="KL137" s="645">
        <v>0</v>
      </c>
      <c r="KM137" s="645">
        <v>570969757.5162816</v>
      </c>
      <c r="KN137" s="645">
        <v>0</v>
      </c>
      <c r="KO137" s="645">
        <v>0</v>
      </c>
      <c r="KP137" s="645">
        <v>0</v>
      </c>
      <c r="KQ137" s="645">
        <v>0</v>
      </c>
      <c r="KR137" s="645">
        <v>0</v>
      </c>
    </row>
    <row r="138" spans="1:304" ht="12.75" customHeight="1">
      <c r="A138" s="456" t="s">
        <v>271</v>
      </c>
      <c r="B138" s="458"/>
      <c r="C138" s="458"/>
      <c r="D138" s="458"/>
      <c r="E138" s="458"/>
      <c r="F138" s="458"/>
      <c r="G138" s="458"/>
      <c r="H138" s="458"/>
      <c r="I138" s="458"/>
      <c r="J138" s="458"/>
      <c r="K138" s="458"/>
      <c r="L138" s="458"/>
      <c r="M138" s="458"/>
      <c r="N138" s="458"/>
      <c r="O138" s="458"/>
      <c r="P138" s="458"/>
      <c r="Q138" s="458"/>
      <c r="R138" s="458"/>
      <c r="S138" s="458"/>
      <c r="T138" s="458"/>
      <c r="U138" s="458"/>
      <c r="V138" s="458"/>
      <c r="W138" s="458"/>
      <c r="X138" s="458"/>
      <c r="Y138" s="458"/>
      <c r="Z138" s="458"/>
      <c r="AA138" s="458"/>
      <c r="AB138" s="458"/>
      <c r="AC138" s="458"/>
      <c r="AD138" s="458"/>
      <c r="AE138" s="458"/>
      <c r="AF138" s="458"/>
      <c r="AG138" s="458"/>
      <c r="AH138" s="458"/>
      <c r="AI138" s="458"/>
      <c r="AJ138" s="458"/>
      <c r="AK138" s="458"/>
      <c r="AL138" s="458"/>
      <c r="AM138" s="458"/>
      <c r="AN138" s="458"/>
      <c r="AO138" s="458"/>
      <c r="AP138" s="458"/>
      <c r="AQ138" s="458"/>
      <c r="AR138" s="458"/>
      <c r="AS138" s="458"/>
      <c r="AT138" s="458"/>
      <c r="AU138" s="458"/>
      <c r="AV138" s="458"/>
      <c r="AW138" s="458"/>
      <c r="AX138" s="458">
        <v>0</v>
      </c>
      <c r="AY138" s="458">
        <v>0</v>
      </c>
      <c r="AZ138" s="458">
        <v>0</v>
      </c>
      <c r="BA138" s="458">
        <v>1</v>
      </c>
      <c r="BB138" s="458">
        <v>1</v>
      </c>
      <c r="BC138" s="458">
        <v>2</v>
      </c>
      <c r="BD138" s="458">
        <v>0</v>
      </c>
      <c r="BE138" s="458">
        <v>0</v>
      </c>
      <c r="BF138" s="458">
        <v>3</v>
      </c>
      <c r="BG138" s="458">
        <v>2</v>
      </c>
      <c r="BH138" s="458">
        <v>2</v>
      </c>
      <c r="BI138" s="458">
        <v>4</v>
      </c>
      <c r="BJ138" s="458">
        <v>1</v>
      </c>
      <c r="BK138" s="458">
        <v>1</v>
      </c>
      <c r="BL138" s="458">
        <v>2</v>
      </c>
      <c r="BM138" s="458">
        <v>2</v>
      </c>
      <c r="BN138" s="458">
        <v>1</v>
      </c>
      <c r="BO138" s="458">
        <v>2</v>
      </c>
      <c r="BP138" s="458">
        <v>3</v>
      </c>
      <c r="BQ138" s="458">
        <v>0</v>
      </c>
      <c r="BR138" s="458">
        <v>3</v>
      </c>
      <c r="BS138" s="458">
        <v>1</v>
      </c>
      <c r="BT138" s="458">
        <v>1</v>
      </c>
      <c r="BU138" s="458">
        <v>2</v>
      </c>
      <c r="BV138" s="458">
        <v>0</v>
      </c>
      <c r="BW138" s="458">
        <v>5</v>
      </c>
      <c r="BX138" s="458">
        <v>4</v>
      </c>
      <c r="BY138" s="458">
        <v>7</v>
      </c>
      <c r="BZ138" s="458">
        <v>3</v>
      </c>
      <c r="CA138" s="458">
        <v>4</v>
      </c>
      <c r="CB138" s="458">
        <v>4</v>
      </c>
      <c r="CC138" s="458">
        <v>0</v>
      </c>
      <c r="CD138" s="458">
        <v>2</v>
      </c>
      <c r="CE138" s="458">
        <v>7</v>
      </c>
      <c r="CF138" s="458">
        <v>1</v>
      </c>
      <c r="CG138" s="458">
        <v>5</v>
      </c>
      <c r="CH138" s="458">
        <v>3</v>
      </c>
      <c r="CI138" s="458">
        <v>6</v>
      </c>
      <c r="CJ138" s="458">
        <v>3</v>
      </c>
      <c r="CK138" s="458">
        <v>13</v>
      </c>
      <c r="CL138" s="458">
        <v>2</v>
      </c>
      <c r="CM138" s="458">
        <v>8</v>
      </c>
      <c r="CN138" s="458">
        <v>19</v>
      </c>
      <c r="CO138" s="458">
        <v>1</v>
      </c>
      <c r="CP138" s="458">
        <v>1</v>
      </c>
      <c r="CQ138" s="458">
        <v>14</v>
      </c>
      <c r="CR138" s="458">
        <v>2</v>
      </c>
      <c r="CS138" s="458">
        <v>4</v>
      </c>
      <c r="CT138" s="458">
        <v>0</v>
      </c>
      <c r="CU138" s="458">
        <v>2</v>
      </c>
      <c r="CV138" s="458">
        <v>1</v>
      </c>
      <c r="CW138" s="458">
        <v>6</v>
      </c>
      <c r="CX138" s="458">
        <v>0</v>
      </c>
      <c r="CY138" s="458">
        <v>2</v>
      </c>
      <c r="CZ138" s="458">
        <v>1</v>
      </c>
      <c r="DA138" s="458">
        <v>0</v>
      </c>
      <c r="DB138" s="458">
        <v>0</v>
      </c>
      <c r="DC138" s="458">
        <v>0</v>
      </c>
      <c r="DD138" s="458">
        <v>0</v>
      </c>
      <c r="DE138" s="458">
        <v>0</v>
      </c>
      <c r="DF138" s="458">
        <v>0</v>
      </c>
      <c r="DG138" s="458">
        <v>0</v>
      </c>
      <c r="DH138" s="458">
        <v>1</v>
      </c>
      <c r="DI138" s="458">
        <v>0</v>
      </c>
      <c r="DJ138" s="458">
        <v>0</v>
      </c>
      <c r="DK138" s="458">
        <v>2</v>
      </c>
      <c r="DL138" s="458">
        <v>4</v>
      </c>
      <c r="DM138" s="458">
        <v>1</v>
      </c>
      <c r="DN138" s="458">
        <v>2</v>
      </c>
      <c r="DO138" s="458">
        <v>9</v>
      </c>
      <c r="DP138" s="458">
        <v>3</v>
      </c>
      <c r="DQ138" s="458">
        <v>2</v>
      </c>
      <c r="DR138" s="458">
        <v>1</v>
      </c>
      <c r="DS138" s="458">
        <v>3</v>
      </c>
      <c r="DT138" s="458">
        <v>3</v>
      </c>
      <c r="DU138" s="458">
        <v>6</v>
      </c>
      <c r="DV138" s="458">
        <v>0</v>
      </c>
      <c r="DW138" s="458">
        <v>0</v>
      </c>
      <c r="DX138" s="458">
        <v>2</v>
      </c>
      <c r="DY138" s="458">
        <v>0</v>
      </c>
      <c r="DZ138" s="458">
        <v>1</v>
      </c>
      <c r="EA138" s="458">
        <v>3</v>
      </c>
      <c r="EB138" s="458">
        <v>1</v>
      </c>
      <c r="EC138" s="458">
        <v>2</v>
      </c>
      <c r="ED138" s="458">
        <v>0</v>
      </c>
      <c r="EE138" s="458">
        <v>8</v>
      </c>
      <c r="EF138" s="458">
        <v>1</v>
      </c>
      <c r="EG138" s="458">
        <v>2</v>
      </c>
      <c r="EH138" s="458">
        <v>2</v>
      </c>
      <c r="EI138" s="458">
        <v>3</v>
      </c>
      <c r="EJ138" s="458">
        <v>5</v>
      </c>
      <c r="EK138" s="458">
        <v>0</v>
      </c>
      <c r="EL138" s="458">
        <v>0</v>
      </c>
      <c r="EM138" s="458">
        <v>1</v>
      </c>
      <c r="EN138" s="458">
        <v>0</v>
      </c>
      <c r="EO138" s="458">
        <v>0</v>
      </c>
      <c r="EP138" s="458">
        <v>0</v>
      </c>
      <c r="EQ138" s="458">
        <v>0</v>
      </c>
      <c r="ER138" s="458">
        <v>0</v>
      </c>
      <c r="ES138" s="458">
        <v>5</v>
      </c>
      <c r="ET138" s="458">
        <v>0</v>
      </c>
      <c r="EU138" s="458">
        <v>2</v>
      </c>
      <c r="EV138" s="458">
        <v>1</v>
      </c>
      <c r="EW138" s="458">
        <v>0</v>
      </c>
      <c r="EX138" s="458">
        <v>0</v>
      </c>
      <c r="EY138" s="458">
        <v>0</v>
      </c>
      <c r="EZ138" s="458">
        <v>1</v>
      </c>
      <c r="FA138" s="458">
        <v>3</v>
      </c>
      <c r="FB138" s="458">
        <v>1</v>
      </c>
      <c r="FC138" s="458">
        <v>1</v>
      </c>
      <c r="FD138" s="458">
        <v>1</v>
      </c>
      <c r="FE138" s="458">
        <v>7</v>
      </c>
      <c r="FF138" s="458">
        <v>0</v>
      </c>
      <c r="FG138" s="458">
        <v>1</v>
      </c>
      <c r="FH138" s="458">
        <v>1</v>
      </c>
      <c r="FI138" s="458">
        <v>0</v>
      </c>
      <c r="FJ138" s="458">
        <v>0</v>
      </c>
      <c r="FK138" s="458">
        <v>3</v>
      </c>
      <c r="FL138" s="458">
        <v>0</v>
      </c>
      <c r="FM138" s="458">
        <v>2</v>
      </c>
      <c r="FN138" s="458">
        <v>0</v>
      </c>
      <c r="FO138" s="458">
        <v>0</v>
      </c>
      <c r="FP138" s="458">
        <v>0</v>
      </c>
      <c r="FQ138" s="458">
        <v>1</v>
      </c>
      <c r="FR138" s="458">
        <v>0</v>
      </c>
      <c r="FS138" s="458">
        <v>0</v>
      </c>
      <c r="FT138" s="458">
        <v>0</v>
      </c>
      <c r="FU138" s="458">
        <v>0</v>
      </c>
      <c r="FV138" s="458">
        <v>0</v>
      </c>
      <c r="FW138" s="458">
        <v>1</v>
      </c>
      <c r="FX138" s="458">
        <v>0</v>
      </c>
      <c r="FY138" s="458">
        <v>0</v>
      </c>
      <c r="FZ138" s="458">
        <v>0</v>
      </c>
      <c r="GA138" s="458">
        <v>0</v>
      </c>
      <c r="GB138" s="458">
        <v>0</v>
      </c>
      <c r="GC138" s="458">
        <v>1</v>
      </c>
      <c r="GD138" s="458">
        <v>0</v>
      </c>
      <c r="GE138" s="458">
        <v>1</v>
      </c>
      <c r="GF138" s="458">
        <v>0</v>
      </c>
      <c r="GG138" s="458">
        <v>0</v>
      </c>
      <c r="GH138" s="458">
        <v>1</v>
      </c>
      <c r="GI138" s="458">
        <v>1</v>
      </c>
      <c r="GJ138" s="458">
        <v>1</v>
      </c>
      <c r="GK138" s="458">
        <v>0</v>
      </c>
      <c r="GL138" s="458">
        <v>0</v>
      </c>
      <c r="GM138" s="458">
        <v>1</v>
      </c>
      <c r="GN138" s="458">
        <v>1</v>
      </c>
      <c r="GO138" s="458">
        <v>2</v>
      </c>
      <c r="GP138" s="458">
        <v>0</v>
      </c>
      <c r="GQ138" s="458">
        <v>0</v>
      </c>
      <c r="GR138" s="458">
        <v>1</v>
      </c>
      <c r="GS138" s="458">
        <v>1</v>
      </c>
      <c r="GT138" s="458">
        <v>1</v>
      </c>
      <c r="GU138" s="458">
        <v>2</v>
      </c>
      <c r="GV138" s="458">
        <v>0</v>
      </c>
      <c r="GW138" s="458">
        <v>1</v>
      </c>
      <c r="GX138" s="458">
        <v>0</v>
      </c>
      <c r="GY138" s="458">
        <v>3</v>
      </c>
      <c r="GZ138" s="458">
        <v>1</v>
      </c>
      <c r="HA138" s="458">
        <v>3</v>
      </c>
      <c r="HB138" s="458">
        <v>1</v>
      </c>
      <c r="HC138" s="458">
        <v>0</v>
      </c>
      <c r="HD138" s="458">
        <v>5</v>
      </c>
      <c r="HE138" s="458">
        <v>1</v>
      </c>
      <c r="HF138" s="458">
        <v>5</v>
      </c>
      <c r="HG138" s="458">
        <v>3</v>
      </c>
      <c r="HH138" s="458">
        <v>0</v>
      </c>
      <c r="HI138" s="458">
        <v>4</v>
      </c>
      <c r="HJ138" s="458">
        <v>0</v>
      </c>
      <c r="HK138" s="458">
        <v>0</v>
      </c>
      <c r="HL138" s="458">
        <v>0</v>
      </c>
      <c r="HM138" s="458">
        <v>3</v>
      </c>
      <c r="HN138" s="458">
        <v>0</v>
      </c>
      <c r="HO138" s="458">
        <v>0</v>
      </c>
      <c r="HP138" s="458">
        <v>0</v>
      </c>
      <c r="HQ138" s="458">
        <v>0</v>
      </c>
      <c r="HR138" s="458">
        <v>0</v>
      </c>
      <c r="HS138" s="458">
        <v>0</v>
      </c>
      <c r="HT138" s="458">
        <v>0</v>
      </c>
      <c r="HU138" s="458">
        <v>2</v>
      </c>
      <c r="HV138" s="458">
        <v>0</v>
      </c>
      <c r="HW138" s="458">
        <v>2</v>
      </c>
      <c r="HX138" s="458">
        <v>1</v>
      </c>
      <c r="HY138" s="458">
        <v>2</v>
      </c>
      <c r="HZ138" s="458">
        <v>1</v>
      </c>
      <c r="IA138" s="458">
        <v>6</v>
      </c>
      <c r="IB138" s="458">
        <v>7</v>
      </c>
      <c r="IC138" s="458">
        <v>0</v>
      </c>
      <c r="ID138" s="458">
        <v>5</v>
      </c>
      <c r="IE138" s="458">
        <v>8</v>
      </c>
      <c r="IF138" s="458">
        <v>4</v>
      </c>
      <c r="IG138" s="458">
        <v>6</v>
      </c>
      <c r="IH138" s="458">
        <f>IH132+IH126</f>
        <v>2</v>
      </c>
      <c r="II138" s="458">
        <f t="shared" ref="II138:IS138" si="90">II132+II126</f>
        <v>7</v>
      </c>
      <c r="IJ138" s="458">
        <f t="shared" si="90"/>
        <v>0</v>
      </c>
      <c r="IK138" s="458">
        <f t="shared" si="90"/>
        <v>0</v>
      </c>
      <c r="IL138" s="458">
        <f t="shared" si="90"/>
        <v>1</v>
      </c>
      <c r="IM138" s="458">
        <f t="shared" si="90"/>
        <v>2</v>
      </c>
      <c r="IN138" s="458">
        <f t="shared" si="90"/>
        <v>9</v>
      </c>
      <c r="IO138" s="458">
        <f t="shared" si="90"/>
        <v>4</v>
      </c>
      <c r="IP138" s="458">
        <f t="shared" si="90"/>
        <v>12</v>
      </c>
      <c r="IQ138" s="458">
        <f t="shared" si="90"/>
        <v>5</v>
      </c>
      <c r="IR138" s="458">
        <f t="shared" si="90"/>
        <v>6</v>
      </c>
      <c r="IS138" s="458">
        <f t="shared" si="90"/>
        <v>5</v>
      </c>
      <c r="IT138" s="458">
        <f t="shared" ref="IT138:JA138" si="91">IT132+IT126</f>
        <v>3</v>
      </c>
      <c r="IU138" s="458">
        <f t="shared" si="91"/>
        <v>18</v>
      </c>
      <c r="IV138" s="458">
        <f t="shared" si="91"/>
        <v>0</v>
      </c>
      <c r="IW138" s="458">
        <f t="shared" si="91"/>
        <v>12</v>
      </c>
      <c r="IX138" s="458">
        <f t="shared" si="91"/>
        <v>7</v>
      </c>
      <c r="IY138" s="458">
        <f t="shared" si="91"/>
        <v>4</v>
      </c>
      <c r="IZ138" s="458">
        <f t="shared" si="91"/>
        <v>16</v>
      </c>
      <c r="JA138" s="458">
        <f t="shared" si="91"/>
        <v>4</v>
      </c>
      <c r="JB138" s="458">
        <f>JB132+JB126</f>
        <v>5</v>
      </c>
      <c r="JC138" s="458">
        <f t="shared" ref="JC138:JD138" si="92">JC132+JC126</f>
        <v>0</v>
      </c>
      <c r="JD138" s="458">
        <f t="shared" si="92"/>
        <v>2</v>
      </c>
      <c r="JE138" s="458">
        <f t="shared" ref="JE138:JF138" si="93">JE132+JE126</f>
        <v>1</v>
      </c>
      <c r="JF138" s="458">
        <f t="shared" si="93"/>
        <v>1</v>
      </c>
      <c r="JG138" s="458">
        <f t="shared" ref="JG138:JH138" si="94">JG132+JG126</f>
        <v>6</v>
      </c>
      <c r="JH138" s="458">
        <f t="shared" si="94"/>
        <v>1</v>
      </c>
      <c r="JI138" s="458">
        <f t="shared" ref="JI138:JK138" si="95">JI132+JI126</f>
        <v>2</v>
      </c>
      <c r="JJ138" s="458">
        <f t="shared" si="95"/>
        <v>0</v>
      </c>
      <c r="JK138" s="458">
        <f t="shared" si="95"/>
        <v>4</v>
      </c>
      <c r="JL138" s="458">
        <f t="shared" ref="JL138:JM138" si="96">JL132+JL126</f>
        <v>0</v>
      </c>
      <c r="JM138" s="458">
        <f t="shared" si="96"/>
        <v>0</v>
      </c>
      <c r="JN138" s="458">
        <f t="shared" ref="JN138:JO138" si="97">JN132+JN126</f>
        <v>3</v>
      </c>
      <c r="JO138" s="458">
        <f t="shared" si="97"/>
        <v>0</v>
      </c>
      <c r="JP138" s="458">
        <f t="shared" ref="JP138:JQ138" si="98">JP132+JP126</f>
        <v>0</v>
      </c>
      <c r="JQ138" s="458">
        <f t="shared" si="98"/>
        <v>2</v>
      </c>
      <c r="JR138" s="458">
        <f t="shared" ref="JR138:JS138" si="99">JR132+JR126</f>
        <v>0</v>
      </c>
      <c r="JS138" s="458">
        <f t="shared" si="99"/>
        <v>0</v>
      </c>
      <c r="JT138" s="458">
        <f t="shared" ref="JT138:JU138" si="100">JT132+JT126</f>
        <v>1</v>
      </c>
      <c r="JU138" s="458">
        <f t="shared" si="100"/>
        <v>2</v>
      </c>
      <c r="JV138" s="458">
        <f t="shared" ref="JV138:JW138" si="101">JV132+JV126</f>
        <v>2</v>
      </c>
      <c r="JW138" s="458">
        <f t="shared" si="101"/>
        <v>4</v>
      </c>
      <c r="JX138" s="458">
        <f t="shared" ref="JX138:JY138" si="102">JX132+JX126</f>
        <v>4</v>
      </c>
      <c r="JY138" s="458">
        <f t="shared" si="102"/>
        <v>2</v>
      </c>
      <c r="JZ138" s="458">
        <f t="shared" ref="JZ138:KA138" si="103">JZ132+JZ126</f>
        <v>3</v>
      </c>
      <c r="KA138" s="458">
        <f t="shared" si="103"/>
        <v>0</v>
      </c>
      <c r="KB138" s="458">
        <f t="shared" ref="KB138:KC138" si="104">KB132+KB126</f>
        <v>2</v>
      </c>
      <c r="KC138" s="458">
        <f t="shared" si="104"/>
        <v>2</v>
      </c>
      <c r="KD138" s="458">
        <f t="shared" ref="KD138:KE138" si="105">KD132+KD126</f>
        <v>1</v>
      </c>
      <c r="KE138" s="458">
        <f t="shared" si="105"/>
        <v>2</v>
      </c>
      <c r="KF138" s="458">
        <f t="shared" ref="KF138:KG138" si="106">KF132+KF126</f>
        <v>1</v>
      </c>
      <c r="KG138" s="458">
        <f t="shared" si="106"/>
        <v>2</v>
      </c>
      <c r="KH138" s="458">
        <f t="shared" ref="KH138" si="107">KH132+KH126</f>
        <v>0</v>
      </c>
      <c r="KI138" s="646">
        <v>0</v>
      </c>
      <c r="KJ138" s="646">
        <v>2</v>
      </c>
      <c r="KK138" s="646">
        <v>0</v>
      </c>
      <c r="KL138" s="646">
        <v>0</v>
      </c>
      <c r="KM138" s="646">
        <v>1</v>
      </c>
      <c r="KN138" s="646">
        <v>0</v>
      </c>
      <c r="KO138" s="646">
        <v>0</v>
      </c>
      <c r="KP138" s="646">
        <v>0</v>
      </c>
      <c r="KQ138" s="646">
        <v>0</v>
      </c>
      <c r="KR138" s="646">
        <v>1</v>
      </c>
    </row>
    <row r="139" spans="1:304" ht="12.75">
      <c r="A139" s="76" t="s">
        <v>455</v>
      </c>
      <c r="B139" s="339"/>
      <c r="C139" s="339"/>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39"/>
      <c r="AV139" s="339"/>
      <c r="AW139" s="339"/>
      <c r="AX139" s="339"/>
      <c r="AY139" s="339"/>
      <c r="AZ139" s="339"/>
      <c r="BA139" s="339"/>
      <c r="BB139" s="339"/>
      <c r="BC139" s="339"/>
      <c r="BD139" s="339"/>
      <c r="BE139" s="339"/>
      <c r="BF139" s="339"/>
      <c r="BG139" s="339"/>
      <c r="BH139" s="339"/>
      <c r="BI139" s="339"/>
      <c r="BJ139" s="339"/>
      <c r="BK139" s="339"/>
      <c r="BL139" s="339"/>
      <c r="BM139" s="339"/>
      <c r="BN139" s="339"/>
      <c r="BO139" s="339"/>
      <c r="BP139" s="339"/>
      <c r="BQ139" s="339"/>
      <c r="BR139" s="339"/>
      <c r="BS139" s="339"/>
      <c r="BT139" s="339"/>
      <c r="BU139" s="339"/>
      <c r="BV139" s="339"/>
      <c r="BW139" s="339"/>
      <c r="BX139" s="339"/>
      <c r="BY139" s="339"/>
      <c r="BZ139" s="339"/>
      <c r="CA139" s="339"/>
      <c r="CB139" s="339"/>
      <c r="CC139" s="339"/>
      <c r="CD139" s="339"/>
      <c r="CE139" s="339"/>
      <c r="CF139" s="339"/>
      <c r="CG139" s="339"/>
      <c r="CH139" s="339"/>
      <c r="CI139" s="339"/>
      <c r="CJ139" s="339"/>
      <c r="CK139" s="339"/>
      <c r="CL139" s="339"/>
      <c r="CM139" s="339"/>
      <c r="CN139" s="339"/>
      <c r="CO139" s="339"/>
      <c r="CP139" s="339"/>
      <c r="CQ139" s="339"/>
      <c r="CR139" s="339"/>
      <c r="CS139" s="339"/>
      <c r="CT139" s="339"/>
      <c r="CU139" s="339"/>
      <c r="CV139" s="339"/>
      <c r="CW139" s="339"/>
      <c r="CX139" s="339"/>
      <c r="CY139" s="339"/>
      <c r="CZ139" s="339"/>
      <c r="DA139" s="339"/>
      <c r="DB139" s="339"/>
      <c r="DC139" s="339"/>
      <c r="DD139" s="339"/>
      <c r="DE139" s="339"/>
      <c r="DF139" s="339"/>
      <c r="DG139" s="339"/>
      <c r="DH139" s="339"/>
      <c r="DI139" s="339"/>
      <c r="DJ139" s="339"/>
      <c r="DK139" s="339"/>
      <c r="DL139" s="339"/>
      <c r="DM139" s="339"/>
      <c r="DN139" s="339"/>
      <c r="DO139" s="339"/>
      <c r="DP139" s="339"/>
      <c r="DQ139" s="339"/>
      <c r="DR139" s="339"/>
      <c r="DS139" s="339"/>
      <c r="DT139" s="339"/>
      <c r="DU139" s="339"/>
      <c r="DV139" s="339"/>
      <c r="DW139" s="339"/>
      <c r="DX139" s="339"/>
      <c r="DY139" s="339"/>
      <c r="DZ139" s="339"/>
      <c r="EA139" s="339"/>
      <c r="EB139" s="339"/>
      <c r="EC139" s="339"/>
      <c r="ED139" s="339"/>
      <c r="EE139" s="339"/>
      <c r="EF139" s="339"/>
      <c r="EG139" s="339"/>
      <c r="EH139" s="339"/>
      <c r="EI139" s="339"/>
      <c r="EJ139" s="339"/>
      <c r="EK139" s="339"/>
      <c r="EL139" s="339"/>
      <c r="EM139" s="339"/>
      <c r="EN139" s="339"/>
      <c r="EO139" s="339"/>
      <c r="EP139" s="339"/>
      <c r="EQ139" s="339"/>
      <c r="ER139" s="339"/>
      <c r="ES139" s="339"/>
      <c r="ET139" s="339"/>
      <c r="EU139" s="339"/>
      <c r="EV139" s="339"/>
      <c r="EW139" s="339"/>
      <c r="EX139" s="339"/>
      <c r="EY139" s="339"/>
      <c r="EZ139" s="339"/>
      <c r="FA139" s="339"/>
      <c r="FB139" s="339"/>
      <c r="FC139" s="339"/>
      <c r="FD139" s="339"/>
      <c r="FE139" s="339"/>
      <c r="FF139" s="339"/>
      <c r="FG139" s="339"/>
      <c r="FH139" s="339"/>
      <c r="FI139" s="339"/>
      <c r="FJ139" s="339"/>
      <c r="FK139" s="339"/>
      <c r="FL139" s="339"/>
      <c r="FM139" s="339"/>
      <c r="FN139" s="339"/>
      <c r="FO139" s="339"/>
      <c r="FP139" s="339"/>
      <c r="FQ139" s="339"/>
      <c r="FR139" s="339"/>
      <c r="FS139" s="339"/>
      <c r="FT139" s="339"/>
      <c r="FU139" s="339"/>
      <c r="FV139" s="339"/>
      <c r="FW139" s="339"/>
      <c r="FX139" s="339"/>
      <c r="FY139" s="339"/>
      <c r="FZ139" s="339"/>
      <c r="GA139" s="339"/>
      <c r="GB139" s="339"/>
      <c r="GC139" s="339"/>
      <c r="GD139" s="339"/>
      <c r="GE139" s="339"/>
      <c r="GF139" s="339"/>
      <c r="GG139" s="339"/>
      <c r="GH139" s="339"/>
      <c r="GI139" s="339"/>
      <c r="GJ139" s="339"/>
      <c r="GK139" s="339"/>
      <c r="GL139" s="339"/>
      <c r="GM139" s="339"/>
      <c r="GN139" s="339"/>
      <c r="GO139" s="339"/>
      <c r="GP139" s="339"/>
      <c r="GQ139" s="339"/>
      <c r="GR139" s="339"/>
      <c r="GS139" s="339"/>
      <c r="GT139" s="339"/>
      <c r="GU139" s="339"/>
      <c r="GV139" s="339"/>
      <c r="GW139" s="339"/>
      <c r="GX139" s="339"/>
      <c r="GY139" s="339"/>
      <c r="GZ139" s="339"/>
      <c r="HA139" s="339"/>
      <c r="HB139" s="339"/>
      <c r="HC139" s="339"/>
      <c r="HD139" s="339"/>
      <c r="HE139" s="339"/>
      <c r="HF139" s="339"/>
      <c r="HG139" s="339"/>
      <c r="HH139" s="339"/>
      <c r="HI139" s="339"/>
      <c r="HJ139" s="339"/>
      <c r="HK139" s="339"/>
      <c r="HL139" s="339"/>
      <c r="HM139" s="339"/>
      <c r="HN139" s="339"/>
      <c r="HO139" s="339"/>
      <c r="HP139" s="339"/>
      <c r="HQ139" s="339"/>
      <c r="HR139" s="339"/>
      <c r="HS139" s="339"/>
      <c r="HT139" s="339"/>
      <c r="HU139" s="339"/>
      <c r="HV139" s="339"/>
      <c r="HW139" s="339"/>
      <c r="HX139" s="339"/>
      <c r="HY139" s="339"/>
      <c r="HZ139" s="339"/>
      <c r="KI139" s="627"/>
    </row>
    <row r="140" spans="1:304" ht="12.75">
      <c r="A140" s="76" t="s">
        <v>454</v>
      </c>
      <c r="B140" s="339"/>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39"/>
      <c r="AV140" s="339"/>
      <c r="AW140" s="339"/>
      <c r="AX140" s="339"/>
      <c r="AY140" s="339"/>
      <c r="AZ140" s="339"/>
      <c r="BA140" s="339"/>
      <c r="BB140" s="339"/>
      <c r="BC140" s="339"/>
      <c r="BD140" s="339"/>
      <c r="BE140" s="339"/>
      <c r="BF140" s="339"/>
      <c r="BG140" s="339"/>
      <c r="BH140" s="339"/>
      <c r="BI140" s="339"/>
      <c r="BJ140" s="339"/>
      <c r="BK140" s="339"/>
      <c r="BL140" s="339"/>
      <c r="BM140" s="339"/>
      <c r="BN140" s="339"/>
      <c r="BO140" s="339"/>
      <c r="BP140" s="339"/>
      <c r="BQ140" s="339"/>
      <c r="BR140" s="339"/>
      <c r="BS140" s="339"/>
      <c r="BT140" s="339"/>
      <c r="BU140" s="339"/>
      <c r="BV140" s="339"/>
      <c r="BW140" s="339"/>
      <c r="BX140" s="339"/>
      <c r="BY140" s="339"/>
      <c r="BZ140" s="339"/>
      <c r="CA140" s="339"/>
      <c r="CB140" s="339"/>
      <c r="CC140" s="339"/>
      <c r="CD140" s="339"/>
      <c r="CE140" s="339"/>
      <c r="CF140" s="339"/>
      <c r="CG140" s="339"/>
      <c r="CH140" s="339"/>
      <c r="CI140" s="339"/>
      <c r="CJ140" s="339"/>
      <c r="CK140" s="339"/>
      <c r="CL140" s="339"/>
      <c r="CM140" s="339"/>
      <c r="CN140" s="339"/>
      <c r="CO140" s="339"/>
      <c r="CP140" s="339"/>
      <c r="CQ140" s="339"/>
      <c r="CR140" s="339"/>
      <c r="CS140" s="339"/>
      <c r="CT140" s="339"/>
      <c r="CU140" s="339"/>
      <c r="CV140" s="339"/>
      <c r="CW140" s="339"/>
      <c r="CX140" s="339"/>
      <c r="CY140" s="339"/>
      <c r="CZ140" s="339"/>
      <c r="DA140" s="339"/>
      <c r="DB140" s="339"/>
      <c r="DC140" s="339"/>
      <c r="DD140" s="339"/>
      <c r="DE140" s="339"/>
      <c r="DF140" s="339"/>
      <c r="DG140" s="339"/>
      <c r="DH140" s="339"/>
      <c r="DI140" s="339"/>
      <c r="DJ140" s="339"/>
      <c r="DK140" s="339"/>
      <c r="DL140" s="339"/>
      <c r="DM140" s="339"/>
      <c r="DN140" s="339"/>
      <c r="DO140" s="339"/>
      <c r="DP140" s="339"/>
      <c r="DQ140" s="339"/>
      <c r="DR140" s="339"/>
      <c r="DS140" s="339"/>
      <c r="DT140" s="339"/>
      <c r="DU140" s="339"/>
      <c r="DV140" s="339"/>
      <c r="DW140" s="339"/>
      <c r="DX140" s="339"/>
      <c r="DY140" s="339"/>
      <c r="DZ140" s="339"/>
      <c r="EA140" s="339"/>
      <c r="EB140" s="339"/>
      <c r="EC140" s="339"/>
      <c r="ED140" s="339"/>
      <c r="EE140" s="339"/>
      <c r="EF140" s="339"/>
      <c r="EG140" s="339"/>
      <c r="EH140" s="339"/>
      <c r="EI140" s="339"/>
      <c r="EJ140" s="339"/>
      <c r="EK140" s="339"/>
      <c r="EL140" s="339"/>
      <c r="EM140" s="339"/>
      <c r="EN140" s="339"/>
      <c r="EO140" s="339"/>
      <c r="EP140" s="339"/>
      <c r="EQ140" s="339"/>
      <c r="ER140" s="339"/>
      <c r="ES140" s="339"/>
      <c r="ET140" s="339"/>
      <c r="EU140" s="339"/>
      <c r="EV140" s="339"/>
      <c r="EW140" s="339"/>
      <c r="EX140" s="339"/>
      <c r="EY140" s="339"/>
      <c r="EZ140" s="339"/>
      <c r="FA140" s="339"/>
      <c r="FB140" s="339"/>
      <c r="FC140" s="339"/>
      <c r="FD140" s="339"/>
      <c r="FE140" s="339"/>
      <c r="FF140" s="339"/>
      <c r="FG140" s="339"/>
      <c r="FH140" s="339"/>
      <c r="FI140" s="339"/>
      <c r="FJ140" s="339"/>
      <c r="FK140" s="339"/>
      <c r="FL140" s="339"/>
      <c r="FM140" s="339"/>
      <c r="FN140" s="339"/>
      <c r="FO140" s="339"/>
      <c r="FP140" s="339"/>
      <c r="FQ140" s="339"/>
      <c r="FR140" s="339"/>
      <c r="FS140" s="339"/>
      <c r="FT140" s="339"/>
      <c r="FU140" s="339"/>
      <c r="FV140" s="339"/>
      <c r="FW140" s="339"/>
      <c r="FX140" s="339"/>
      <c r="FY140" s="339"/>
      <c r="FZ140" s="339"/>
      <c r="GA140" s="339"/>
      <c r="GB140" s="339"/>
      <c r="GC140" s="339"/>
      <c r="GD140" s="339"/>
      <c r="GE140" s="339"/>
      <c r="GF140" s="339"/>
      <c r="GG140" s="339"/>
      <c r="GH140" s="339"/>
      <c r="GI140" s="339"/>
      <c r="GJ140" s="339"/>
      <c r="GK140" s="339"/>
      <c r="GL140" s="339"/>
      <c r="GM140" s="339"/>
      <c r="GN140" s="339"/>
      <c r="GO140" s="339"/>
      <c r="GP140" s="339"/>
      <c r="GQ140" s="339"/>
      <c r="GR140" s="339"/>
      <c r="GS140" s="339"/>
      <c r="GT140" s="339"/>
      <c r="GU140" s="339"/>
      <c r="GV140" s="339"/>
      <c r="GW140" s="339"/>
      <c r="GX140" s="339"/>
      <c r="GY140" s="339"/>
      <c r="GZ140" s="339"/>
      <c r="HA140" s="339"/>
      <c r="HB140" s="339"/>
      <c r="HC140" s="339"/>
      <c r="HD140" s="339"/>
      <c r="HE140" s="339"/>
      <c r="HF140" s="339"/>
      <c r="HG140" s="339"/>
      <c r="HH140" s="339"/>
      <c r="HI140" s="339"/>
      <c r="HJ140" s="339"/>
      <c r="HK140" s="339"/>
      <c r="HL140" s="339"/>
      <c r="HM140" s="339"/>
      <c r="HN140" s="339"/>
      <c r="HO140" s="339"/>
      <c r="HP140" s="339"/>
      <c r="HQ140" s="339"/>
      <c r="HR140" s="339"/>
      <c r="HS140" s="339"/>
      <c r="HT140" s="339"/>
      <c r="HU140" s="339"/>
      <c r="HV140" s="339"/>
      <c r="HW140" s="339"/>
      <c r="HX140" s="339"/>
      <c r="HY140" s="339"/>
      <c r="HZ140" s="339"/>
      <c r="KI140" s="627"/>
    </row>
    <row r="141" spans="1:304" s="340" customFormat="1" ht="12.75">
      <c r="A141" s="341"/>
      <c r="B141" s="343"/>
      <c r="C141" s="343"/>
      <c r="D141" s="343"/>
      <c r="E141" s="343"/>
      <c r="F141" s="343"/>
      <c r="G141" s="343"/>
      <c r="H141" s="343"/>
      <c r="I141" s="343"/>
      <c r="J141" s="343"/>
      <c r="K141" s="343"/>
      <c r="L141" s="343"/>
      <c r="M141" s="343"/>
      <c r="N141" s="343"/>
      <c r="O141" s="343"/>
      <c r="P141" s="343"/>
      <c r="Q141" s="343"/>
      <c r="R141" s="343"/>
      <c r="S141" s="343"/>
      <c r="T141" s="343"/>
      <c r="U141" s="343"/>
      <c r="V141" s="343"/>
      <c r="W141" s="343"/>
      <c r="X141" s="343"/>
      <c r="Y141" s="343"/>
      <c r="Z141" s="343"/>
      <c r="AA141" s="343"/>
      <c r="AB141" s="343"/>
      <c r="AC141" s="343"/>
      <c r="AD141" s="343"/>
      <c r="AE141" s="343"/>
      <c r="AF141" s="343"/>
      <c r="AG141" s="343"/>
      <c r="AH141" s="343"/>
      <c r="AI141" s="343"/>
      <c r="AJ141" s="343"/>
      <c r="AK141" s="343"/>
      <c r="AL141" s="343"/>
      <c r="AM141" s="343"/>
      <c r="AN141" s="343"/>
      <c r="AO141" s="343"/>
      <c r="AP141" s="343"/>
      <c r="AQ141" s="343"/>
      <c r="AR141" s="343"/>
      <c r="AS141" s="343"/>
      <c r="AT141" s="343"/>
      <c r="AU141" s="343"/>
      <c r="AV141" s="343"/>
      <c r="AW141" s="343"/>
      <c r="AX141" s="343"/>
      <c r="AY141" s="343"/>
      <c r="AZ141" s="343"/>
      <c r="BA141" s="343"/>
      <c r="BB141" s="343"/>
      <c r="BC141" s="343"/>
      <c r="BD141" s="343"/>
      <c r="BE141" s="343"/>
      <c r="BF141" s="343"/>
      <c r="BG141" s="343"/>
      <c r="BH141" s="343"/>
      <c r="BI141" s="343"/>
      <c r="BJ141" s="343"/>
      <c r="BK141" s="343"/>
      <c r="BL141" s="343"/>
      <c r="BM141" s="343"/>
      <c r="BN141" s="343"/>
      <c r="BO141" s="343"/>
      <c r="BP141" s="343"/>
      <c r="BQ141" s="343"/>
      <c r="BR141" s="343"/>
      <c r="BS141" s="343"/>
      <c r="BT141" s="343"/>
      <c r="BU141" s="343"/>
      <c r="BV141" s="343"/>
      <c r="BW141" s="343"/>
      <c r="BX141" s="343"/>
      <c r="BY141" s="343"/>
      <c r="BZ141" s="343"/>
      <c r="CA141" s="343"/>
      <c r="CB141" s="343"/>
      <c r="CC141" s="343"/>
      <c r="CD141" s="343"/>
      <c r="CE141" s="343"/>
      <c r="CF141" s="343"/>
      <c r="CG141" s="343"/>
      <c r="CH141" s="343"/>
      <c r="CI141" s="343"/>
      <c r="CJ141" s="343"/>
      <c r="CK141" s="343"/>
      <c r="CL141" s="343"/>
      <c r="CM141" s="343"/>
      <c r="CN141" s="343"/>
      <c r="CO141" s="343"/>
      <c r="CP141" s="343"/>
      <c r="CQ141" s="343"/>
      <c r="CR141" s="343"/>
      <c r="CS141" s="343"/>
      <c r="CT141" s="343"/>
      <c r="CU141" s="343"/>
      <c r="CV141" s="343"/>
      <c r="CW141" s="343"/>
      <c r="CX141" s="343"/>
      <c r="CY141" s="343"/>
      <c r="CZ141" s="343"/>
      <c r="DA141" s="343"/>
      <c r="DB141" s="343"/>
      <c r="DC141" s="343"/>
      <c r="DD141" s="343"/>
      <c r="DE141" s="343"/>
      <c r="DF141" s="343"/>
      <c r="DG141" s="343"/>
      <c r="DH141" s="343"/>
      <c r="DI141" s="343"/>
      <c r="DJ141" s="343"/>
      <c r="DK141" s="343"/>
      <c r="DL141" s="343"/>
      <c r="DM141" s="343"/>
      <c r="DN141" s="343"/>
      <c r="DO141" s="343"/>
      <c r="DP141" s="343"/>
      <c r="DQ141" s="343"/>
      <c r="DR141" s="343"/>
      <c r="DS141" s="343"/>
      <c r="DT141" s="343"/>
      <c r="DU141" s="343"/>
      <c r="DV141" s="343"/>
      <c r="DW141" s="343"/>
      <c r="DX141" s="343"/>
      <c r="DY141" s="343"/>
      <c r="DZ141" s="343"/>
      <c r="EA141" s="343"/>
      <c r="EB141" s="343"/>
      <c r="EC141" s="343"/>
      <c r="ED141" s="343"/>
      <c r="EE141" s="343"/>
      <c r="EF141" s="343"/>
      <c r="EG141" s="343"/>
      <c r="EH141" s="343"/>
      <c r="EI141" s="343"/>
      <c r="EJ141" s="343"/>
      <c r="EK141" s="343"/>
      <c r="EL141" s="343"/>
      <c r="EM141" s="343"/>
      <c r="EN141" s="343"/>
      <c r="EO141" s="343"/>
      <c r="EP141" s="343"/>
      <c r="EQ141" s="343"/>
      <c r="ER141" s="343"/>
      <c r="ES141" s="343"/>
      <c r="ET141" s="343"/>
      <c r="EU141" s="343"/>
      <c r="EV141" s="343"/>
      <c r="EW141" s="343"/>
      <c r="EX141" s="343"/>
      <c r="EY141" s="343"/>
      <c r="EZ141" s="343"/>
      <c r="FA141" s="343"/>
      <c r="FB141" s="343"/>
      <c r="FC141" s="343"/>
      <c r="FD141" s="343"/>
      <c r="FE141" s="343"/>
      <c r="FF141" s="343"/>
      <c r="FG141" s="343"/>
      <c r="FH141" s="343"/>
      <c r="FI141" s="343"/>
      <c r="FJ141" s="343"/>
      <c r="FK141" s="343"/>
      <c r="FL141" s="343"/>
      <c r="FM141" s="343"/>
      <c r="FN141" s="343"/>
      <c r="FO141" s="343"/>
      <c r="FP141" s="343"/>
      <c r="FQ141" s="343"/>
      <c r="FR141" s="343"/>
      <c r="FS141" s="343"/>
      <c r="FT141" s="343"/>
      <c r="FU141" s="343"/>
      <c r="FV141" s="343"/>
      <c r="FW141" s="343"/>
      <c r="FX141" s="343"/>
      <c r="FY141" s="343"/>
      <c r="FZ141" s="343"/>
      <c r="GA141" s="343"/>
      <c r="GB141" s="343"/>
      <c r="GC141" s="343"/>
      <c r="GD141" s="343"/>
      <c r="GE141" s="343"/>
      <c r="GF141" s="343"/>
      <c r="GG141" s="343"/>
      <c r="GH141" s="343"/>
      <c r="GI141" s="343"/>
      <c r="GJ141" s="343"/>
      <c r="GK141" s="343"/>
      <c r="GL141" s="343"/>
      <c r="GM141" s="343"/>
      <c r="GN141" s="343"/>
      <c r="GO141" s="343"/>
      <c r="GP141" s="343"/>
      <c r="GQ141" s="343"/>
      <c r="GR141" s="343"/>
      <c r="GS141" s="343"/>
      <c r="GT141" s="343"/>
      <c r="GU141" s="343"/>
      <c r="GV141" s="343"/>
      <c r="GW141" s="343"/>
      <c r="GX141" s="343"/>
      <c r="GY141" s="343"/>
      <c r="GZ141" s="343"/>
      <c r="HA141" s="343"/>
      <c r="HB141" s="343"/>
      <c r="HC141" s="343"/>
      <c r="HD141" s="343"/>
      <c r="HE141" s="343"/>
      <c r="HF141" s="343"/>
      <c r="HG141" s="343"/>
      <c r="HH141" s="343"/>
      <c r="HI141" s="343"/>
      <c r="HJ141" s="343"/>
      <c r="HK141" s="343"/>
      <c r="HL141" s="343"/>
      <c r="HM141" s="343"/>
      <c r="HN141" s="343"/>
      <c r="HO141" s="343"/>
      <c r="HP141" s="343"/>
      <c r="HQ141" s="343"/>
      <c r="HR141" s="343"/>
      <c r="HS141" s="343"/>
      <c r="HT141" s="343"/>
      <c r="HU141" s="343"/>
      <c r="HV141" s="343"/>
      <c r="HW141" s="343"/>
      <c r="HX141" s="343"/>
      <c r="HY141" s="343"/>
      <c r="HZ141" s="343"/>
      <c r="KI141" s="631"/>
    </row>
    <row r="142" spans="1:304" ht="18.75">
      <c r="A142" s="580" t="s">
        <v>515</v>
      </c>
      <c r="B142" s="339"/>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c r="BC142" s="339"/>
      <c r="BD142" s="339"/>
      <c r="BE142" s="339"/>
      <c r="BF142" s="339"/>
      <c r="BG142" s="339"/>
      <c r="BH142" s="339"/>
      <c r="BI142" s="339"/>
      <c r="BJ142" s="339"/>
      <c r="BK142" s="339"/>
      <c r="BL142" s="339"/>
      <c r="BM142" s="339"/>
      <c r="BN142" s="339"/>
      <c r="BO142" s="339"/>
      <c r="BP142" s="339"/>
      <c r="BQ142" s="339"/>
      <c r="BR142" s="339"/>
      <c r="BS142" s="339"/>
      <c r="BT142" s="339"/>
      <c r="BU142" s="339"/>
      <c r="BV142" s="339"/>
      <c r="BW142" s="339"/>
      <c r="BX142" s="339"/>
      <c r="BY142" s="339"/>
      <c r="BZ142" s="339"/>
      <c r="CA142" s="339"/>
      <c r="CB142" s="339"/>
      <c r="CC142" s="339"/>
      <c r="CD142" s="339"/>
      <c r="CE142" s="339"/>
      <c r="CF142" s="339"/>
      <c r="CG142" s="339"/>
      <c r="CH142" s="339"/>
      <c r="CI142" s="339"/>
      <c r="CJ142" s="339"/>
      <c r="CK142" s="339"/>
      <c r="CL142" s="339"/>
      <c r="CM142" s="339"/>
      <c r="CN142" s="339"/>
      <c r="CO142" s="339"/>
      <c r="CP142" s="339"/>
      <c r="CQ142" s="339"/>
      <c r="CR142" s="339"/>
      <c r="CS142" s="339"/>
      <c r="CT142" s="339"/>
      <c r="CU142" s="339"/>
      <c r="CV142" s="339"/>
      <c r="CW142" s="339"/>
      <c r="CX142" s="339"/>
      <c r="CY142" s="339"/>
      <c r="CZ142" s="339"/>
      <c r="DA142" s="339"/>
      <c r="DB142" s="339"/>
      <c r="DC142" s="339"/>
      <c r="DD142" s="339"/>
      <c r="DE142" s="339"/>
      <c r="DF142" s="339"/>
      <c r="DG142" s="339"/>
      <c r="DH142" s="339"/>
      <c r="DI142" s="339"/>
      <c r="DJ142" s="339"/>
      <c r="DK142" s="339"/>
      <c r="DL142" s="339"/>
      <c r="DM142" s="339"/>
      <c r="DN142" s="339"/>
      <c r="DO142" s="339"/>
      <c r="DP142" s="339"/>
      <c r="DQ142" s="339"/>
      <c r="DR142" s="339"/>
      <c r="DS142" s="339"/>
      <c r="DT142" s="339"/>
      <c r="DU142" s="339"/>
      <c r="DV142" s="339"/>
      <c r="DW142" s="339"/>
      <c r="DX142" s="339"/>
      <c r="DY142" s="339"/>
      <c r="DZ142" s="339"/>
      <c r="EA142" s="339"/>
      <c r="EB142" s="339"/>
      <c r="EC142" s="339"/>
      <c r="ED142" s="339"/>
      <c r="EE142" s="339"/>
      <c r="EF142" s="339"/>
      <c r="EG142" s="339"/>
      <c r="EH142" s="339"/>
      <c r="EI142" s="339"/>
      <c r="EJ142" s="339"/>
      <c r="EK142" s="339"/>
      <c r="EL142" s="339"/>
      <c r="EM142" s="339"/>
      <c r="EN142" s="339"/>
      <c r="EO142" s="339"/>
      <c r="EP142" s="339"/>
      <c r="EQ142" s="339"/>
      <c r="ER142" s="339"/>
      <c r="ES142" s="339"/>
      <c r="ET142" s="339"/>
      <c r="EU142" s="339"/>
      <c r="EV142" s="339"/>
      <c r="EW142" s="339"/>
      <c r="EX142" s="339"/>
      <c r="EY142" s="339"/>
      <c r="EZ142" s="339"/>
      <c r="FA142" s="339"/>
      <c r="FB142" s="339"/>
      <c r="FC142" s="339"/>
      <c r="FD142" s="339"/>
      <c r="FE142" s="339"/>
      <c r="FF142" s="339"/>
      <c r="FG142" s="339"/>
      <c r="FH142" s="339"/>
      <c r="FI142" s="339"/>
      <c r="FJ142" s="339"/>
      <c r="FK142" s="339"/>
      <c r="FL142" s="339"/>
      <c r="FM142" s="339"/>
      <c r="FN142" s="339"/>
      <c r="FO142" s="339"/>
      <c r="FP142" s="339"/>
      <c r="FQ142" s="339"/>
      <c r="FR142" s="339"/>
      <c r="FS142" s="339"/>
      <c r="FT142" s="339"/>
      <c r="FU142" s="339"/>
      <c r="FV142" s="339"/>
      <c r="FW142" s="339"/>
      <c r="FX142" s="339"/>
      <c r="FY142" s="339"/>
      <c r="FZ142" s="339"/>
      <c r="GA142" s="339"/>
      <c r="GB142" s="339"/>
      <c r="GC142" s="339"/>
      <c r="GD142" s="339"/>
      <c r="GE142" s="339"/>
      <c r="GF142" s="339"/>
      <c r="GG142" s="339"/>
      <c r="GH142" s="339"/>
      <c r="GI142" s="339"/>
      <c r="GJ142" s="339"/>
      <c r="GK142" s="339"/>
      <c r="GL142" s="339"/>
      <c r="GM142" s="339"/>
      <c r="GN142" s="339"/>
      <c r="GO142" s="339"/>
      <c r="GP142" s="339"/>
      <c r="GQ142" s="339"/>
      <c r="GR142" s="339"/>
      <c r="GS142" s="339"/>
      <c r="GT142" s="339"/>
      <c r="GU142" s="339"/>
      <c r="GV142" s="339"/>
      <c r="GW142" s="339"/>
      <c r="GX142" s="339"/>
      <c r="GY142" s="339"/>
      <c r="GZ142" s="339"/>
      <c r="HA142" s="339"/>
      <c r="HB142" s="339"/>
      <c r="HC142" s="339"/>
      <c r="HD142" s="339"/>
      <c r="HE142" s="339"/>
      <c r="HF142" s="339"/>
      <c r="HG142" s="339"/>
      <c r="HH142" s="339"/>
      <c r="HI142" s="339"/>
      <c r="HJ142" s="339"/>
      <c r="HK142" s="339"/>
      <c r="HL142" s="339"/>
      <c r="HM142" s="339"/>
      <c r="HN142" s="339"/>
      <c r="HO142" s="339"/>
      <c r="HP142" s="339"/>
      <c r="HQ142" s="339"/>
      <c r="HR142" s="339"/>
      <c r="HS142" s="339"/>
      <c r="HT142" s="339"/>
      <c r="HU142" s="339"/>
      <c r="HV142" s="339"/>
      <c r="HW142" s="339"/>
      <c r="HX142" s="339"/>
      <c r="HY142" s="339"/>
      <c r="HZ142" s="339"/>
      <c r="KI142" s="627"/>
    </row>
    <row r="143" spans="1:304" ht="12.75">
      <c r="A143" s="336"/>
      <c r="B143" s="339"/>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c r="BC143" s="339"/>
      <c r="BD143" s="339"/>
      <c r="BE143" s="339"/>
      <c r="BF143" s="339"/>
      <c r="BG143" s="339"/>
      <c r="BH143" s="339"/>
      <c r="BI143" s="339"/>
      <c r="BJ143" s="339"/>
      <c r="BK143" s="339"/>
      <c r="BL143" s="339"/>
      <c r="BM143" s="339"/>
      <c r="BN143" s="339"/>
      <c r="BO143" s="339"/>
      <c r="BP143" s="339"/>
      <c r="BQ143" s="339"/>
      <c r="BR143" s="339"/>
      <c r="BS143" s="339"/>
      <c r="BT143" s="339"/>
      <c r="BU143" s="339"/>
      <c r="BV143" s="339"/>
      <c r="BW143" s="339"/>
      <c r="BX143" s="339"/>
      <c r="BY143" s="339"/>
      <c r="BZ143" s="339"/>
      <c r="CA143" s="339"/>
      <c r="CB143" s="339"/>
      <c r="CC143" s="339"/>
      <c r="CD143" s="339"/>
      <c r="CE143" s="339"/>
      <c r="CF143" s="339"/>
      <c r="CG143" s="339"/>
      <c r="CH143" s="339"/>
      <c r="CI143" s="339"/>
      <c r="CJ143" s="339"/>
      <c r="CK143" s="339"/>
      <c r="CL143" s="339"/>
      <c r="CM143" s="339"/>
      <c r="CN143" s="339"/>
      <c r="CO143" s="339"/>
      <c r="CP143" s="339"/>
      <c r="CQ143" s="339"/>
      <c r="CR143" s="339"/>
      <c r="CS143" s="339"/>
      <c r="CT143" s="339"/>
      <c r="CU143" s="339"/>
      <c r="CV143" s="339"/>
      <c r="CW143" s="339"/>
      <c r="CX143" s="339"/>
      <c r="CY143" s="339"/>
      <c r="CZ143" s="339"/>
      <c r="DA143" s="339"/>
      <c r="DB143" s="339"/>
      <c r="DC143" s="339"/>
      <c r="DD143" s="339"/>
      <c r="DE143" s="339"/>
      <c r="DF143" s="339"/>
      <c r="DG143" s="339"/>
      <c r="DH143" s="339"/>
      <c r="DI143" s="339"/>
      <c r="DJ143" s="339"/>
      <c r="DK143" s="339"/>
      <c r="DL143" s="339"/>
      <c r="DM143" s="339"/>
      <c r="DN143" s="339"/>
      <c r="DO143" s="339"/>
      <c r="DP143" s="339"/>
      <c r="DQ143" s="339"/>
      <c r="DR143" s="339"/>
      <c r="DS143" s="339"/>
      <c r="DT143" s="339"/>
      <c r="DU143" s="339"/>
      <c r="DV143" s="339"/>
      <c r="DW143" s="339"/>
      <c r="DX143" s="339"/>
      <c r="DY143" s="339"/>
      <c r="DZ143" s="339"/>
      <c r="EA143" s="339"/>
      <c r="EB143" s="339"/>
      <c r="EC143" s="339"/>
      <c r="ED143" s="339"/>
      <c r="EE143" s="339"/>
      <c r="EF143" s="339"/>
      <c r="EG143" s="339"/>
      <c r="EH143" s="339"/>
      <c r="EI143" s="339"/>
      <c r="EJ143" s="339"/>
      <c r="EK143" s="339"/>
      <c r="EL143" s="339"/>
      <c r="EM143" s="339"/>
      <c r="EN143" s="339"/>
      <c r="EO143" s="339"/>
      <c r="EP143" s="339"/>
      <c r="EQ143" s="339"/>
      <c r="ER143" s="339"/>
      <c r="ES143" s="339"/>
      <c r="ET143" s="339"/>
      <c r="EU143" s="339"/>
      <c r="EV143" s="339"/>
      <c r="EW143" s="339"/>
      <c r="EX143" s="339"/>
      <c r="EY143" s="339"/>
      <c r="EZ143" s="339"/>
      <c r="FA143" s="339"/>
      <c r="FB143" s="339"/>
      <c r="FC143" s="339"/>
      <c r="FD143" s="339"/>
      <c r="FE143" s="339"/>
      <c r="FF143" s="339"/>
      <c r="FG143" s="339"/>
      <c r="FH143" s="339"/>
      <c r="FI143" s="339"/>
      <c r="FJ143" s="339"/>
      <c r="FK143" s="339"/>
      <c r="FL143" s="339"/>
      <c r="FM143" s="339"/>
      <c r="FN143" s="339"/>
      <c r="FO143" s="339"/>
      <c r="FP143" s="339"/>
      <c r="FQ143" s="339"/>
      <c r="FR143" s="339"/>
      <c r="FS143" s="339"/>
      <c r="FT143" s="339"/>
      <c r="FU143" s="339"/>
      <c r="FV143" s="339"/>
      <c r="FW143" s="339"/>
      <c r="FX143" s="339"/>
      <c r="FY143" s="339"/>
      <c r="FZ143" s="339"/>
      <c r="GA143" s="339"/>
      <c r="GB143" s="339"/>
      <c r="GC143" s="339"/>
      <c r="GD143" s="339"/>
      <c r="GE143" s="339"/>
      <c r="GF143" s="339"/>
      <c r="GG143" s="339"/>
      <c r="GH143" s="339"/>
      <c r="GI143" s="339"/>
      <c r="GJ143" s="339"/>
      <c r="GK143" s="339"/>
      <c r="GL143" s="339"/>
      <c r="GM143" s="339"/>
      <c r="GN143" s="339"/>
      <c r="GO143" s="339"/>
      <c r="GP143" s="339"/>
      <c r="GQ143" s="339"/>
      <c r="GR143" s="339"/>
      <c r="GS143" s="339"/>
      <c r="GT143" s="339"/>
      <c r="GU143" s="339"/>
      <c r="GV143" s="339"/>
      <c r="GW143" s="339"/>
      <c r="GX143" s="339"/>
      <c r="GY143" s="339"/>
      <c r="GZ143" s="339"/>
      <c r="HA143" s="339"/>
      <c r="HB143" s="339"/>
      <c r="HC143" s="339"/>
      <c r="HD143" s="339"/>
      <c r="HE143" s="339"/>
      <c r="HF143" s="339"/>
      <c r="HG143" s="339"/>
      <c r="HH143" s="339"/>
      <c r="HI143" s="339"/>
      <c r="HJ143" s="339"/>
      <c r="HK143" s="339"/>
      <c r="HL143" s="339"/>
      <c r="HM143" s="339"/>
      <c r="HN143" s="339"/>
      <c r="HO143" s="339"/>
      <c r="HP143" s="339"/>
      <c r="HQ143" s="339"/>
      <c r="HR143" s="339"/>
      <c r="HS143" s="339"/>
      <c r="HT143" s="339"/>
      <c r="HU143" s="339"/>
      <c r="HV143" s="339"/>
      <c r="HW143" s="339"/>
      <c r="HX143" s="339"/>
      <c r="HY143" s="339"/>
      <c r="HZ143" s="339"/>
      <c r="KI143" s="627"/>
    </row>
    <row r="144" spans="1:304" ht="15.75">
      <c r="A144" s="372" t="s">
        <v>375</v>
      </c>
      <c r="KI144" s="627"/>
    </row>
    <row r="145" spans="1:304" ht="12.75">
      <c r="A145" s="274" t="s">
        <v>376</v>
      </c>
      <c r="B145" s="222"/>
      <c r="C145" s="222"/>
      <c r="D145" s="222"/>
      <c r="E145" s="222"/>
      <c r="F145" s="222"/>
      <c r="G145" s="222"/>
      <c r="H145" s="222"/>
      <c r="I145" s="222"/>
      <c r="J145" s="222"/>
      <c r="K145" s="222"/>
      <c r="L145" s="222"/>
      <c r="M145" s="222"/>
      <c r="N145" s="222"/>
      <c r="O145" s="222"/>
      <c r="P145" s="222"/>
      <c r="Q145" s="222"/>
      <c r="R145" s="222"/>
      <c r="S145" s="222"/>
      <c r="T145" s="222"/>
      <c r="U145" s="222"/>
      <c r="V145" s="222"/>
      <c r="W145" s="222"/>
      <c r="X145" s="222"/>
      <c r="Y145" s="222"/>
      <c r="Z145" s="222"/>
      <c r="AA145" s="222"/>
      <c r="AB145" s="222"/>
      <c r="AC145" s="222"/>
      <c r="AD145" s="222"/>
      <c r="AE145" s="222"/>
      <c r="AF145" s="222"/>
      <c r="AG145" s="222"/>
      <c r="AH145" s="222"/>
      <c r="AI145" s="222"/>
      <c r="AJ145" s="222"/>
      <c r="AK145" s="222"/>
      <c r="AL145" s="222"/>
      <c r="AM145" s="222"/>
      <c r="AN145" s="222" t="s">
        <v>15</v>
      </c>
      <c r="AO145" s="222" t="s">
        <v>20</v>
      </c>
      <c r="AP145" s="222" t="s">
        <v>24</v>
      </c>
      <c r="AQ145" s="222" t="s">
        <v>28</v>
      </c>
      <c r="AR145" s="222" t="s">
        <v>33</v>
      </c>
      <c r="AS145" s="222" t="s">
        <v>34</v>
      </c>
      <c r="AT145" s="222" t="s">
        <v>35</v>
      </c>
      <c r="AU145" s="222" t="s">
        <v>36</v>
      </c>
      <c r="AV145" s="222" t="s">
        <v>37</v>
      </c>
      <c r="AW145" s="222" t="s">
        <v>38</v>
      </c>
      <c r="AX145" s="222">
        <v>37987</v>
      </c>
      <c r="AY145" s="222">
        <v>38018</v>
      </c>
      <c r="AZ145" s="222">
        <v>38047</v>
      </c>
      <c r="BA145" s="222">
        <v>38078</v>
      </c>
      <c r="BB145" s="222">
        <v>38108</v>
      </c>
      <c r="BC145" s="222">
        <v>38139</v>
      </c>
      <c r="BD145" s="222">
        <v>38169</v>
      </c>
      <c r="BE145" s="222">
        <v>38200</v>
      </c>
      <c r="BF145" s="222">
        <v>38231</v>
      </c>
      <c r="BG145" s="222">
        <v>38261</v>
      </c>
      <c r="BH145" s="222">
        <v>38292</v>
      </c>
      <c r="BI145" s="222">
        <v>38322</v>
      </c>
      <c r="BJ145" s="222">
        <v>38353</v>
      </c>
      <c r="BK145" s="222">
        <v>38384</v>
      </c>
      <c r="BL145" s="222">
        <v>38412</v>
      </c>
      <c r="BM145" s="222">
        <v>38443</v>
      </c>
      <c r="BN145" s="222">
        <v>38473</v>
      </c>
      <c r="BO145" s="222">
        <v>38504</v>
      </c>
      <c r="BP145" s="222">
        <v>38534</v>
      </c>
      <c r="BQ145" s="222">
        <v>38565</v>
      </c>
      <c r="BR145" s="222">
        <v>38596</v>
      </c>
      <c r="BS145" s="222">
        <v>38626</v>
      </c>
      <c r="BT145" s="222">
        <v>38657</v>
      </c>
      <c r="BU145" s="222">
        <v>38687</v>
      </c>
      <c r="BV145" s="222">
        <v>38718</v>
      </c>
      <c r="BW145" s="222">
        <v>38749</v>
      </c>
      <c r="BX145" s="222">
        <v>38777</v>
      </c>
      <c r="BY145" s="222">
        <v>38808</v>
      </c>
      <c r="BZ145" s="222">
        <v>38838</v>
      </c>
      <c r="CA145" s="222">
        <v>38869</v>
      </c>
      <c r="CB145" s="222">
        <v>38899</v>
      </c>
      <c r="CC145" s="222">
        <v>38930</v>
      </c>
      <c r="CD145" s="222">
        <v>38961</v>
      </c>
      <c r="CE145" s="222">
        <v>38991</v>
      </c>
      <c r="CF145" s="222">
        <v>39022</v>
      </c>
      <c r="CG145" s="222">
        <v>39052</v>
      </c>
      <c r="CH145" s="222">
        <v>39083</v>
      </c>
      <c r="CI145" s="222">
        <v>39114</v>
      </c>
      <c r="CJ145" s="222">
        <v>39142</v>
      </c>
      <c r="CK145" s="222">
        <v>39173</v>
      </c>
      <c r="CL145" s="222">
        <v>39203</v>
      </c>
      <c r="CM145" s="222">
        <v>39234</v>
      </c>
      <c r="CN145" s="222">
        <v>39264</v>
      </c>
      <c r="CO145" s="222">
        <v>39295</v>
      </c>
      <c r="CP145" s="222">
        <v>39326</v>
      </c>
      <c r="CQ145" s="222">
        <v>39356</v>
      </c>
      <c r="CR145" s="222">
        <v>39387</v>
      </c>
      <c r="CS145" s="222">
        <v>39417</v>
      </c>
      <c r="CT145" s="222">
        <v>39448</v>
      </c>
      <c r="CU145" s="222">
        <v>39479</v>
      </c>
      <c r="CV145" s="222">
        <v>39508</v>
      </c>
      <c r="CW145" s="222">
        <v>39539</v>
      </c>
      <c r="CX145" s="222">
        <v>39569</v>
      </c>
      <c r="CY145" s="222">
        <v>39600</v>
      </c>
      <c r="CZ145" s="222">
        <v>39630</v>
      </c>
      <c r="DA145" s="222">
        <v>39661</v>
      </c>
      <c r="DB145" s="222">
        <v>39692</v>
      </c>
      <c r="DC145" s="222">
        <v>39722</v>
      </c>
      <c r="DD145" s="222">
        <v>39753</v>
      </c>
      <c r="DE145" s="222">
        <v>39783</v>
      </c>
      <c r="DF145" s="222">
        <v>39814</v>
      </c>
      <c r="DG145" s="222">
        <v>39845</v>
      </c>
      <c r="DH145" s="222">
        <v>39873</v>
      </c>
      <c r="DI145" s="222">
        <v>39904</v>
      </c>
      <c r="DJ145" s="222">
        <v>39934</v>
      </c>
      <c r="DK145" s="222">
        <v>39965</v>
      </c>
      <c r="DL145" s="222">
        <v>39995</v>
      </c>
      <c r="DM145" s="222">
        <v>40026</v>
      </c>
      <c r="DN145" s="222">
        <v>40057</v>
      </c>
      <c r="DO145" s="222">
        <v>40087</v>
      </c>
      <c r="DP145" s="222">
        <v>40118</v>
      </c>
      <c r="DQ145" s="222">
        <v>40148</v>
      </c>
      <c r="DR145" s="222">
        <v>40179</v>
      </c>
      <c r="DS145" s="222">
        <v>40210</v>
      </c>
      <c r="DT145" s="222">
        <v>40238</v>
      </c>
      <c r="DU145" s="222">
        <v>40269</v>
      </c>
      <c r="DV145" s="222">
        <v>40299</v>
      </c>
      <c r="DW145" s="222">
        <v>40330</v>
      </c>
      <c r="DX145" s="222">
        <v>40360</v>
      </c>
      <c r="DY145" s="222">
        <v>40391</v>
      </c>
      <c r="DZ145" s="222">
        <v>40422</v>
      </c>
      <c r="EA145" s="222">
        <v>40452</v>
      </c>
      <c r="EB145" s="222">
        <v>40483</v>
      </c>
      <c r="EC145" s="222">
        <v>40513</v>
      </c>
      <c r="ED145" s="222">
        <v>40544</v>
      </c>
      <c r="EE145" s="222">
        <v>40575</v>
      </c>
      <c r="EF145" s="222">
        <v>40603</v>
      </c>
      <c r="EG145" s="222">
        <v>40634</v>
      </c>
      <c r="EH145" s="222">
        <v>40664</v>
      </c>
      <c r="EI145" s="222">
        <v>40695</v>
      </c>
      <c r="EJ145" s="222">
        <v>40725</v>
      </c>
      <c r="EK145" s="222">
        <v>40756</v>
      </c>
      <c r="EL145" s="222">
        <v>40787</v>
      </c>
      <c r="EM145" s="222">
        <v>40817</v>
      </c>
      <c r="EN145" s="222">
        <v>40848</v>
      </c>
      <c r="EO145" s="222">
        <v>40878</v>
      </c>
      <c r="EP145" s="222">
        <v>40909</v>
      </c>
      <c r="EQ145" s="222">
        <v>40940</v>
      </c>
      <c r="ER145" s="222">
        <v>40969</v>
      </c>
      <c r="ES145" s="222">
        <v>41000</v>
      </c>
      <c r="ET145" s="222">
        <v>41030</v>
      </c>
      <c r="EU145" s="222">
        <v>41061</v>
      </c>
      <c r="EV145" s="222">
        <v>41091</v>
      </c>
      <c r="EW145" s="222">
        <v>41122</v>
      </c>
      <c r="EX145" s="222">
        <v>41153</v>
      </c>
      <c r="EY145" s="222">
        <v>41183</v>
      </c>
      <c r="EZ145" s="222">
        <v>41214</v>
      </c>
      <c r="FA145" s="222">
        <v>41244</v>
      </c>
      <c r="FB145" s="222">
        <v>41275</v>
      </c>
      <c r="FC145" s="222">
        <v>41306</v>
      </c>
      <c r="FD145" s="222">
        <v>41334</v>
      </c>
      <c r="FE145" s="222">
        <v>41365</v>
      </c>
      <c r="FF145" s="222">
        <v>41395</v>
      </c>
      <c r="FG145" s="222">
        <v>41426</v>
      </c>
      <c r="FH145" s="222">
        <v>41456</v>
      </c>
      <c r="FI145" s="222">
        <v>41487</v>
      </c>
      <c r="FJ145" s="222">
        <v>41518</v>
      </c>
      <c r="FK145" s="222">
        <v>41548</v>
      </c>
      <c r="FL145" s="222">
        <v>41579</v>
      </c>
      <c r="FM145" s="222">
        <v>41609</v>
      </c>
      <c r="FN145" s="222">
        <v>41640</v>
      </c>
      <c r="FO145" s="222">
        <v>41671</v>
      </c>
      <c r="FP145" s="222">
        <v>41699</v>
      </c>
      <c r="FQ145" s="222">
        <v>41730</v>
      </c>
      <c r="FR145" s="222">
        <v>41760</v>
      </c>
      <c r="FS145" s="222">
        <v>41791</v>
      </c>
      <c r="FT145" s="222">
        <v>41821</v>
      </c>
      <c r="FU145" s="222">
        <v>41852</v>
      </c>
      <c r="FV145" s="222">
        <v>41883</v>
      </c>
      <c r="FW145" s="222">
        <v>41913</v>
      </c>
      <c r="FX145" s="222">
        <v>41944</v>
      </c>
      <c r="FY145" s="222">
        <v>41974</v>
      </c>
      <c r="FZ145" s="222">
        <v>42005</v>
      </c>
      <c r="GA145" s="222">
        <v>42036</v>
      </c>
      <c r="GB145" s="222">
        <v>42064</v>
      </c>
      <c r="GC145" s="222">
        <v>42095</v>
      </c>
      <c r="GD145" s="222">
        <v>42125</v>
      </c>
      <c r="GE145" s="222">
        <v>42156</v>
      </c>
      <c r="GF145" s="222">
        <v>42186</v>
      </c>
      <c r="GG145" s="222">
        <v>42217</v>
      </c>
      <c r="GH145" s="222">
        <v>42248</v>
      </c>
      <c r="GI145" s="222">
        <v>42278</v>
      </c>
      <c r="GJ145" s="222">
        <v>42309</v>
      </c>
      <c r="GK145" s="222">
        <v>42339</v>
      </c>
      <c r="GL145" s="222">
        <v>42370</v>
      </c>
      <c r="GM145" s="222">
        <v>42401</v>
      </c>
      <c r="GN145" s="222">
        <v>42430</v>
      </c>
      <c r="GO145" s="222">
        <v>42461</v>
      </c>
      <c r="GP145" s="222">
        <v>42491</v>
      </c>
      <c r="GQ145" s="222">
        <v>42522</v>
      </c>
      <c r="GR145" s="222">
        <v>42552</v>
      </c>
      <c r="GS145" s="222">
        <v>42583</v>
      </c>
      <c r="GT145" s="222">
        <v>42614</v>
      </c>
      <c r="GU145" s="222">
        <v>42644</v>
      </c>
      <c r="GV145" s="222">
        <v>42675</v>
      </c>
      <c r="GW145" s="222">
        <v>42705</v>
      </c>
      <c r="GX145" s="222">
        <v>42736</v>
      </c>
      <c r="GY145" s="222">
        <v>42767</v>
      </c>
      <c r="GZ145" s="222">
        <v>42795</v>
      </c>
      <c r="HA145" s="222">
        <v>42826</v>
      </c>
      <c r="HB145" s="222">
        <v>42856</v>
      </c>
      <c r="HC145" s="222">
        <v>42887</v>
      </c>
      <c r="HD145" s="222">
        <v>42917</v>
      </c>
      <c r="HE145" s="222">
        <v>42948</v>
      </c>
      <c r="HF145" s="222">
        <v>42979</v>
      </c>
      <c r="HG145" s="222">
        <v>43009</v>
      </c>
      <c r="HH145" s="222">
        <v>43040</v>
      </c>
      <c r="HI145" s="222">
        <v>43070</v>
      </c>
      <c r="HJ145" s="222">
        <v>43101</v>
      </c>
      <c r="HK145" s="222">
        <v>43132</v>
      </c>
      <c r="HL145" s="222">
        <v>43160</v>
      </c>
      <c r="HM145" s="222">
        <v>43191</v>
      </c>
      <c r="HN145" s="222">
        <v>43221</v>
      </c>
      <c r="HO145" s="222">
        <v>43252</v>
      </c>
      <c r="HP145" s="222">
        <v>43282</v>
      </c>
      <c r="HQ145" s="222">
        <v>43313</v>
      </c>
      <c r="HR145" s="222">
        <v>43344</v>
      </c>
      <c r="HS145" s="222">
        <v>43374</v>
      </c>
      <c r="HT145" s="222">
        <v>43405</v>
      </c>
      <c r="HU145" s="222">
        <v>43435</v>
      </c>
      <c r="HV145" s="222">
        <v>43466</v>
      </c>
      <c r="HW145" s="222">
        <v>43497</v>
      </c>
      <c r="HX145" s="222">
        <v>43525</v>
      </c>
      <c r="HY145" s="222">
        <v>43556</v>
      </c>
      <c r="HZ145" s="222">
        <v>43586</v>
      </c>
      <c r="IA145" s="222">
        <v>43617</v>
      </c>
      <c r="IB145" s="222">
        <v>43647</v>
      </c>
      <c r="IC145" s="222">
        <v>43678</v>
      </c>
      <c r="ID145" s="222">
        <v>43709</v>
      </c>
      <c r="IE145" s="222">
        <v>43739</v>
      </c>
      <c r="IF145" s="223">
        <v>43770</v>
      </c>
      <c r="IG145" s="223">
        <v>43800</v>
      </c>
      <c r="IH145" s="223">
        <v>43831</v>
      </c>
      <c r="II145" s="223">
        <v>43862</v>
      </c>
      <c r="IJ145" s="223">
        <v>43891</v>
      </c>
      <c r="IK145" s="223">
        <v>43922</v>
      </c>
      <c r="IL145" s="223">
        <v>43952</v>
      </c>
      <c r="IM145" s="223">
        <v>43983</v>
      </c>
      <c r="IN145" s="223">
        <v>44013</v>
      </c>
      <c r="IO145" s="223">
        <v>44044</v>
      </c>
      <c r="IP145" s="270">
        <v>44075</v>
      </c>
      <c r="IQ145" s="270">
        <v>44105</v>
      </c>
      <c r="IR145" s="270">
        <v>44136</v>
      </c>
      <c r="IS145" s="270">
        <v>44166</v>
      </c>
      <c r="IT145" s="270">
        <v>44197</v>
      </c>
      <c r="IU145" s="270">
        <v>44228</v>
      </c>
      <c r="IV145" s="270">
        <v>44256</v>
      </c>
      <c r="IW145" s="270">
        <v>44287</v>
      </c>
      <c r="IX145" s="270">
        <v>44317</v>
      </c>
      <c r="IY145" s="270">
        <v>44348</v>
      </c>
      <c r="IZ145" s="270">
        <v>44378</v>
      </c>
      <c r="JA145" s="270">
        <v>44409</v>
      </c>
      <c r="JB145" s="270">
        <v>44440</v>
      </c>
      <c r="JC145" s="270">
        <v>44470</v>
      </c>
      <c r="JD145" s="270">
        <v>44501</v>
      </c>
      <c r="JE145" s="270">
        <v>44531</v>
      </c>
      <c r="JF145" s="270">
        <v>44562</v>
      </c>
      <c r="JG145" s="270">
        <v>44593</v>
      </c>
      <c r="JH145" s="270">
        <v>44621</v>
      </c>
      <c r="JI145" s="270">
        <v>44652</v>
      </c>
      <c r="JJ145" s="270">
        <v>44682</v>
      </c>
      <c r="JK145" s="270">
        <v>44713</v>
      </c>
      <c r="JL145" s="270">
        <v>44743</v>
      </c>
      <c r="JM145" s="270">
        <v>44774</v>
      </c>
      <c r="JN145" s="270">
        <v>44805</v>
      </c>
      <c r="JO145" s="270">
        <v>44835</v>
      </c>
      <c r="JP145" s="270">
        <v>44866</v>
      </c>
      <c r="JQ145" s="270">
        <v>44896</v>
      </c>
      <c r="JR145" s="270">
        <v>44927</v>
      </c>
      <c r="JS145" s="270">
        <v>44958</v>
      </c>
      <c r="JT145" s="270">
        <v>44986</v>
      </c>
      <c r="JU145" s="270">
        <f t="shared" ref="JU145:JZ145" si="108">JU11</f>
        <v>45017</v>
      </c>
      <c r="JV145" s="270">
        <f t="shared" si="108"/>
        <v>45047</v>
      </c>
      <c r="JW145" s="270">
        <f t="shared" si="108"/>
        <v>45078</v>
      </c>
      <c r="JX145" s="270">
        <f t="shared" si="108"/>
        <v>45108</v>
      </c>
      <c r="JY145" s="270">
        <f t="shared" si="108"/>
        <v>45139</v>
      </c>
      <c r="JZ145" s="270">
        <f t="shared" si="108"/>
        <v>45170</v>
      </c>
      <c r="KA145" s="270">
        <f t="shared" ref="KA145:KB145" si="109">KA11</f>
        <v>45200</v>
      </c>
      <c r="KB145" s="270">
        <f t="shared" si="109"/>
        <v>45231</v>
      </c>
      <c r="KC145" s="270">
        <f t="shared" ref="KC145:KD145" si="110">KC11</f>
        <v>45261</v>
      </c>
      <c r="KD145" s="270">
        <f t="shared" si="110"/>
        <v>45292</v>
      </c>
      <c r="KE145" s="270">
        <f>KE11</f>
        <v>45323</v>
      </c>
      <c r="KF145" s="270">
        <f>KF11</f>
        <v>45352</v>
      </c>
      <c r="KG145" s="270">
        <f>KG11</f>
        <v>45383</v>
      </c>
      <c r="KH145" s="270">
        <f>KH11</f>
        <v>45413</v>
      </c>
      <c r="KI145" s="270">
        <v>45444</v>
      </c>
      <c r="KJ145" s="270">
        <v>45474</v>
      </c>
      <c r="KK145" s="270">
        <v>45505</v>
      </c>
      <c r="KL145" s="270">
        <v>45536</v>
      </c>
      <c r="KM145" s="270">
        <v>45566</v>
      </c>
      <c r="KN145" s="270">
        <v>45597</v>
      </c>
      <c r="KO145" s="270">
        <v>45627</v>
      </c>
      <c r="KP145" s="270">
        <v>45658</v>
      </c>
      <c r="KQ145" s="270">
        <v>45689</v>
      </c>
      <c r="KR145" s="270">
        <v>45717</v>
      </c>
    </row>
    <row r="146" spans="1:304" ht="12.75">
      <c r="A146" s="291" t="s">
        <v>74</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283"/>
      <c r="AE146" s="283"/>
      <c r="AF146" s="283"/>
      <c r="AG146" s="283"/>
      <c r="AH146" s="283"/>
      <c r="AI146" s="283"/>
      <c r="AJ146" s="283"/>
      <c r="AK146" s="283"/>
      <c r="AL146" s="283"/>
      <c r="AM146" s="283"/>
      <c r="AN146" s="283">
        <v>9.6999999999999989E-2</v>
      </c>
      <c r="AO146" s="283">
        <v>0.113</v>
      </c>
      <c r="AP146" s="283">
        <v>9.9000000000000005E-2</v>
      </c>
      <c r="AQ146" s="283">
        <v>0.10400000000000001</v>
      </c>
      <c r="AR146" s="283">
        <v>0.12333966130211746</v>
      </c>
      <c r="AS146" s="283">
        <v>0.15930550467038715</v>
      </c>
      <c r="AT146" s="283">
        <v>0.20185727379573062</v>
      </c>
      <c r="AU146" s="283">
        <v>0.21669443713462616</v>
      </c>
      <c r="AV146" s="283">
        <v>0.21860687239127824</v>
      </c>
      <c r="AW146" s="283">
        <v>0.26200000000000001</v>
      </c>
      <c r="AX146" s="283">
        <v>0.29399999999999998</v>
      </c>
      <c r="AY146" s="283">
        <v>0.247</v>
      </c>
      <c r="AZ146" s="283">
        <v>0.29199999999999998</v>
      </c>
      <c r="BA146" s="283">
        <v>0.26900000000000002</v>
      </c>
      <c r="BB146" s="283">
        <v>0.27600000000000002</v>
      </c>
      <c r="BC146" s="283">
        <v>0.27100000000000002</v>
      </c>
      <c r="BD146" s="283">
        <v>0.30099999999999999</v>
      </c>
      <c r="BE146" s="283">
        <v>0.27900000000000003</v>
      </c>
      <c r="BF146" s="283">
        <v>0.28999999999999998</v>
      </c>
      <c r="BG146" s="283">
        <v>0.25</v>
      </c>
      <c r="BH146" s="283">
        <v>0.28899999999999998</v>
      </c>
      <c r="BI146" s="283">
        <v>0.245</v>
      </c>
      <c r="BJ146" s="283">
        <v>0.26100000000000001</v>
      </c>
      <c r="BK146" s="283">
        <v>0.23599999999999999</v>
      </c>
      <c r="BL146" s="283">
        <v>0.26400000000000001</v>
      </c>
      <c r="BM146" s="283">
        <v>0.24299999999999999</v>
      </c>
      <c r="BN146" s="283">
        <v>0.26200000000000001</v>
      </c>
      <c r="BO146" s="283">
        <v>0.252</v>
      </c>
      <c r="BP146" s="283">
        <v>0.251</v>
      </c>
      <c r="BQ146" s="283">
        <v>0.25669999999999998</v>
      </c>
      <c r="BR146" s="283">
        <v>0.28199999999999997</v>
      </c>
      <c r="BS146" s="283">
        <v>0.25729999999999997</v>
      </c>
      <c r="BT146" s="283">
        <v>0.25240000000000001</v>
      </c>
      <c r="BU146" s="283">
        <v>0.22989999999999999</v>
      </c>
      <c r="BV146" s="283">
        <v>0.25443226947227071</v>
      </c>
      <c r="BW146" s="283">
        <v>0.23350000000000001</v>
      </c>
      <c r="BX146" s="283">
        <v>0.25700000000000001</v>
      </c>
      <c r="BY146" s="283">
        <v>0.23799999999999999</v>
      </c>
      <c r="BZ146" s="283">
        <v>0.23100000000000001</v>
      </c>
      <c r="CA146" s="283">
        <v>0.22900000000000001</v>
      </c>
      <c r="CB146" s="283">
        <v>0.27700000000000002</v>
      </c>
      <c r="CC146" s="283">
        <v>0.25</v>
      </c>
      <c r="CD146" s="283">
        <v>0.252</v>
      </c>
      <c r="CE146" s="283">
        <v>0.24099999999999999</v>
      </c>
      <c r="CF146" s="283">
        <v>0.25900000000000001</v>
      </c>
      <c r="CG146" s="283">
        <v>0.23899999999999999</v>
      </c>
      <c r="CH146" s="283">
        <v>0.26100000000000001</v>
      </c>
      <c r="CI146" s="283">
        <v>0.2213</v>
      </c>
      <c r="CJ146" s="283">
        <v>0.25</v>
      </c>
      <c r="CK146" s="283">
        <v>0.215</v>
      </c>
      <c r="CL146" s="283">
        <v>0.24399999999999999</v>
      </c>
      <c r="CM146" s="283">
        <v>0.19980000000000001</v>
      </c>
      <c r="CN146" s="283">
        <v>0.23430000000000001</v>
      </c>
      <c r="CO146" s="283">
        <v>0.22539999999999999</v>
      </c>
      <c r="CP146" s="283">
        <v>0.24279999999999999</v>
      </c>
      <c r="CQ146" s="283">
        <v>0.22939999999999999</v>
      </c>
      <c r="CR146" s="283">
        <v>0.2387</v>
      </c>
      <c r="CS146" s="283">
        <v>0.217</v>
      </c>
      <c r="CT146" s="283">
        <v>0.23799999999999999</v>
      </c>
      <c r="CU146" s="283">
        <v>0.255</v>
      </c>
      <c r="CV146" s="283">
        <v>0.26939999999999997</v>
      </c>
      <c r="CW146" s="283">
        <v>0.25879999999999997</v>
      </c>
      <c r="CX146" s="283">
        <v>0.27929999999999999</v>
      </c>
      <c r="CY146" s="283">
        <v>0.2442</v>
      </c>
      <c r="CZ146" s="283">
        <v>0.2447</v>
      </c>
      <c r="DA146" s="283">
        <v>0.24299999999999999</v>
      </c>
      <c r="DB146" s="283">
        <v>0.25600000000000001</v>
      </c>
      <c r="DC146" s="283">
        <v>0.29699999999999999</v>
      </c>
      <c r="DD146" s="283">
        <v>0.34029999999999999</v>
      </c>
      <c r="DE146" s="283">
        <v>0.29499999999999998</v>
      </c>
      <c r="DF146" s="283">
        <v>0.33500000000000002</v>
      </c>
      <c r="DG146" s="283">
        <v>0.33100000000000002</v>
      </c>
      <c r="DH146" s="283">
        <v>0.33800000000000002</v>
      </c>
      <c r="DI146" s="283">
        <v>0.3085</v>
      </c>
      <c r="DJ146" s="283">
        <v>0.318</v>
      </c>
      <c r="DK146" s="283">
        <v>0.28610000000000002</v>
      </c>
      <c r="DL146" s="283">
        <v>0.29120000000000001</v>
      </c>
      <c r="DM146" s="283">
        <v>0.30969999999999998</v>
      </c>
      <c r="DN146" s="283">
        <v>0.31009999999999999</v>
      </c>
      <c r="DO146" s="283">
        <v>0.30530000000000002</v>
      </c>
      <c r="DP146" s="283">
        <v>0.30280000000000001</v>
      </c>
      <c r="DQ146" s="283">
        <v>0.26539999999999997</v>
      </c>
      <c r="DR146" s="283">
        <v>0.3145</v>
      </c>
      <c r="DS146" s="283">
        <v>0.32046659185906062</v>
      </c>
      <c r="DT146" s="283">
        <v>0.30670000000000003</v>
      </c>
      <c r="DU146" s="283">
        <v>0.25409999999999999</v>
      </c>
      <c r="DV146" s="283">
        <v>0.26530000000000004</v>
      </c>
      <c r="DW146" s="283">
        <v>0.26190000000000002</v>
      </c>
      <c r="DX146" s="283">
        <v>0.27560000000000001</v>
      </c>
      <c r="DY146" s="283">
        <v>0.27100000000000002</v>
      </c>
      <c r="DZ146" s="283">
        <v>0.24249999999999999</v>
      </c>
      <c r="EA146" s="283">
        <v>0.22520000000000001</v>
      </c>
      <c r="EB146" s="283">
        <v>0.2369</v>
      </c>
      <c r="EC146" s="283">
        <v>0.2046</v>
      </c>
      <c r="ED146" s="283">
        <v>0.21759999999999999</v>
      </c>
      <c r="EE146" s="283">
        <v>0.2238</v>
      </c>
      <c r="EF146" s="283">
        <v>0.22620000000000001</v>
      </c>
      <c r="EG146" s="283">
        <v>0.21160000000000001</v>
      </c>
      <c r="EH146" s="283">
        <v>0.21700973656103148</v>
      </c>
      <c r="EI146" s="283">
        <v>0.20929999999999999</v>
      </c>
      <c r="EJ146" s="283">
        <v>0.23620000000000002</v>
      </c>
      <c r="EK146" s="283">
        <v>0.2016</v>
      </c>
      <c r="EL146" s="283">
        <v>0.22949999999999998</v>
      </c>
      <c r="EM146" s="283">
        <v>0.2041</v>
      </c>
      <c r="EN146" s="283">
        <v>0.22260000000000002</v>
      </c>
      <c r="EO146" s="283">
        <v>0.1799</v>
      </c>
      <c r="EP146" s="283">
        <v>0.21010000000000001</v>
      </c>
      <c r="EQ146" s="283">
        <v>0.18709999999999999</v>
      </c>
      <c r="ER146" s="283">
        <v>0.2097</v>
      </c>
      <c r="ES146" s="283">
        <v>0.17780000000000001</v>
      </c>
      <c r="ET146" s="283">
        <v>0.17399999999999999</v>
      </c>
      <c r="EU146" s="283">
        <v>0.14910000000000001</v>
      </c>
      <c r="EV146" s="283">
        <v>0.19839999999999999</v>
      </c>
      <c r="EW146" s="283">
        <v>0.1885</v>
      </c>
      <c r="EX146" s="283">
        <v>0.1699</v>
      </c>
      <c r="EY146" s="283">
        <v>0.1663</v>
      </c>
      <c r="EZ146" s="283">
        <v>0.16969999999999999</v>
      </c>
      <c r="FA146" s="283">
        <v>0.15460000000000002</v>
      </c>
      <c r="FB146" s="283">
        <v>0.1686</v>
      </c>
      <c r="FC146" s="283">
        <v>0.15862189608372498</v>
      </c>
      <c r="FD146" s="283">
        <v>0.1757</v>
      </c>
      <c r="FE146" s="283">
        <v>0.15049999999999999</v>
      </c>
      <c r="FF146" s="283">
        <v>0.15789999999999998</v>
      </c>
      <c r="FG146" s="283">
        <v>0.1348</v>
      </c>
      <c r="FH146" s="283">
        <v>0.1605</v>
      </c>
      <c r="FI146" s="283">
        <v>0.13949999999999999</v>
      </c>
      <c r="FJ146" s="283">
        <v>0.14929999999999999</v>
      </c>
      <c r="FK146" s="283">
        <v>0.15340000000000001</v>
      </c>
      <c r="FL146" s="283">
        <v>0.15109999999999998</v>
      </c>
      <c r="FM146" s="283">
        <v>0.12890000000000001</v>
      </c>
      <c r="FN146" s="283">
        <v>0.13239999999999999</v>
      </c>
      <c r="FO146" s="283">
        <v>0.13730000000000001</v>
      </c>
      <c r="FP146" s="283">
        <v>0.13750000000000001</v>
      </c>
      <c r="FQ146" s="283">
        <v>0.13720000000000002</v>
      </c>
      <c r="FR146" s="283">
        <v>0.1522</v>
      </c>
      <c r="FS146" s="283">
        <v>0.1313</v>
      </c>
      <c r="FT146" s="283">
        <v>0.15859999999999999</v>
      </c>
      <c r="FU146" s="283">
        <v>0.15229999999999999</v>
      </c>
      <c r="FV146" s="283">
        <v>0.14380000000000001</v>
      </c>
      <c r="FW146" s="283">
        <v>0.12180000000000001</v>
      </c>
      <c r="FX146" s="283">
        <v>0.14330000000000001</v>
      </c>
      <c r="FY146" s="283">
        <v>0.1118</v>
      </c>
      <c r="FZ146" s="283">
        <v>0.1457</v>
      </c>
      <c r="GA146" s="283">
        <v>0.13817528101559273</v>
      </c>
      <c r="GB146" s="283">
        <v>0.13609882802121556</v>
      </c>
      <c r="GC146" s="283">
        <v>0.14649999999999999</v>
      </c>
      <c r="GD146" s="283">
        <v>0.15240000000000001</v>
      </c>
      <c r="GE146" s="283">
        <v>0.13619999999999999</v>
      </c>
      <c r="GF146" s="283">
        <v>0.14960000000000001</v>
      </c>
      <c r="GG146" s="283">
        <v>0.1273</v>
      </c>
      <c r="GH146" s="283">
        <v>0.12839999999999999</v>
      </c>
      <c r="GI146" s="283">
        <v>0.1285</v>
      </c>
      <c r="GJ146" s="283">
        <v>0.1366</v>
      </c>
      <c r="GK146" s="283">
        <v>0.11939999999999999</v>
      </c>
      <c r="GL146" s="283">
        <v>0.14110683039201274</v>
      </c>
      <c r="GM146" s="283">
        <v>0.14399999999999999</v>
      </c>
      <c r="GN146" s="283">
        <v>0.15585491944093086</v>
      </c>
      <c r="GO146" s="283">
        <v>0.16070000000000001</v>
      </c>
      <c r="GP146" s="283">
        <v>0.1694</v>
      </c>
      <c r="GQ146" s="283">
        <v>0.15920000000000001</v>
      </c>
      <c r="GR146" s="283">
        <v>0.19589999999999999</v>
      </c>
      <c r="GS146" s="283">
        <v>0.18530000000000002</v>
      </c>
      <c r="GT146" s="283">
        <v>0.19010000000000002</v>
      </c>
      <c r="GU146" s="283">
        <v>0.18229999999999999</v>
      </c>
      <c r="GV146" s="283">
        <v>0.189</v>
      </c>
      <c r="GW146" s="283">
        <v>0.14529999999999998</v>
      </c>
      <c r="GX146" s="283">
        <v>0.19949937483912</v>
      </c>
      <c r="GY146" s="283">
        <v>0.17670000000000002</v>
      </c>
      <c r="GZ146" s="283">
        <v>0.1656</v>
      </c>
      <c r="HA146" s="283">
        <v>0.15507977687339597</v>
      </c>
      <c r="HB146" s="283">
        <v>0.1588</v>
      </c>
      <c r="HC146" s="283">
        <v>0.14749999999999999</v>
      </c>
      <c r="HD146" s="283">
        <v>0.18960000000000002</v>
      </c>
      <c r="HE146" s="283">
        <v>0.1713522952463373</v>
      </c>
      <c r="HF146" s="283">
        <v>0.18295548615733861</v>
      </c>
      <c r="HG146" s="283">
        <v>0.17195961704784982</v>
      </c>
      <c r="HH146" s="283">
        <v>0.16258666399555907</v>
      </c>
      <c r="HI146" s="283">
        <v>0.15158744078660594</v>
      </c>
      <c r="HJ146" s="283">
        <v>0.18816569615634249</v>
      </c>
      <c r="HK146" s="283">
        <v>0.16993928236679753</v>
      </c>
      <c r="HL146" s="283">
        <v>0.18061435170637288</v>
      </c>
      <c r="HM146" s="283">
        <v>0.16758724267739522</v>
      </c>
      <c r="HN146" s="283">
        <v>0.17093920328625428</v>
      </c>
      <c r="HO146" s="283">
        <v>0.14898369457598021</v>
      </c>
      <c r="HP146" s="283">
        <v>0.19799600511149612</v>
      </c>
      <c r="HQ146" s="283">
        <v>0.18351359058783978</v>
      </c>
      <c r="HR146" s="283">
        <v>0.19790068845864736</v>
      </c>
      <c r="HS146" s="283">
        <v>0.17780000000000001</v>
      </c>
      <c r="HT146" s="283">
        <v>0.19739999999999999</v>
      </c>
      <c r="HU146" s="283">
        <v>0.17030000000000001</v>
      </c>
      <c r="HV146" s="283">
        <v>0.187</v>
      </c>
      <c r="HW146" s="283">
        <v>0.17699999999999999</v>
      </c>
      <c r="HX146" s="283">
        <v>0.18310000000000001</v>
      </c>
      <c r="HY146" s="283">
        <v>0.182</v>
      </c>
      <c r="HZ146" s="283">
        <v>0.17630000000000001</v>
      </c>
      <c r="IA146" s="283">
        <v>0.17610000000000001</v>
      </c>
      <c r="IB146" s="283">
        <v>0.20419999999999999</v>
      </c>
      <c r="IC146" s="283">
        <v>0.21729999999999999</v>
      </c>
      <c r="ID146" s="283">
        <v>0.18279999999999999</v>
      </c>
      <c r="IE146" s="283">
        <v>0.18379999999999999</v>
      </c>
      <c r="IF146" s="283">
        <v>0.1883</v>
      </c>
      <c r="IG146" s="283">
        <v>0.16869999999999999</v>
      </c>
      <c r="IH146" s="283">
        <v>0.19019999999999998</v>
      </c>
      <c r="II146" s="283">
        <v>0.15859999999999999</v>
      </c>
      <c r="IJ146" s="283">
        <v>0.1595</v>
      </c>
      <c r="IK146" s="283">
        <v>0.19289999999999999</v>
      </c>
      <c r="IL146" s="283">
        <v>0.2306</v>
      </c>
      <c r="IM146" s="283">
        <v>0.23980000000000001</v>
      </c>
      <c r="IN146" s="283">
        <v>0.2666</v>
      </c>
      <c r="IO146" s="283">
        <v>0.22320000000000001</v>
      </c>
      <c r="IP146" s="283">
        <v>0.23100000000000001</v>
      </c>
      <c r="IQ146" s="283">
        <v>0.22485894422175046</v>
      </c>
      <c r="IR146" s="283">
        <v>0.20712149812805714</v>
      </c>
      <c r="IS146" s="283">
        <v>0.1996696183192575</v>
      </c>
      <c r="IT146" s="283">
        <v>0.20377001235179065</v>
      </c>
      <c r="IU146" s="283">
        <v>0.19512977920804464</v>
      </c>
      <c r="IV146" s="283">
        <v>0.19079999999999997</v>
      </c>
      <c r="IW146" s="282">
        <v>0.20799999999999999</v>
      </c>
      <c r="IX146" s="282">
        <v>0.20380000000000001</v>
      </c>
      <c r="IY146" s="282">
        <v>0.1913</v>
      </c>
      <c r="IZ146" s="282">
        <v>0.20780000000000001</v>
      </c>
      <c r="JA146" s="282">
        <v>0.17799999999999999</v>
      </c>
      <c r="JB146" s="282">
        <v>0.1694</v>
      </c>
      <c r="JC146" s="282">
        <v>0.1585</v>
      </c>
      <c r="JD146" s="282">
        <v>0.16020000000000001</v>
      </c>
      <c r="JE146" s="282">
        <v>0.15359999999999999</v>
      </c>
      <c r="JF146" s="282">
        <v>0.16</v>
      </c>
      <c r="JG146" s="282">
        <v>0.16800000000000001</v>
      </c>
      <c r="JH146" s="282">
        <v>0.15509999999999999</v>
      </c>
      <c r="JI146" s="282">
        <v>0.14829999999999999</v>
      </c>
      <c r="JJ146" s="282">
        <v>0.14460000000000001</v>
      </c>
      <c r="JK146" s="282">
        <v>0.13900000000000001</v>
      </c>
      <c r="JL146" s="282">
        <v>0.15620000000000001</v>
      </c>
      <c r="JM146" s="282">
        <v>0.1643</v>
      </c>
      <c r="JN146" s="282">
        <v>0.1474</v>
      </c>
      <c r="JO146" s="282">
        <v>0.14400000000000002</v>
      </c>
      <c r="JP146" s="282">
        <v>0.1331</v>
      </c>
      <c r="JQ146" s="282">
        <v>0.1263</v>
      </c>
      <c r="JR146" s="282">
        <v>0.14947587708172624</v>
      </c>
      <c r="JS146" s="282">
        <v>0.13505365723414084</v>
      </c>
      <c r="JT146" s="282">
        <v>0.12520506867646711</v>
      </c>
      <c r="JU146" s="282">
        <v>0.12323949058958229</v>
      </c>
      <c r="JV146" s="282">
        <v>0.13341016311518716</v>
      </c>
      <c r="JW146" s="282">
        <v>0.13356722666589838</v>
      </c>
      <c r="JX146" s="282">
        <v>0.1379317542807581</v>
      </c>
      <c r="JY146" s="282">
        <v>0.1386112953033245</v>
      </c>
      <c r="JZ146" s="282">
        <v>0.13004347275991271</v>
      </c>
      <c r="KA146" s="282">
        <v>0.1300232507937481</v>
      </c>
      <c r="KB146" s="282">
        <v>0.12929648182838457</v>
      </c>
      <c r="KC146" s="282">
        <v>0.12884873650361786</v>
      </c>
      <c r="KD146" s="608">
        <v>0.13160421213008483</v>
      </c>
      <c r="KE146" s="282">
        <v>0.13035997353581541</v>
      </c>
      <c r="KF146" s="282">
        <v>0.1437864575088573</v>
      </c>
      <c r="KG146" s="282">
        <v>0.12723503485115298</v>
      </c>
      <c r="KH146" s="282">
        <v>0.13059968644903205</v>
      </c>
      <c r="KI146" s="647">
        <v>0.12126297404897626</v>
      </c>
      <c r="KJ146" s="647">
        <v>0.13235930342678109</v>
      </c>
      <c r="KK146" s="647">
        <v>0.12613126344698258</v>
      </c>
      <c r="KL146" s="647">
        <v>0.13292718614371915</v>
      </c>
      <c r="KM146" s="647">
        <v>0.12990099295123447</v>
      </c>
      <c r="KN146" s="679">
        <v>0.12380990849826998</v>
      </c>
      <c r="KO146" s="647">
        <v>0.10696339447291044</v>
      </c>
      <c r="KP146" s="647">
        <v>0.11512828450236626</v>
      </c>
      <c r="KQ146" s="647">
        <v>0.11792854851980289</v>
      </c>
      <c r="KR146" s="647">
        <v>0.12179212633080985</v>
      </c>
    </row>
    <row r="147" spans="1:304" ht="12.75">
      <c r="A147" s="292" t="s">
        <v>75</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282"/>
      <c r="AE147" s="282"/>
      <c r="AF147" s="282"/>
      <c r="AG147" s="282"/>
      <c r="AH147" s="282"/>
      <c r="AI147" s="282"/>
      <c r="AJ147" s="282"/>
      <c r="AK147" s="282"/>
      <c r="AL147" s="282"/>
      <c r="AM147" s="282"/>
      <c r="AN147" s="282">
        <v>0.16399999999999998</v>
      </c>
      <c r="AO147" s="282">
        <v>0.158</v>
      </c>
      <c r="AP147" s="282">
        <v>0.13</v>
      </c>
      <c r="AQ147" s="282">
        <v>0.19</v>
      </c>
      <c r="AR147" s="282">
        <v>0.1755586167968794</v>
      </c>
      <c r="AS147" s="282">
        <v>0.15572088382096885</v>
      </c>
      <c r="AT147" s="282">
        <v>0.15765301425506897</v>
      </c>
      <c r="AU147" s="282">
        <v>0.16008287628339068</v>
      </c>
      <c r="AV147" s="282">
        <v>0.16542981136918619</v>
      </c>
      <c r="AW147" s="282">
        <v>0.27600000000000002</v>
      </c>
      <c r="AX147" s="282">
        <v>0.28299999999999997</v>
      </c>
      <c r="AY147" s="282">
        <v>0.28100000000000003</v>
      </c>
      <c r="AZ147" s="282">
        <v>0.28000000000000003</v>
      </c>
      <c r="BA147" s="282">
        <v>0.28100000000000003</v>
      </c>
      <c r="BB147" s="282">
        <v>0.255</v>
      </c>
      <c r="BC147" s="282">
        <v>0.25900000000000001</v>
      </c>
      <c r="BD147" s="282">
        <v>0.27</v>
      </c>
      <c r="BE147" s="282">
        <v>0.30599999999999999</v>
      </c>
      <c r="BF147" s="282">
        <v>0.28899999999999998</v>
      </c>
      <c r="BG147" s="282">
        <v>0.27500000000000002</v>
      </c>
      <c r="BH147" s="282">
        <v>0.27700000000000002</v>
      </c>
      <c r="BI147" s="282">
        <v>0.29599999999999999</v>
      </c>
      <c r="BJ147" s="282">
        <v>0.28499999999999998</v>
      </c>
      <c r="BK147" s="282">
        <v>0.30099999999999999</v>
      </c>
      <c r="BL147" s="282">
        <v>0.24399999999999999</v>
      </c>
      <c r="BM147" s="282">
        <v>0.28199999999999997</v>
      </c>
      <c r="BN147" s="282">
        <v>0.28100000000000003</v>
      </c>
      <c r="BO147" s="282">
        <v>0.27200000000000002</v>
      </c>
      <c r="BP147" s="282">
        <v>0.27039999999999997</v>
      </c>
      <c r="BQ147" s="282">
        <v>0.26690000000000003</v>
      </c>
      <c r="BR147" s="282">
        <v>0.26550000000000001</v>
      </c>
      <c r="BS147" s="282">
        <v>0.29189999999999999</v>
      </c>
      <c r="BT147" s="282">
        <v>0.26860000000000001</v>
      </c>
      <c r="BU147" s="282">
        <v>0.27860000000000001</v>
      </c>
      <c r="BV147" s="282">
        <v>0.27918094636958024</v>
      </c>
      <c r="BW147" s="282">
        <v>0.2616</v>
      </c>
      <c r="BX147" s="282">
        <v>0.249</v>
      </c>
      <c r="BY147" s="282">
        <v>0.26800000000000002</v>
      </c>
      <c r="BZ147" s="282">
        <v>0.255</v>
      </c>
      <c r="CA147" s="282">
        <v>0.26</v>
      </c>
      <c r="CB147" s="282">
        <v>0.27300000000000002</v>
      </c>
      <c r="CC147" s="282">
        <v>0.28799999999999998</v>
      </c>
      <c r="CD147" s="282">
        <v>0.28799999999999998</v>
      </c>
      <c r="CE147" s="282">
        <v>0.29699999999999999</v>
      </c>
      <c r="CF147" s="282">
        <v>0.28000000000000003</v>
      </c>
      <c r="CG147" s="282">
        <v>0.27400000000000002</v>
      </c>
      <c r="CH147" s="282">
        <v>0.28399999999999997</v>
      </c>
      <c r="CI147" s="282">
        <v>0.26419999999999999</v>
      </c>
      <c r="CJ147" s="282">
        <v>0.28899999999999998</v>
      </c>
      <c r="CK147" s="282">
        <v>0.30199999999999999</v>
      </c>
      <c r="CL147" s="282">
        <v>0.30499999999999999</v>
      </c>
      <c r="CM147" s="282">
        <v>0.26919999999999999</v>
      </c>
      <c r="CN147" s="282">
        <v>0.2903</v>
      </c>
      <c r="CO147" s="282">
        <v>0.31559999999999999</v>
      </c>
      <c r="CP147" s="282">
        <v>0.3271</v>
      </c>
      <c r="CQ147" s="282">
        <v>0.29530000000000001</v>
      </c>
      <c r="CR147" s="282">
        <v>0.30330000000000001</v>
      </c>
      <c r="CS147" s="282">
        <v>0.312</v>
      </c>
      <c r="CT147" s="282">
        <v>0.30099999999999999</v>
      </c>
      <c r="CU147" s="282">
        <v>0.28999999999999998</v>
      </c>
      <c r="CV147" s="282">
        <v>0.2707</v>
      </c>
      <c r="CW147" s="282">
        <v>0.28899999999999998</v>
      </c>
      <c r="CX147" s="282">
        <v>0.26019999999999999</v>
      </c>
      <c r="CY147" s="282">
        <v>0.26290000000000002</v>
      </c>
      <c r="CZ147" s="282">
        <v>0.2883</v>
      </c>
      <c r="DA147" s="282">
        <v>0.28699999999999998</v>
      </c>
      <c r="DB147" s="282">
        <v>0.27900000000000003</v>
      </c>
      <c r="DC147" s="282">
        <v>0.2442</v>
      </c>
      <c r="DD147" s="282">
        <v>0.23780000000000001</v>
      </c>
      <c r="DE147" s="282">
        <v>0.23799999999999999</v>
      </c>
      <c r="DF147" s="282">
        <v>0.23799999999999999</v>
      </c>
      <c r="DG147" s="282">
        <v>0.2339</v>
      </c>
      <c r="DH147" s="282">
        <v>0.23599999999999999</v>
      </c>
      <c r="DI147" s="282">
        <v>0.24690000000000001</v>
      </c>
      <c r="DJ147" s="282">
        <v>0.23769999999999999</v>
      </c>
      <c r="DK147" s="282">
        <v>0.25650000000000001</v>
      </c>
      <c r="DL147" s="282">
        <v>0.25940000000000002</v>
      </c>
      <c r="DM147" s="282">
        <v>0.27200000000000002</v>
      </c>
      <c r="DN147" s="282">
        <v>0.25900000000000001</v>
      </c>
      <c r="DO147" s="282">
        <v>0.248</v>
      </c>
      <c r="DP147" s="282">
        <v>0.27779999999999999</v>
      </c>
      <c r="DQ147" s="282">
        <v>0.29239999999999999</v>
      </c>
      <c r="DR147" s="282">
        <v>0.29399999999999998</v>
      </c>
      <c r="DS147" s="282">
        <v>0.28949120908148251</v>
      </c>
      <c r="DT147" s="282">
        <v>0.31390000000000001</v>
      </c>
      <c r="DU147" s="282">
        <v>0.34599999999999997</v>
      </c>
      <c r="DV147" s="282">
        <v>0.3427</v>
      </c>
      <c r="DW147" s="282">
        <v>0.35020000000000001</v>
      </c>
      <c r="DX147" s="282">
        <v>0.36170000000000002</v>
      </c>
      <c r="DY147" s="282">
        <v>0.3503</v>
      </c>
      <c r="DZ147" s="282">
        <v>0.35450000000000004</v>
      </c>
      <c r="EA147" s="282">
        <v>0.32490000000000002</v>
      </c>
      <c r="EB147" s="282">
        <v>0.3206</v>
      </c>
      <c r="EC147" s="282">
        <v>0.34289999999999998</v>
      </c>
      <c r="ED147" s="282">
        <v>0.33600000000000002</v>
      </c>
      <c r="EE147" s="282">
        <v>0.3347</v>
      </c>
      <c r="EF147" s="282">
        <v>0.3473</v>
      </c>
      <c r="EG147" s="282">
        <v>0.33879999999999999</v>
      </c>
      <c r="EH147" s="282">
        <v>0.32941082395698645</v>
      </c>
      <c r="EI147" s="282">
        <v>0.33460000000000001</v>
      </c>
      <c r="EJ147" s="282">
        <v>0.34810000000000002</v>
      </c>
      <c r="EK147" s="282">
        <v>0.32079999999999997</v>
      </c>
      <c r="EL147" s="282">
        <v>0.3382</v>
      </c>
      <c r="EM147" s="282">
        <v>0.32869999999999999</v>
      </c>
      <c r="EN147" s="282">
        <v>0.32799999999999996</v>
      </c>
      <c r="EO147" s="282">
        <v>0.32200000000000001</v>
      </c>
      <c r="EP147" s="282">
        <v>0.33450000000000002</v>
      </c>
      <c r="EQ147" s="282">
        <v>0.31319999999999998</v>
      </c>
      <c r="ER147" s="282">
        <v>0.31609999999999999</v>
      </c>
      <c r="ES147" s="282">
        <v>0.3256</v>
      </c>
      <c r="ET147" s="282">
        <v>0.31990000000000002</v>
      </c>
      <c r="EU147" s="282">
        <v>0.32119999999999999</v>
      </c>
      <c r="EV147" s="282">
        <v>0.31319999999999998</v>
      </c>
      <c r="EW147" s="282">
        <v>0.32340000000000002</v>
      </c>
      <c r="EX147" s="282">
        <v>0.30649999999999999</v>
      </c>
      <c r="EY147" s="282">
        <v>0.31759999999999999</v>
      </c>
      <c r="EZ147" s="282">
        <v>0.31630000000000003</v>
      </c>
      <c r="FA147" s="282">
        <v>0.34549999999999997</v>
      </c>
      <c r="FB147" s="282">
        <v>0.34510000000000002</v>
      </c>
      <c r="FC147" s="282">
        <v>0.3307813616516796</v>
      </c>
      <c r="FD147" s="282">
        <v>0.31850000000000001</v>
      </c>
      <c r="FE147" s="282">
        <v>0.3236</v>
      </c>
      <c r="FF147" s="282">
        <v>0.31759999999999999</v>
      </c>
      <c r="FG147" s="282">
        <v>0.33360000000000001</v>
      </c>
      <c r="FH147" s="282">
        <v>0.31859999999999999</v>
      </c>
      <c r="FI147" s="282">
        <v>0.34250000000000003</v>
      </c>
      <c r="FJ147" s="282">
        <v>0.3201</v>
      </c>
      <c r="FK147" s="282">
        <v>0.33260000000000001</v>
      </c>
      <c r="FL147" s="282">
        <v>0.31620000000000004</v>
      </c>
      <c r="FM147" s="282">
        <v>0.32420000000000004</v>
      </c>
      <c r="FN147" s="282">
        <v>0.32940000000000003</v>
      </c>
      <c r="FO147" s="282">
        <v>0.29089999999999999</v>
      </c>
      <c r="FP147" s="282">
        <v>0.29160000000000003</v>
      </c>
      <c r="FQ147" s="282">
        <v>0.29670000000000002</v>
      </c>
      <c r="FR147" s="282">
        <v>0.29430000000000001</v>
      </c>
      <c r="FS147" s="282">
        <v>0.30130000000000001</v>
      </c>
      <c r="FT147" s="282">
        <v>0.31019999999999998</v>
      </c>
      <c r="FU147" s="282">
        <v>0.2964</v>
      </c>
      <c r="FV147" s="282">
        <v>0.27839999999999998</v>
      </c>
      <c r="FW147" s="282">
        <v>0.26579999999999998</v>
      </c>
      <c r="FX147" s="282">
        <v>0.26679999999999998</v>
      </c>
      <c r="FY147" s="282">
        <v>0.2767</v>
      </c>
      <c r="FZ147" s="282">
        <v>0.27179999999999999</v>
      </c>
      <c r="GA147" s="282">
        <v>0.26454736565860515</v>
      </c>
      <c r="GB147" s="282">
        <v>0.26259209463126998</v>
      </c>
      <c r="GC147" s="282">
        <v>0.2712</v>
      </c>
      <c r="GD147" s="282">
        <v>0.26929999999999998</v>
      </c>
      <c r="GE147" s="282">
        <v>0.28170000000000001</v>
      </c>
      <c r="GF147" s="282">
        <v>0.27410000000000001</v>
      </c>
      <c r="GG147" s="282">
        <v>0.28559999999999997</v>
      </c>
      <c r="GH147" s="282">
        <v>0.26579999999999998</v>
      </c>
      <c r="GI147" s="282">
        <v>0.26</v>
      </c>
      <c r="GJ147" s="282">
        <v>0.26419999999999999</v>
      </c>
      <c r="GK147" s="282">
        <v>0.29359999999999997</v>
      </c>
      <c r="GL147" s="282">
        <v>0.2633580828487988</v>
      </c>
      <c r="GM147" s="282">
        <v>0.27510000000000001</v>
      </c>
      <c r="GN147" s="282">
        <v>0.24007379522257261</v>
      </c>
      <c r="GO147" s="282">
        <v>0.26040000000000002</v>
      </c>
      <c r="GP147" s="282">
        <v>0.2361</v>
      </c>
      <c r="GQ147" s="282">
        <v>0.23199999999999998</v>
      </c>
      <c r="GR147" s="282">
        <v>0.2455</v>
      </c>
      <c r="GS147" s="282">
        <v>0.22699999999999998</v>
      </c>
      <c r="GT147" s="282">
        <v>0.23079999999999998</v>
      </c>
      <c r="GU147" s="282">
        <v>0.25629999999999997</v>
      </c>
      <c r="GV147" s="282">
        <v>0.24</v>
      </c>
      <c r="GW147" s="282">
        <v>0.27460000000000001</v>
      </c>
      <c r="GX147" s="282">
        <v>0.25440224213663398</v>
      </c>
      <c r="GY147" s="282">
        <v>0.26280000000000003</v>
      </c>
      <c r="GZ147" s="282">
        <v>0.25240000000000001</v>
      </c>
      <c r="HA147" s="282">
        <v>0.25995206379241109</v>
      </c>
      <c r="HB147" s="282">
        <v>0.26690000000000003</v>
      </c>
      <c r="HC147" s="282">
        <v>0.2823</v>
      </c>
      <c r="HD147" s="282">
        <v>0.27829999999999999</v>
      </c>
      <c r="HE147" s="282">
        <v>0.29390082683898761</v>
      </c>
      <c r="HF147" s="282">
        <v>0.27554520524465648</v>
      </c>
      <c r="HG147" s="282">
        <v>0.28988993364954446</v>
      </c>
      <c r="HH147" s="282">
        <v>0.26807036979006493</v>
      </c>
      <c r="HI147" s="282">
        <v>0.29005700266337153</v>
      </c>
      <c r="HJ147" s="282">
        <v>0.28311024374911559</v>
      </c>
      <c r="HK147" s="282">
        <v>0.27888185052116882</v>
      </c>
      <c r="HL147" s="282">
        <v>0.26404089379506723</v>
      </c>
      <c r="HM147" s="282">
        <v>0.28703121133547982</v>
      </c>
      <c r="HN147" s="282">
        <v>0.27925462785506266</v>
      </c>
      <c r="HO147" s="282">
        <v>0.28455435068857116</v>
      </c>
      <c r="HP147" s="282">
        <v>0.27738644171843768</v>
      </c>
      <c r="HQ147" s="282">
        <v>0.2897454705342723</v>
      </c>
      <c r="HR147" s="282">
        <v>0.25853045844564515</v>
      </c>
      <c r="HS147" s="282">
        <v>0.27189999999999998</v>
      </c>
      <c r="HT147" s="282">
        <v>0.26019999999999999</v>
      </c>
      <c r="HU147" s="282">
        <v>0.30159999999999998</v>
      </c>
      <c r="HV147" s="282">
        <v>0.29699999999999999</v>
      </c>
      <c r="HW147" s="282">
        <v>0.30470000000000003</v>
      </c>
      <c r="HX147" s="282">
        <v>0.3029</v>
      </c>
      <c r="HY147" s="282">
        <v>0.29609999999999997</v>
      </c>
      <c r="HZ147" s="282">
        <v>0.29409999999999997</v>
      </c>
      <c r="IA147" s="282">
        <v>0.31390000000000001</v>
      </c>
      <c r="IB147" s="282">
        <v>0.29980000000000001</v>
      </c>
      <c r="IC147" s="282">
        <v>0.35670000000000002</v>
      </c>
      <c r="ID147" s="282">
        <v>0.29499999999999998</v>
      </c>
      <c r="IE147" s="282">
        <v>0.32369999999999999</v>
      </c>
      <c r="IF147" s="282">
        <v>0.3322</v>
      </c>
      <c r="IG147" s="282">
        <v>0.3518</v>
      </c>
      <c r="IH147" s="282">
        <v>0.33129999999999998</v>
      </c>
      <c r="II147" s="282">
        <v>0.34089999999999998</v>
      </c>
      <c r="IJ147" s="282">
        <v>0.31109999999999999</v>
      </c>
      <c r="IK147" s="282">
        <v>0.29870000000000002</v>
      </c>
      <c r="IL147" s="282">
        <v>0.23580000000000001</v>
      </c>
      <c r="IM147" s="282">
        <v>0.24160000000000001</v>
      </c>
      <c r="IN147" s="282">
        <v>0.2387</v>
      </c>
      <c r="IO147" s="282">
        <v>0.25280000000000002</v>
      </c>
      <c r="IP147" s="282">
        <v>0.23219999999999999</v>
      </c>
      <c r="IQ147" s="282">
        <v>0.24212389435187906</v>
      </c>
      <c r="IR147" s="282">
        <v>0.25513366918516506</v>
      </c>
      <c r="IS147" s="282">
        <v>0.3028284891145675</v>
      </c>
      <c r="IT147" s="282">
        <v>0.25845324903662287</v>
      </c>
      <c r="IU147" s="282">
        <v>0.24481953698735237</v>
      </c>
      <c r="IV147" s="282">
        <v>0.23730000000000001</v>
      </c>
      <c r="IW147" s="282">
        <v>0.24329999999999999</v>
      </c>
      <c r="IX147" s="282">
        <v>0.26119999999999999</v>
      </c>
      <c r="IY147" s="282">
        <v>0.26190000000000002</v>
      </c>
      <c r="IZ147" s="282">
        <v>0.26619999999999999</v>
      </c>
      <c r="JA147" s="282">
        <v>0.26929999999999998</v>
      </c>
      <c r="JB147" s="282">
        <v>0.26419999999999999</v>
      </c>
      <c r="JC147" s="282">
        <v>0.25669999999999998</v>
      </c>
      <c r="JD147" s="282">
        <v>0.2586</v>
      </c>
      <c r="JE147" s="282">
        <v>0.26540000000000002</v>
      </c>
      <c r="JF147" s="282">
        <v>0.254</v>
      </c>
      <c r="JG147" s="282">
        <v>0.246</v>
      </c>
      <c r="JH147" s="282">
        <v>0.2535</v>
      </c>
      <c r="JI147" s="282">
        <v>0.26319999999999999</v>
      </c>
      <c r="JJ147" s="282">
        <v>0.24659999999999999</v>
      </c>
      <c r="JK147" s="282">
        <v>0.28010000000000002</v>
      </c>
      <c r="JL147" s="282">
        <v>0.2606</v>
      </c>
      <c r="JM147" s="282">
        <v>0.26619999999999999</v>
      </c>
      <c r="JN147" s="282">
        <v>0.25059999999999999</v>
      </c>
      <c r="JO147" s="282">
        <v>0.25159999999999999</v>
      </c>
      <c r="JP147" s="282">
        <v>0.2437</v>
      </c>
      <c r="JQ147" s="282">
        <v>0.2641</v>
      </c>
      <c r="JR147" s="282">
        <v>0.26598027345330916</v>
      </c>
      <c r="JS147" s="282">
        <v>0.27508844388359166</v>
      </c>
      <c r="JT147" s="282">
        <v>0.28544289667055484</v>
      </c>
      <c r="JU147" s="282">
        <v>0.29284236489670451</v>
      </c>
      <c r="JV147" s="282">
        <v>0.29437031107129824</v>
      </c>
      <c r="JW147" s="282">
        <v>0.29748385242206432</v>
      </c>
      <c r="JX147" s="282">
        <v>0.29674688036853469</v>
      </c>
      <c r="JY147" s="282">
        <v>0.29214028330597153</v>
      </c>
      <c r="JZ147" s="282">
        <v>0.28822642416721783</v>
      </c>
      <c r="KA147" s="282">
        <v>0.2712947975720793</v>
      </c>
      <c r="KB147" s="282">
        <v>0.28593918690285242</v>
      </c>
      <c r="KC147" s="282">
        <v>0.29463027497040295</v>
      </c>
      <c r="KD147" s="608">
        <v>0.28987448552056322</v>
      </c>
      <c r="KE147" s="282">
        <v>0.27854093903247501</v>
      </c>
      <c r="KF147" s="282">
        <v>0.2693451385519976</v>
      </c>
      <c r="KG147" s="282">
        <v>0.28771068808400163</v>
      </c>
      <c r="KH147" s="282">
        <v>0.27653977698490179</v>
      </c>
      <c r="KI147" s="647">
        <v>0.31171541070215958</v>
      </c>
      <c r="KJ147" s="647">
        <v>0.30349622175852536</v>
      </c>
      <c r="KK147" s="647">
        <v>0.28075779307198029</v>
      </c>
      <c r="KL147" s="647">
        <v>0.26920611374241538</v>
      </c>
      <c r="KM147" s="647">
        <v>0.26112689717111814</v>
      </c>
      <c r="KN147" s="679">
        <v>0.27305792875052853</v>
      </c>
      <c r="KO147" s="647">
        <v>0.28509893260854086</v>
      </c>
      <c r="KP147" s="647">
        <v>0.27986165234440363</v>
      </c>
      <c r="KQ147" s="647">
        <v>0.26806730662233186</v>
      </c>
      <c r="KR147" s="647">
        <v>0.25595189446548583</v>
      </c>
    </row>
    <row r="148" spans="1:304" ht="12.75">
      <c r="A148" s="292" t="s">
        <v>76</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282"/>
      <c r="AE148" s="282"/>
      <c r="AF148" s="282"/>
      <c r="AG148" s="282"/>
      <c r="AH148" s="282"/>
      <c r="AI148" s="282"/>
      <c r="AJ148" s="282"/>
      <c r="AK148" s="282"/>
      <c r="AL148" s="282"/>
      <c r="AM148" s="282"/>
      <c r="AN148" s="282" t="s">
        <v>16</v>
      </c>
      <c r="AO148" s="282" t="s">
        <v>21</v>
      </c>
      <c r="AP148" s="282" t="s">
        <v>25</v>
      </c>
      <c r="AQ148" s="282" t="s">
        <v>29</v>
      </c>
      <c r="AR148" s="282">
        <v>0.25143631333256616</v>
      </c>
      <c r="AS148" s="282">
        <v>0.2225246573334668</v>
      </c>
      <c r="AT148" s="282">
        <v>0.22025533256528027</v>
      </c>
      <c r="AU148" s="282">
        <v>0.25145617299608652</v>
      </c>
      <c r="AV148" s="282">
        <v>0.26006274583784134</v>
      </c>
      <c r="AW148" s="282">
        <v>0.24099999999999999</v>
      </c>
      <c r="AX148" s="282">
        <v>0.27</v>
      </c>
      <c r="AY148" s="282">
        <v>0.28599999999999998</v>
      </c>
      <c r="AZ148" s="282">
        <v>0.27300000000000002</v>
      </c>
      <c r="BA148" s="282">
        <v>0.28599999999999998</v>
      </c>
      <c r="BB148" s="282">
        <v>0.31900000000000001</v>
      </c>
      <c r="BC148" s="282">
        <v>0.27200000000000002</v>
      </c>
      <c r="BD148" s="282">
        <v>0.25700000000000001</v>
      </c>
      <c r="BE148" s="282">
        <v>0.245</v>
      </c>
      <c r="BF148" s="282">
        <v>0.246</v>
      </c>
      <c r="BG148" s="282">
        <v>0.27600000000000002</v>
      </c>
      <c r="BH148" s="282">
        <v>0.28399999999999997</v>
      </c>
      <c r="BI148" s="282">
        <v>0.27</v>
      </c>
      <c r="BJ148" s="282">
        <v>0.32800000000000001</v>
      </c>
      <c r="BK148" s="282">
        <v>0.32100000000000001</v>
      </c>
      <c r="BL148" s="282">
        <v>0.32200000000000001</v>
      </c>
      <c r="BM148" s="282">
        <v>0.31900000000000001</v>
      </c>
      <c r="BN148" s="282">
        <v>0.315</v>
      </c>
      <c r="BO148" s="282">
        <v>0.31</v>
      </c>
      <c r="BP148" s="282">
        <v>0.34660000000000002</v>
      </c>
      <c r="BQ148" s="282">
        <v>0.33279999999999998</v>
      </c>
      <c r="BR148" s="282">
        <v>0.33700000000000002</v>
      </c>
      <c r="BS148" s="282">
        <v>0.32150000000000001</v>
      </c>
      <c r="BT148" s="282">
        <v>0.35099999999999998</v>
      </c>
      <c r="BU148" s="282">
        <v>0.33160000000000001</v>
      </c>
      <c r="BV148" s="282">
        <v>0.3513286990478704</v>
      </c>
      <c r="BW148" s="282">
        <v>0.36199999999999999</v>
      </c>
      <c r="BX148" s="282">
        <v>0.378</v>
      </c>
      <c r="BY148" s="282">
        <v>0.35599999999999998</v>
      </c>
      <c r="BZ148" s="282">
        <v>0.40699999999999997</v>
      </c>
      <c r="CA148" s="282">
        <v>0.376</v>
      </c>
      <c r="CB148" s="282">
        <v>0.32600000000000001</v>
      </c>
      <c r="CC148" s="282">
        <v>0.33800000000000002</v>
      </c>
      <c r="CD148" s="282">
        <v>0.34399999999999997</v>
      </c>
      <c r="CE148" s="282">
        <v>0.33300000000000002</v>
      </c>
      <c r="CF148" s="282">
        <v>0.33300000000000002</v>
      </c>
      <c r="CG148" s="282">
        <v>0.34100000000000003</v>
      </c>
      <c r="CH148" s="282">
        <v>0.33</v>
      </c>
      <c r="CI148" s="282">
        <v>0.36430000000000001</v>
      </c>
      <c r="CJ148" s="282">
        <v>0.34499999999999997</v>
      </c>
      <c r="CK148" s="282">
        <v>0.33100000000000002</v>
      </c>
      <c r="CL148" s="282">
        <v>0.34100000000000003</v>
      </c>
      <c r="CM148" s="282">
        <v>0.35610000000000003</v>
      </c>
      <c r="CN148" s="282">
        <v>0.35520000000000002</v>
      </c>
      <c r="CO148" s="282">
        <v>0.33050000000000002</v>
      </c>
      <c r="CP148" s="282">
        <v>0.3397</v>
      </c>
      <c r="CQ148" s="282">
        <v>0.34210000000000002</v>
      </c>
      <c r="CR148" s="282">
        <v>0.35339999999999999</v>
      </c>
      <c r="CS148" s="282">
        <v>0.35199999999999998</v>
      </c>
      <c r="CT148" s="282">
        <v>0.35199999999999998</v>
      </c>
      <c r="CU148" s="282">
        <v>0.34699999999999998</v>
      </c>
      <c r="CV148" s="282">
        <v>0.36309999999999998</v>
      </c>
      <c r="CW148" s="282">
        <v>0.33410000000000001</v>
      </c>
      <c r="CX148" s="282">
        <v>0.3518</v>
      </c>
      <c r="CY148" s="282">
        <v>0.37209999999999999</v>
      </c>
      <c r="CZ148" s="282">
        <v>0.35239999999999999</v>
      </c>
      <c r="DA148" s="282">
        <v>0.34699999999999998</v>
      </c>
      <c r="DB148" s="282">
        <v>0.35420000000000001</v>
      </c>
      <c r="DC148" s="282">
        <v>0.36859999999999998</v>
      </c>
      <c r="DD148" s="282">
        <v>0.33510000000000001</v>
      </c>
      <c r="DE148" s="282">
        <v>0.36199999999999999</v>
      </c>
      <c r="DF148" s="282">
        <v>0.34100000000000003</v>
      </c>
      <c r="DG148" s="282">
        <v>0.34810000000000002</v>
      </c>
      <c r="DH148" s="282">
        <v>0.34</v>
      </c>
      <c r="DI148" s="282">
        <v>0.36229999999999996</v>
      </c>
      <c r="DJ148" s="282">
        <v>0.37159999999999999</v>
      </c>
      <c r="DK148" s="282">
        <v>0.36499999999999999</v>
      </c>
      <c r="DL148" s="282">
        <v>0.37930000000000003</v>
      </c>
      <c r="DM148" s="282">
        <v>0.33310000000000001</v>
      </c>
      <c r="DN148" s="282">
        <v>0.32700000000000001</v>
      </c>
      <c r="DO148" s="282">
        <v>0.3367</v>
      </c>
      <c r="DP148" s="282">
        <v>0.29509999999999997</v>
      </c>
      <c r="DQ148" s="282">
        <v>0.31569999999999998</v>
      </c>
      <c r="DR148" s="282">
        <v>0.28029999999999999</v>
      </c>
      <c r="DS148" s="282">
        <v>0.27829808124141681</v>
      </c>
      <c r="DT148" s="282">
        <v>0.2581</v>
      </c>
      <c r="DU148" s="282">
        <v>0.28260000000000002</v>
      </c>
      <c r="DV148" s="282">
        <v>0.29609999999999997</v>
      </c>
      <c r="DW148" s="282">
        <v>0.28000000000000003</v>
      </c>
      <c r="DX148" s="282">
        <v>0.2772</v>
      </c>
      <c r="DY148" s="282">
        <v>0.28179999999999999</v>
      </c>
      <c r="DZ148" s="282">
        <v>0.3085</v>
      </c>
      <c r="EA148" s="282">
        <v>0.32879999999999998</v>
      </c>
      <c r="EB148" s="282">
        <v>0.34670000000000001</v>
      </c>
      <c r="EC148" s="282">
        <v>0.32979999999999998</v>
      </c>
      <c r="ED148" s="282">
        <v>0.34760000000000002</v>
      </c>
      <c r="EE148" s="282">
        <v>0.34050000000000002</v>
      </c>
      <c r="EF148" s="282">
        <v>0.32440000000000002</v>
      </c>
      <c r="EG148" s="282">
        <v>0.3357</v>
      </c>
      <c r="EH148" s="282">
        <v>0.33749565678667265</v>
      </c>
      <c r="EI148" s="282">
        <v>0.34740000000000004</v>
      </c>
      <c r="EJ148" s="282">
        <v>0.32729999999999998</v>
      </c>
      <c r="EK148" s="282">
        <v>0.36499999999999999</v>
      </c>
      <c r="EL148" s="282">
        <v>0.33779999999999999</v>
      </c>
      <c r="EM148" s="282">
        <v>0.35920000000000002</v>
      </c>
      <c r="EN148" s="282">
        <v>0.34899999999999998</v>
      </c>
      <c r="EO148" s="282">
        <v>0.39069999999999999</v>
      </c>
      <c r="EP148" s="282">
        <v>0.3735</v>
      </c>
      <c r="EQ148" s="282">
        <v>0.39910000000000001</v>
      </c>
      <c r="ER148" s="282">
        <v>0.38329999999999997</v>
      </c>
      <c r="ES148" s="282">
        <v>0.40159999999999996</v>
      </c>
      <c r="ET148" s="282">
        <v>0.4163</v>
      </c>
      <c r="EU148" s="282">
        <v>0.42409999999999998</v>
      </c>
      <c r="EV148" s="282">
        <v>0.3997</v>
      </c>
      <c r="EW148" s="282">
        <v>0.40020000000000006</v>
      </c>
      <c r="EX148" s="282">
        <v>0.40529999999999999</v>
      </c>
      <c r="EY148" s="282">
        <v>0.41549999999999998</v>
      </c>
      <c r="EZ148" s="282">
        <v>0.4199</v>
      </c>
      <c r="FA148" s="282">
        <v>0.4012</v>
      </c>
      <c r="FB148" s="282">
        <v>0.40010000000000001</v>
      </c>
      <c r="FC148" s="282">
        <v>0.41383584820547004</v>
      </c>
      <c r="FD148" s="282">
        <v>0.42509999999999998</v>
      </c>
      <c r="FE148" s="282">
        <v>0.42209999999999998</v>
      </c>
      <c r="FF148" s="282">
        <v>0.44350000000000001</v>
      </c>
      <c r="FG148" s="282">
        <v>0.44030000000000002</v>
      </c>
      <c r="FH148" s="282">
        <v>0.44869999999999999</v>
      </c>
      <c r="FI148" s="282">
        <v>0.42090000000000005</v>
      </c>
      <c r="FJ148" s="282">
        <v>0.46130000000000004</v>
      </c>
      <c r="FK148" s="282">
        <v>0.44450000000000001</v>
      </c>
      <c r="FL148" s="282">
        <v>0.47060000000000002</v>
      </c>
      <c r="FM148" s="282">
        <v>0.4632</v>
      </c>
      <c r="FN148" s="282">
        <v>0.46860000000000002</v>
      </c>
      <c r="FO148" s="282">
        <v>0.50419999999999998</v>
      </c>
      <c r="FP148" s="282">
        <v>0.51590000000000003</v>
      </c>
      <c r="FQ148" s="282">
        <v>0.50880000000000003</v>
      </c>
      <c r="FR148" s="282">
        <v>0.50319999999999998</v>
      </c>
      <c r="FS148" s="282">
        <v>0.50690000000000002</v>
      </c>
      <c r="FT148" s="282">
        <v>0.47490000000000004</v>
      </c>
      <c r="FU148" s="282">
        <v>0.49060000000000004</v>
      </c>
      <c r="FV148" s="282">
        <v>0.52229999999999999</v>
      </c>
      <c r="FW148" s="282">
        <v>0.55279999999999996</v>
      </c>
      <c r="FX148" s="282">
        <v>0.52439999999999998</v>
      </c>
      <c r="FY148" s="282">
        <v>0.53690000000000004</v>
      </c>
      <c r="FZ148" s="282">
        <v>0.52170000000000005</v>
      </c>
      <c r="GA148" s="282">
        <v>0.51997958826588497</v>
      </c>
      <c r="GB148" s="282">
        <v>0.54009617216249461</v>
      </c>
      <c r="GC148" s="282">
        <v>0.52149999999999996</v>
      </c>
      <c r="GD148" s="282">
        <v>0.52400000000000002</v>
      </c>
      <c r="GE148" s="282">
        <v>0.52090000000000003</v>
      </c>
      <c r="GF148" s="282">
        <v>0.51869999999999994</v>
      </c>
      <c r="GG148" s="282">
        <v>0.52590000000000003</v>
      </c>
      <c r="GH148" s="282">
        <v>0.54320000000000002</v>
      </c>
      <c r="GI148" s="282">
        <v>0.55130000000000001</v>
      </c>
      <c r="GJ148" s="282">
        <v>0.5323</v>
      </c>
      <c r="GK148" s="282">
        <v>0.51139999999999997</v>
      </c>
      <c r="GL148" s="282">
        <v>0.53865564654810616</v>
      </c>
      <c r="GM148" s="282">
        <v>0.50800000000000001</v>
      </c>
      <c r="GN148" s="282">
        <v>0.55298508539145319</v>
      </c>
      <c r="GO148" s="282">
        <v>0.51739999999999997</v>
      </c>
      <c r="GP148" s="282">
        <v>0.53380000000000005</v>
      </c>
      <c r="GQ148" s="282">
        <v>0.54390000000000005</v>
      </c>
      <c r="GR148" s="282">
        <v>0.50869999999999993</v>
      </c>
      <c r="GS148" s="282">
        <v>0.51019999999999999</v>
      </c>
      <c r="GT148" s="282">
        <v>0.5121</v>
      </c>
      <c r="GU148" s="282">
        <v>0.49249999999999999</v>
      </c>
      <c r="GV148" s="282">
        <v>0.51919999999999999</v>
      </c>
      <c r="GW148" s="282">
        <v>0.50929999999999997</v>
      </c>
      <c r="GX148" s="282">
        <v>0.491095957459384</v>
      </c>
      <c r="GY148" s="282">
        <v>0.49670000000000003</v>
      </c>
      <c r="GZ148" s="282">
        <v>0.52829999999999999</v>
      </c>
      <c r="HA148" s="282">
        <v>0.51967106609279901</v>
      </c>
      <c r="HB148" s="282">
        <v>0.51039999999999996</v>
      </c>
      <c r="HC148" s="282">
        <v>0.50119999999999998</v>
      </c>
      <c r="HD148" s="282">
        <v>0.46869999999999995</v>
      </c>
      <c r="HE148" s="282">
        <v>0.45655696536095064</v>
      </c>
      <c r="HF148" s="282">
        <v>0.48014708559699887</v>
      </c>
      <c r="HG148" s="282">
        <v>0.46742433324199806</v>
      </c>
      <c r="HH148" s="282">
        <v>0.51234557857567475</v>
      </c>
      <c r="HI148" s="282">
        <v>0.46736967577280436</v>
      </c>
      <c r="HJ148" s="282">
        <v>0.47343406961700502</v>
      </c>
      <c r="HK148" s="282">
        <v>0.49393739725090352</v>
      </c>
      <c r="HL148" s="282">
        <v>0.505292372729781</v>
      </c>
      <c r="HM148" s="282">
        <v>0.48012640462879763</v>
      </c>
      <c r="HN148" s="282">
        <v>0.50150444627170399</v>
      </c>
      <c r="HO148" s="282">
        <v>0.51924898323321056</v>
      </c>
      <c r="HP148" s="282">
        <v>0.47244577090324613</v>
      </c>
      <c r="HQ148" s="282">
        <v>0.47157982731086445</v>
      </c>
      <c r="HR148" s="282">
        <v>0.48979419663200602</v>
      </c>
      <c r="HS148" s="282">
        <v>0.4955</v>
      </c>
      <c r="HT148" s="282">
        <v>0.48659999999999998</v>
      </c>
      <c r="HU148" s="282">
        <v>0.47149999999999997</v>
      </c>
      <c r="HV148" s="282">
        <v>0.46350000000000002</v>
      </c>
      <c r="HW148" s="282">
        <v>0.45910000000000001</v>
      </c>
      <c r="HX148" s="282">
        <v>0.46010000000000001</v>
      </c>
      <c r="HY148" s="282">
        <v>0.46660000000000001</v>
      </c>
      <c r="HZ148" s="282">
        <v>0.47360000000000002</v>
      </c>
      <c r="IA148" s="282">
        <v>0.44969999999999999</v>
      </c>
      <c r="IB148" s="282">
        <v>0.44579999999999997</v>
      </c>
      <c r="IC148" s="282">
        <v>0.40110000000000001</v>
      </c>
      <c r="ID148" s="282">
        <v>0.47449999999999998</v>
      </c>
      <c r="IE148" s="282">
        <v>0.44140000000000001</v>
      </c>
      <c r="IF148" s="282">
        <v>0.43319999999999997</v>
      </c>
      <c r="IG148" s="282">
        <v>0.42580000000000001</v>
      </c>
      <c r="IH148" s="282">
        <v>0.42280000000000001</v>
      </c>
      <c r="II148" s="282">
        <v>0.4466</v>
      </c>
      <c r="IJ148" s="282">
        <v>0.48349999999999999</v>
      </c>
      <c r="IK148" s="282">
        <v>0.46229999999999999</v>
      </c>
      <c r="IL148" s="282">
        <v>0.48349999999999999</v>
      </c>
      <c r="IM148" s="282">
        <v>0.46689999999999998</v>
      </c>
      <c r="IN148" s="282">
        <v>0.44490000000000002</v>
      </c>
      <c r="IO148" s="282">
        <v>0.46679999999999999</v>
      </c>
      <c r="IP148" s="282">
        <v>0.4859</v>
      </c>
      <c r="IQ148" s="282">
        <v>0.47854011336186092</v>
      </c>
      <c r="IR148" s="282">
        <v>0.48788515976303171</v>
      </c>
      <c r="IS148" s="282">
        <v>0.4459659080973668</v>
      </c>
      <c r="IT148" s="282">
        <v>0.48334258182736667</v>
      </c>
      <c r="IU148" s="282">
        <v>0.50639095013088942</v>
      </c>
      <c r="IV148" s="282">
        <v>0.52029999999999998</v>
      </c>
      <c r="IW148" s="282">
        <v>0.49419999999999997</v>
      </c>
      <c r="IX148" s="282">
        <v>0.48349999999999999</v>
      </c>
      <c r="IY148" s="282">
        <v>0.49519999999999997</v>
      </c>
      <c r="IZ148" s="282">
        <v>0.47299999999999998</v>
      </c>
      <c r="JA148" s="282">
        <v>0.4869</v>
      </c>
      <c r="JB148" s="282">
        <v>0.50629999999999997</v>
      </c>
      <c r="JC148" s="282">
        <v>0.52129999999999999</v>
      </c>
      <c r="JD148" s="282">
        <v>0.52490000000000003</v>
      </c>
      <c r="JE148" s="282">
        <v>0.52769999999999995</v>
      </c>
      <c r="JF148" s="282">
        <v>0.53600000000000003</v>
      </c>
      <c r="JG148" s="282">
        <v>0.53400000000000003</v>
      </c>
      <c r="JH148" s="282">
        <v>0.54559999999999997</v>
      </c>
      <c r="JI148" s="282">
        <v>0.53780000000000006</v>
      </c>
      <c r="JJ148" s="282">
        <v>0.56869999999999998</v>
      </c>
      <c r="JK148" s="282">
        <v>0.53120000000000001</v>
      </c>
      <c r="JL148" s="282">
        <v>0.53380000000000005</v>
      </c>
      <c r="JM148" s="282">
        <v>0.52439999999999998</v>
      </c>
      <c r="JN148" s="282">
        <v>0.5575</v>
      </c>
      <c r="JO148" s="282">
        <v>0.56320000000000003</v>
      </c>
      <c r="JP148" s="282">
        <v>0.57979999999999998</v>
      </c>
      <c r="JQ148" s="282">
        <v>0.56699999999999995</v>
      </c>
      <c r="JR148" s="282">
        <v>0.53219439019035863</v>
      </c>
      <c r="JS148" s="282">
        <v>0.54334856929236797</v>
      </c>
      <c r="JT148" s="282">
        <v>0.55065006230624403</v>
      </c>
      <c r="JU148" s="282">
        <v>0.53976562762327185</v>
      </c>
      <c r="JV148" s="282">
        <v>0.52254250017807868</v>
      </c>
      <c r="JW148" s="282">
        <v>0.52375576172506899</v>
      </c>
      <c r="JX148" s="282">
        <v>0.51816782782695159</v>
      </c>
      <c r="JY148" s="282">
        <v>0.52103995157502514</v>
      </c>
      <c r="JZ148" s="282">
        <v>0.53568708826999956</v>
      </c>
      <c r="KA148" s="282">
        <v>0.54851088522556091</v>
      </c>
      <c r="KB148" s="282">
        <v>0.53146881118141198</v>
      </c>
      <c r="KC148" s="282">
        <v>0.52241474720661873</v>
      </c>
      <c r="KD148" s="608">
        <v>0.52376166940843971</v>
      </c>
      <c r="KE148" s="282">
        <v>0.53886063529856609</v>
      </c>
      <c r="KF148" s="282">
        <v>0.53389282922291803</v>
      </c>
      <c r="KG148" s="282">
        <v>0.53417853843741181</v>
      </c>
      <c r="KH148" s="282">
        <v>0.54112801710268044</v>
      </c>
      <c r="KI148" s="647">
        <v>0.5053589466516103</v>
      </c>
      <c r="KJ148" s="647">
        <v>0.51658739367942808</v>
      </c>
      <c r="KK148" s="647">
        <v>0.5428757995418364</v>
      </c>
      <c r="KL148" s="647">
        <v>0.55004653542994997</v>
      </c>
      <c r="KM148" s="647">
        <v>0.56513313254855635</v>
      </c>
      <c r="KN148" s="679">
        <v>0.55983191989271874</v>
      </c>
      <c r="KO148" s="647">
        <v>0.55925692617935019</v>
      </c>
      <c r="KP148" s="647">
        <v>0.55429264280451418</v>
      </c>
      <c r="KQ148" s="647">
        <v>0.56482682587543875</v>
      </c>
      <c r="KR148" s="647">
        <v>0.56937763021629517</v>
      </c>
    </row>
    <row r="149" spans="1:304" ht="12.75">
      <c r="A149" s="292" t="s">
        <v>77</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282"/>
      <c r="AE149" s="282"/>
      <c r="AF149" s="282"/>
      <c r="AG149" s="282"/>
      <c r="AH149" s="282"/>
      <c r="AI149" s="282"/>
      <c r="AJ149" s="282"/>
      <c r="AK149" s="282"/>
      <c r="AL149" s="282"/>
      <c r="AM149" s="282"/>
      <c r="AN149" s="282" t="s">
        <v>17</v>
      </c>
      <c r="AO149" s="282" t="s">
        <v>22</v>
      </c>
      <c r="AP149" s="282" t="s">
        <v>26</v>
      </c>
      <c r="AQ149" s="282" t="s">
        <v>30</v>
      </c>
      <c r="AR149" s="282">
        <v>7.2489965559982147E-2</v>
      </c>
      <c r="AS149" s="282">
        <v>6.1039846020897244E-2</v>
      </c>
      <c r="AT149" s="282">
        <v>4.1544627416451478E-2</v>
      </c>
      <c r="AU149" s="282">
        <v>2.9836909646654728E-2</v>
      </c>
      <c r="AV149" s="282">
        <v>3.3403884957609577E-2</v>
      </c>
      <c r="AW149" s="282">
        <v>3.6562038200775297E-2</v>
      </c>
      <c r="AX149" s="282">
        <v>2.9000000000000001E-2</v>
      </c>
      <c r="AY149" s="282">
        <v>0.03</v>
      </c>
      <c r="AZ149" s="282">
        <v>3.5000000000000003E-2</v>
      </c>
      <c r="BA149" s="282">
        <v>2.4E-2</v>
      </c>
      <c r="BB149" s="282">
        <v>2.3E-2</v>
      </c>
      <c r="BC149" s="282">
        <v>2.7E-2</v>
      </c>
      <c r="BD149" s="282">
        <v>2.7E-2</v>
      </c>
      <c r="BE149" s="282">
        <v>1.9E-2</v>
      </c>
      <c r="BF149" s="282">
        <v>4.1000000000000002E-2</v>
      </c>
      <c r="BG149" s="282">
        <v>4.2000000000000003E-2</v>
      </c>
      <c r="BH149" s="282">
        <v>2.3E-2</v>
      </c>
      <c r="BI149" s="282">
        <v>3.9E-2</v>
      </c>
      <c r="BJ149" s="282">
        <v>1.4E-2</v>
      </c>
      <c r="BK149" s="282">
        <v>1.7000000000000001E-2</v>
      </c>
      <c r="BL149" s="282">
        <v>7.0000000000000007E-2</v>
      </c>
      <c r="BM149" s="282">
        <v>1.6E-2</v>
      </c>
      <c r="BN149" s="282">
        <v>2.1000000000000001E-2</v>
      </c>
      <c r="BO149" s="282">
        <v>2.1000000000000001E-2</v>
      </c>
      <c r="BP149" s="282">
        <v>1.9800000000000002E-2</v>
      </c>
      <c r="BQ149" s="282">
        <v>1.7600000000000001E-2</v>
      </c>
      <c r="BR149" s="282">
        <v>1.52E-2</v>
      </c>
      <c r="BS149" s="282">
        <v>1.23E-2</v>
      </c>
      <c r="BT149" s="282">
        <v>1.7000000000000001E-2</v>
      </c>
      <c r="BU149" s="282">
        <v>2.23E-2</v>
      </c>
      <c r="BV149" s="282">
        <v>2.0882714854224341E-2</v>
      </c>
      <c r="BW149" s="282">
        <v>1.4E-2</v>
      </c>
      <c r="BX149" s="282">
        <v>1.6E-2</v>
      </c>
      <c r="BY149" s="282">
        <v>1.4999999999999999E-2</v>
      </c>
      <c r="BZ149" s="282">
        <v>1.4E-2</v>
      </c>
      <c r="CA149" s="282">
        <v>4.3999999999999997E-2</v>
      </c>
      <c r="CB149" s="282">
        <v>0.03</v>
      </c>
      <c r="CC149" s="282">
        <v>1.6E-2</v>
      </c>
      <c r="CD149" s="282">
        <v>2.1000000000000001E-2</v>
      </c>
      <c r="CE149" s="282">
        <v>0.02</v>
      </c>
      <c r="CF149" s="282">
        <v>3.4000000000000002E-2</v>
      </c>
      <c r="CG149" s="282">
        <v>0.02</v>
      </c>
      <c r="CH149" s="282">
        <v>3.1E-2</v>
      </c>
      <c r="CI149" s="282">
        <v>1.4999999999999999E-2</v>
      </c>
      <c r="CJ149" s="282">
        <v>1.2999999999999999E-2</v>
      </c>
      <c r="CK149" s="282">
        <v>1.4999999999999999E-2</v>
      </c>
      <c r="CL149" s="282">
        <v>1.2999999999999999E-2</v>
      </c>
      <c r="CM149" s="282">
        <v>5.45E-2</v>
      </c>
      <c r="CN149" s="282">
        <v>2.07E-2</v>
      </c>
      <c r="CO149" s="282">
        <v>1.1900000000000001E-2</v>
      </c>
      <c r="CP149" s="282">
        <v>1.7299999999999999E-2</v>
      </c>
      <c r="CQ149" s="282">
        <v>2.58E-2</v>
      </c>
      <c r="CR149" s="282">
        <v>1.8100000000000002E-2</v>
      </c>
      <c r="CS149" s="282">
        <v>0.02</v>
      </c>
      <c r="CT149" s="282">
        <v>1.7999999999999999E-2</v>
      </c>
      <c r="CU149" s="282">
        <v>1.9E-2</v>
      </c>
      <c r="CV149" s="282">
        <v>2.18E-2</v>
      </c>
      <c r="CW149" s="282">
        <v>4.1300000000000003E-2</v>
      </c>
      <c r="CX149" s="282">
        <v>3.4799999999999998E-2</v>
      </c>
      <c r="CY149" s="282">
        <v>3.1600000000000003E-2</v>
      </c>
      <c r="CZ149" s="282">
        <v>2.2700000000000001E-2</v>
      </c>
      <c r="DA149" s="282">
        <v>2.5000000000000001E-2</v>
      </c>
      <c r="DB149" s="282">
        <v>2.64E-2</v>
      </c>
      <c r="DC149" s="282">
        <v>2.9000000000000001E-2</v>
      </c>
      <c r="DD149" s="282">
        <v>3.1099999999999999E-2</v>
      </c>
      <c r="DE149" s="282">
        <v>4.1000000000000002E-2</v>
      </c>
      <c r="DF149" s="282">
        <v>2.18E-2</v>
      </c>
      <c r="DG149" s="282">
        <v>2.06E-2</v>
      </c>
      <c r="DH149" s="282">
        <v>1.9E-2</v>
      </c>
      <c r="DI149" s="282">
        <v>1.9699999999999999E-2</v>
      </c>
      <c r="DJ149" s="282">
        <v>2.0099999999999996E-2</v>
      </c>
      <c r="DK149" s="282">
        <v>3.1E-2</v>
      </c>
      <c r="DL149" s="282">
        <v>2.01E-2</v>
      </c>
      <c r="DM149" s="282">
        <v>2.12E-2</v>
      </c>
      <c r="DN149" s="282">
        <v>2.12E-2</v>
      </c>
      <c r="DO149" s="282">
        <v>1.95E-2</v>
      </c>
      <c r="DP149" s="282">
        <v>2.2499999999999999E-2</v>
      </c>
      <c r="DQ149" s="282">
        <v>2.1700000000000001E-2</v>
      </c>
      <c r="DR149" s="282">
        <v>2.3099999999999999E-2</v>
      </c>
      <c r="DS149" s="282">
        <v>2.3503503194399353E-2</v>
      </c>
      <c r="DT149" s="282">
        <v>2.2599999999999999E-2</v>
      </c>
      <c r="DU149" s="282">
        <v>2.3E-2</v>
      </c>
      <c r="DV149" s="282">
        <v>2.1099999999999997E-2</v>
      </c>
      <c r="DW149" s="282">
        <v>2.2800000000000001E-2</v>
      </c>
      <c r="DX149" s="282">
        <v>1.9900000000000001E-2</v>
      </c>
      <c r="DY149" s="282">
        <v>1.9699999999999999E-2</v>
      </c>
      <c r="DZ149" s="282">
        <v>2.3099999999999999E-2</v>
      </c>
      <c r="EA149" s="282">
        <v>3.0800000000000001E-2</v>
      </c>
      <c r="EB149" s="282">
        <v>1.6500000000000001E-2</v>
      </c>
      <c r="EC149" s="282">
        <v>2.87E-2</v>
      </c>
      <c r="ED149" s="282">
        <v>1.5599999999999999E-2</v>
      </c>
      <c r="EE149" s="282">
        <v>1.5299999999999999E-2</v>
      </c>
      <c r="EF149" s="282">
        <v>2.0500000000000001E-2</v>
      </c>
      <c r="EG149" s="282">
        <v>1.49E-2</v>
      </c>
      <c r="EH149" s="282">
        <v>3.4003383205254673E-2</v>
      </c>
      <c r="EI149" s="282">
        <v>1.43E-2</v>
      </c>
      <c r="EJ149" s="282">
        <v>1.1399999999999999E-2</v>
      </c>
      <c r="EK149" s="282">
        <v>1.47E-2</v>
      </c>
      <c r="EL149" s="282">
        <v>1.7500000000000002E-2</v>
      </c>
      <c r="EM149" s="282">
        <v>1.32E-2</v>
      </c>
      <c r="EN149" s="282">
        <v>1.83E-2</v>
      </c>
      <c r="EO149" s="282">
        <v>1.9199999999999998E-2</v>
      </c>
      <c r="EP149" s="282">
        <v>1.15E-2</v>
      </c>
      <c r="EQ149" s="282">
        <v>0.01</v>
      </c>
      <c r="ER149" s="282">
        <v>1.24E-2</v>
      </c>
      <c r="ES149" s="282">
        <v>8.6E-3</v>
      </c>
      <c r="ET149" s="282">
        <v>0.01</v>
      </c>
      <c r="EU149" s="282">
        <v>2.18E-2</v>
      </c>
      <c r="EV149" s="282">
        <v>1.55E-2</v>
      </c>
      <c r="EW149" s="282">
        <v>9.3999999999999986E-3</v>
      </c>
      <c r="EX149" s="282">
        <v>4.3400000000000001E-2</v>
      </c>
      <c r="EY149" s="282">
        <v>1.24E-2</v>
      </c>
      <c r="EZ149" s="282">
        <v>1.3299999999999999E-2</v>
      </c>
      <c r="FA149" s="282">
        <v>9.7999999999999997E-3</v>
      </c>
      <c r="FB149" s="282">
        <v>8.6E-3</v>
      </c>
      <c r="FC149" s="282">
        <v>9.1087351727082485E-3</v>
      </c>
      <c r="FD149" s="282">
        <v>1.04E-2</v>
      </c>
      <c r="FE149" s="282">
        <v>1.5299999999999999E-2</v>
      </c>
      <c r="FF149" s="282">
        <v>6.9999999999999993E-3</v>
      </c>
      <c r="FG149" s="282">
        <v>6.8999999999999999E-3</v>
      </c>
      <c r="FH149" s="282">
        <v>7.1000000000000004E-3</v>
      </c>
      <c r="FI149" s="282">
        <v>8.199999999999999E-3</v>
      </c>
      <c r="FJ149" s="282">
        <v>1.2199999999999999E-2</v>
      </c>
      <c r="FK149" s="282">
        <v>1.2500000000000001E-2</v>
      </c>
      <c r="FL149" s="282">
        <v>1.06E-2</v>
      </c>
      <c r="FM149" s="282">
        <v>1.06E-2</v>
      </c>
      <c r="FN149" s="282">
        <v>1.44E-2</v>
      </c>
      <c r="FO149" s="282">
        <v>1.37E-2</v>
      </c>
      <c r="FP149" s="282">
        <v>9.1000000000000004E-3</v>
      </c>
      <c r="FQ149" s="282">
        <v>6.5000000000000006E-3</v>
      </c>
      <c r="FR149" s="282">
        <v>7.6E-3</v>
      </c>
      <c r="FS149" s="282">
        <v>1.2800000000000001E-2</v>
      </c>
      <c r="FT149" s="282">
        <v>1.01E-2</v>
      </c>
      <c r="FU149" s="282">
        <v>6.9999999999999993E-3</v>
      </c>
      <c r="FV149" s="282">
        <v>1.0699999999999999E-2</v>
      </c>
      <c r="FW149" s="282">
        <v>8.5000000000000006E-3</v>
      </c>
      <c r="FX149" s="282">
        <v>1.0699999999999999E-2</v>
      </c>
      <c r="FY149" s="282">
        <v>5.4999999999999997E-3</v>
      </c>
      <c r="FZ149" s="282">
        <v>9.8999999999999991E-3</v>
      </c>
      <c r="GA149" s="282">
        <v>1.9575253804847093E-2</v>
      </c>
      <c r="GB149" s="282">
        <v>1.1085295802584634E-2</v>
      </c>
      <c r="GC149" s="282">
        <v>1.32E-2</v>
      </c>
      <c r="GD149" s="282">
        <v>1.01E-2</v>
      </c>
      <c r="GE149" s="282">
        <v>8.3000000000000001E-3</v>
      </c>
      <c r="GF149" s="282">
        <v>1.1200000000000002E-2</v>
      </c>
      <c r="GG149" s="282">
        <v>5.6000000000000008E-3</v>
      </c>
      <c r="GH149" s="282">
        <v>1.38E-2</v>
      </c>
      <c r="GI149" s="282">
        <v>9.4999999999999998E-3</v>
      </c>
      <c r="GJ149" s="282">
        <v>1.44E-2</v>
      </c>
      <c r="GK149" s="282">
        <v>1.3000000000000001E-2</v>
      </c>
      <c r="GL149" s="282">
        <v>1.0641073948427206E-2</v>
      </c>
      <c r="GM149" s="282">
        <v>1.26E-2</v>
      </c>
      <c r="GN149" s="282">
        <v>7.4442583794063835E-3</v>
      </c>
      <c r="GO149" s="282">
        <v>1.03E-2</v>
      </c>
      <c r="GP149" s="282">
        <v>8.0000000000000002E-3</v>
      </c>
      <c r="GQ149" s="282">
        <v>1.1200000000000002E-2</v>
      </c>
      <c r="GR149" s="282">
        <v>7.4999999999999997E-3</v>
      </c>
      <c r="GS149" s="282">
        <v>1.2500000000000001E-2</v>
      </c>
      <c r="GT149" s="282">
        <v>9.3999999999999986E-3</v>
      </c>
      <c r="GU149" s="282">
        <v>1.1900000000000001E-2</v>
      </c>
      <c r="GV149" s="282">
        <v>8.5000000000000006E-3</v>
      </c>
      <c r="GW149" s="282">
        <v>1.4199999999999999E-2</v>
      </c>
      <c r="GX149" s="282">
        <v>1.40609992328775E-2</v>
      </c>
      <c r="GY149" s="282">
        <v>1.7399999999999999E-2</v>
      </c>
      <c r="GZ149" s="282">
        <v>6.4999999999999997E-3</v>
      </c>
      <c r="HA149" s="282">
        <v>1.0438301643084605E-2</v>
      </c>
      <c r="HB149" s="282">
        <v>6.6E-3</v>
      </c>
      <c r="HC149" s="282">
        <v>9.7999999999999997E-3</v>
      </c>
      <c r="HD149" s="282">
        <v>1.01E-2</v>
      </c>
      <c r="HE149" s="282">
        <v>1.5811669861656809E-2</v>
      </c>
      <c r="HF149" s="282">
        <v>9.4695440594281376E-3</v>
      </c>
      <c r="HG149" s="282">
        <v>7.8981225446689441E-3</v>
      </c>
      <c r="HH149" s="282">
        <v>9.5385672746813015E-3</v>
      </c>
      <c r="HI149" s="282">
        <v>3.3203715859662072E-2</v>
      </c>
      <c r="HJ149" s="282">
        <v>6.3802642622819679E-3</v>
      </c>
      <c r="HK149" s="282">
        <v>7.957954081317253E-3</v>
      </c>
      <c r="HL149" s="282">
        <v>8.0638577918941551E-3</v>
      </c>
      <c r="HM149" s="282">
        <v>1.3650025444724318E-2</v>
      </c>
      <c r="HN149" s="282">
        <v>5.8588079803850446E-3</v>
      </c>
      <c r="HO149" s="282">
        <v>5.9556639184750607E-3</v>
      </c>
      <c r="HP149" s="282">
        <v>5.7963455425405833E-3</v>
      </c>
      <c r="HQ149" s="282">
        <v>7.1143589075156636E-3</v>
      </c>
      <c r="HR149" s="282">
        <v>9.1955926768527985E-3</v>
      </c>
      <c r="HS149" s="282">
        <v>8.0999999999999996E-3</v>
      </c>
      <c r="HT149" s="282">
        <v>1.0699999999999999E-2</v>
      </c>
      <c r="HU149" s="282">
        <v>1.46E-2</v>
      </c>
      <c r="HV149" s="282">
        <v>9.2999999999999992E-3</v>
      </c>
      <c r="HW149" s="282">
        <v>8.3000000000000001E-3</v>
      </c>
      <c r="HX149" s="282">
        <v>4.8999999999999998E-3</v>
      </c>
      <c r="HY149" s="282">
        <v>5.7000000000000002E-3</v>
      </c>
      <c r="HZ149" s="282">
        <v>6.1000000000000004E-3</v>
      </c>
      <c r="IA149" s="282">
        <v>1.04E-2</v>
      </c>
      <c r="IB149" s="282">
        <v>6.7000000000000002E-3</v>
      </c>
      <c r="IC149" s="282">
        <v>5.3E-3</v>
      </c>
      <c r="ID149" s="282">
        <v>5.7999999999999996E-3</v>
      </c>
      <c r="IE149" s="282">
        <v>6.1000000000000004E-3</v>
      </c>
      <c r="IF149" s="282">
        <v>7.4000000000000003E-3</v>
      </c>
      <c r="IG149" s="282">
        <v>6.1999999999999998E-3</v>
      </c>
      <c r="IH149" s="282">
        <v>7.9000000000000008E-3</v>
      </c>
      <c r="II149" s="282">
        <v>7.7999999999999996E-3</v>
      </c>
      <c r="IJ149" s="282">
        <v>7.1000000000000004E-3</v>
      </c>
      <c r="IK149" s="282">
        <v>7.0000000000000001E-3</v>
      </c>
      <c r="IL149" s="282">
        <v>7.4999999999999997E-3</v>
      </c>
      <c r="IM149" s="282">
        <v>7.3000000000000001E-3</v>
      </c>
      <c r="IN149" s="282">
        <v>8.5000000000000006E-3</v>
      </c>
      <c r="IO149" s="282">
        <v>1.4200000000000001E-2</v>
      </c>
      <c r="IP149" s="282">
        <v>9.4999999999999998E-3</v>
      </c>
      <c r="IQ149" s="282">
        <v>8.8664431855814633E-3</v>
      </c>
      <c r="IR149" s="282">
        <v>1.2410184703948498E-2</v>
      </c>
      <c r="IS149" s="282">
        <v>9.6372107903512309E-3</v>
      </c>
      <c r="IT149" s="282">
        <v>1.5425218388175217E-2</v>
      </c>
      <c r="IU149" s="282">
        <v>1.3755439508383311E-2</v>
      </c>
      <c r="IV149" s="282">
        <v>8.1000000000000013E-3</v>
      </c>
      <c r="IW149" s="282">
        <v>0.01</v>
      </c>
      <c r="IX149" s="282">
        <v>1.47E-2</v>
      </c>
      <c r="IY149" s="282">
        <v>1.1299999999999999E-2</v>
      </c>
      <c r="IZ149" s="282">
        <v>1.06E-2</v>
      </c>
      <c r="JA149" s="282">
        <v>1.2500000000000001E-2</v>
      </c>
      <c r="JB149" s="282">
        <v>1.17E-2</v>
      </c>
      <c r="JC149" s="282">
        <v>1.0800000000000001E-2</v>
      </c>
      <c r="JD149" s="282">
        <v>0.01</v>
      </c>
      <c r="JE149" s="282">
        <v>1.2500000000000001E-2</v>
      </c>
      <c r="JF149" s="282">
        <v>9.1000000000000004E-3</v>
      </c>
      <c r="JG149" s="282">
        <v>1.2E-2</v>
      </c>
      <c r="JH149" s="282">
        <v>9.9000000000000008E-3</v>
      </c>
      <c r="JI149" s="282">
        <v>1.29E-2</v>
      </c>
      <c r="JJ149" s="282">
        <v>8.7999999999999988E-3</v>
      </c>
      <c r="JK149" s="282">
        <v>1.0800000000000001E-2</v>
      </c>
      <c r="JL149" s="282">
        <v>9.1999999999999998E-3</v>
      </c>
      <c r="JM149" s="282">
        <v>6.2000000000000006E-3</v>
      </c>
      <c r="JN149" s="282">
        <v>1.0700000000000001E-2</v>
      </c>
      <c r="JO149" s="282">
        <v>6.8000000000000005E-3</v>
      </c>
      <c r="JP149" s="282">
        <v>4.6999999999999993E-3</v>
      </c>
      <c r="JQ149" s="282">
        <v>8.199999999999999E-3</v>
      </c>
      <c r="JR149" s="282">
        <v>8.515075442870888E-3</v>
      </c>
      <c r="JS149" s="282">
        <v>7.2144297332109308E-3</v>
      </c>
      <c r="JT149" s="282">
        <v>5.7731910024510216E-3</v>
      </c>
      <c r="JU149" s="282">
        <v>7.1596457817153089E-3</v>
      </c>
      <c r="JV149" s="282">
        <v>7.860900911068806E-3</v>
      </c>
      <c r="JW149" s="282">
        <v>8.8923491265261913E-3</v>
      </c>
      <c r="JX149" s="282">
        <v>6.1750175594423628E-3</v>
      </c>
      <c r="JY149" s="282">
        <v>7.1233122543377632E-3</v>
      </c>
      <c r="JZ149" s="282">
        <v>9.0536395575269452E-3</v>
      </c>
      <c r="KA149" s="282">
        <v>7.6943659478891681E-3</v>
      </c>
      <c r="KB149" s="282">
        <v>7.7693582925787595E-3</v>
      </c>
      <c r="KC149" s="282">
        <v>1.1418350971883392E-2</v>
      </c>
      <c r="KD149" s="608">
        <v>7.3104774845643272E-3</v>
      </c>
      <c r="KE149" s="282">
        <v>6.4281821927532918E-3</v>
      </c>
      <c r="KF149" s="282">
        <v>6.9528329687014367E-3</v>
      </c>
      <c r="KG149" s="282">
        <v>6.5827509812923027E-3</v>
      </c>
      <c r="KH149" s="282">
        <v>7.360255958108233E-3</v>
      </c>
      <c r="KI149" s="647">
        <v>6.7465099009757354E-3</v>
      </c>
      <c r="KJ149" s="647">
        <v>7.3077419419633064E-3</v>
      </c>
      <c r="KK149" s="647">
        <v>1.1322089385028379E-2</v>
      </c>
      <c r="KL149" s="647">
        <v>6.7183172055209645E-3</v>
      </c>
      <c r="KM149" s="647">
        <v>5.9951205336526651E-3</v>
      </c>
      <c r="KN149" s="679">
        <v>6.6845159106325323E-3</v>
      </c>
      <c r="KO149" s="647">
        <v>6.650346476658903E-3</v>
      </c>
      <c r="KP149" s="647">
        <v>1.6108987041125365E-2</v>
      </c>
      <c r="KQ149" s="647">
        <v>6.5700196367139262E-3</v>
      </c>
      <c r="KR149" s="647">
        <v>6.5358188087658222E-3</v>
      </c>
    </row>
    <row r="150" spans="1:304" ht="12.75">
      <c r="A150" s="292" t="s">
        <v>78</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282"/>
      <c r="AF150" s="282"/>
      <c r="AG150" s="282"/>
      <c r="AH150" s="282"/>
      <c r="AI150" s="282"/>
      <c r="AJ150" s="282"/>
      <c r="AK150" s="282"/>
      <c r="AL150" s="282"/>
      <c r="AM150" s="282"/>
      <c r="AN150" s="282" t="s">
        <v>18</v>
      </c>
      <c r="AO150" s="282" t="s">
        <v>23</v>
      </c>
      <c r="AP150" s="282" t="s">
        <v>27</v>
      </c>
      <c r="AQ150" s="282" t="s">
        <v>31</v>
      </c>
      <c r="AR150" s="282">
        <v>0.37037303535293625</v>
      </c>
      <c r="AS150" s="282">
        <v>0.39143972627264695</v>
      </c>
      <c r="AT150" s="282">
        <v>0.36734609054879291</v>
      </c>
      <c r="AU150" s="282">
        <v>0.3401025943950845</v>
      </c>
      <c r="AV150" s="282">
        <v>0.32081729717835489</v>
      </c>
      <c r="AW150" s="282">
        <v>0.18015595140342072</v>
      </c>
      <c r="AX150" s="282">
        <v>0.121</v>
      </c>
      <c r="AY150" s="282">
        <v>0.152</v>
      </c>
      <c r="AZ150" s="282">
        <v>0.11799999999999999</v>
      </c>
      <c r="BA150" s="282">
        <v>0.13800000000000001</v>
      </c>
      <c r="BB150" s="282">
        <v>0.125</v>
      </c>
      <c r="BC150" s="282">
        <v>0.16800000000000001</v>
      </c>
      <c r="BD150" s="282">
        <v>0.14199999999999999</v>
      </c>
      <c r="BE150" s="282">
        <v>0.14799999999999999</v>
      </c>
      <c r="BF150" s="282">
        <v>0.13300000000000001</v>
      </c>
      <c r="BG150" s="282">
        <v>0.14399999999999999</v>
      </c>
      <c r="BH150" s="282">
        <v>0.126</v>
      </c>
      <c r="BI150" s="282">
        <v>0.14499999999999999</v>
      </c>
      <c r="BJ150" s="282">
        <v>0.109</v>
      </c>
      <c r="BK150" s="282">
        <v>0.123</v>
      </c>
      <c r="BL150" s="282">
        <v>9.8000000000000004E-2</v>
      </c>
      <c r="BM150" s="282">
        <v>0.13900000000000001</v>
      </c>
      <c r="BN150" s="282">
        <v>0.114</v>
      </c>
      <c r="BO150" s="282">
        <v>0.14299999999999999</v>
      </c>
      <c r="BP150" s="282">
        <v>0.11119999999999999</v>
      </c>
      <c r="BQ150" s="282">
        <v>0.12479999999999999</v>
      </c>
      <c r="BR150" s="282">
        <v>9.8599999999999993E-2</v>
      </c>
      <c r="BS150" s="282">
        <v>0.1153</v>
      </c>
      <c r="BT150" s="282">
        <v>0.1096</v>
      </c>
      <c r="BU150" s="282">
        <v>0.12609999999999999</v>
      </c>
      <c r="BV150" s="282">
        <v>9.2006688796458957E-2</v>
      </c>
      <c r="BW150" s="282">
        <v>0.12759999999999999</v>
      </c>
      <c r="BX150" s="282">
        <v>0.10100000000000001</v>
      </c>
      <c r="BY150" s="282">
        <v>0.122</v>
      </c>
      <c r="BZ150" s="282">
        <v>9.1999999999999998E-2</v>
      </c>
      <c r="CA150" s="282">
        <v>9.0999999999999998E-2</v>
      </c>
      <c r="CB150" s="282">
        <v>9.2999999999999999E-2</v>
      </c>
      <c r="CC150" s="282">
        <v>0.106</v>
      </c>
      <c r="CD150" s="282">
        <v>9.4E-2</v>
      </c>
      <c r="CE150" s="282">
        <v>0.109</v>
      </c>
      <c r="CF150" s="282">
        <v>9.2999999999999999E-2</v>
      </c>
      <c r="CG150" s="282">
        <v>0.126</v>
      </c>
      <c r="CH150" s="282">
        <v>9.4E-2</v>
      </c>
      <c r="CI150" s="282">
        <v>0.13370000000000001</v>
      </c>
      <c r="CJ150" s="282">
        <v>0.10199999999999999</v>
      </c>
      <c r="CK150" s="282">
        <v>0.13800000000000001</v>
      </c>
      <c r="CL150" s="282">
        <v>9.5000000000000001E-2</v>
      </c>
      <c r="CM150" s="282">
        <v>0.1191</v>
      </c>
      <c r="CN150" s="282">
        <v>9.4700000000000006E-2</v>
      </c>
      <c r="CO150" s="282">
        <v>0.11509999999999999</v>
      </c>
      <c r="CP150" s="282">
        <v>7.1800000000000003E-2</v>
      </c>
      <c r="CQ150" s="282">
        <v>0.10589999999999999</v>
      </c>
      <c r="CR150" s="282">
        <v>8.43E-2</v>
      </c>
      <c r="CS150" s="282">
        <v>9.8000000000000004E-2</v>
      </c>
      <c r="CT150" s="282">
        <v>8.8999999999999996E-2</v>
      </c>
      <c r="CU150" s="282">
        <v>8.7999999999999995E-2</v>
      </c>
      <c r="CV150" s="282">
        <v>7.4099999999999999E-2</v>
      </c>
      <c r="CW150" s="282">
        <v>7.7299999999999994E-2</v>
      </c>
      <c r="CX150" s="282">
        <v>7.2900000000000006E-2</v>
      </c>
      <c r="CY150" s="282">
        <v>8.8300000000000003E-2</v>
      </c>
      <c r="CZ150" s="282">
        <v>9.0999999999999998E-2</v>
      </c>
      <c r="DA150" s="282">
        <v>9.8000000000000004E-2</v>
      </c>
      <c r="DB150" s="282">
        <v>8.3900000000000002E-2</v>
      </c>
      <c r="DC150" s="282">
        <v>5.9499999999999997E-2</v>
      </c>
      <c r="DD150" s="282">
        <v>5.3699999999999998E-2</v>
      </c>
      <c r="DE150" s="282">
        <v>6.2E-2</v>
      </c>
      <c r="DF150" s="282">
        <v>6.3299999999999995E-2</v>
      </c>
      <c r="DG150" s="282">
        <v>6.5600000000000006E-2</v>
      </c>
      <c r="DH150" s="282">
        <v>6.5600000000000006E-2</v>
      </c>
      <c r="DI150" s="282">
        <v>6.2199999999999998E-2</v>
      </c>
      <c r="DJ150" s="282">
        <v>5.2199999999999996E-2</v>
      </c>
      <c r="DK150" s="282">
        <v>6.0999999999999999E-2</v>
      </c>
      <c r="DL150" s="282">
        <v>4.9200000000000001E-2</v>
      </c>
      <c r="DM150" s="282">
        <v>6.3500000000000001E-2</v>
      </c>
      <c r="DN150" s="282">
        <v>8.2000000000000003E-2</v>
      </c>
      <c r="DO150" s="282">
        <v>8.9899999999999994E-2</v>
      </c>
      <c r="DP150" s="282">
        <v>0.10100000000000001</v>
      </c>
      <c r="DQ150" s="282">
        <v>0.10439999999999999</v>
      </c>
      <c r="DR150" s="282">
        <v>8.77E-2</v>
      </c>
      <c r="DS150" s="282">
        <v>8.7843631818769266E-2</v>
      </c>
      <c r="DT150" s="282">
        <v>9.8100000000000007E-2</v>
      </c>
      <c r="DU150" s="282">
        <v>9.35E-2</v>
      </c>
      <c r="DV150" s="282">
        <v>7.4499999999999997E-2</v>
      </c>
      <c r="DW150" s="282">
        <v>8.4599999999999995E-2</v>
      </c>
      <c r="DX150" s="282">
        <v>6.5100000000000005E-2</v>
      </c>
      <c r="DY150" s="282">
        <v>7.6600000000000001E-2</v>
      </c>
      <c r="DZ150" s="282">
        <v>7.0800000000000002E-2</v>
      </c>
      <c r="EA150" s="282">
        <v>8.9200000000000002E-2</v>
      </c>
      <c r="EB150" s="282">
        <v>7.8700000000000006E-2</v>
      </c>
      <c r="EC150" s="282">
        <v>9.3299999999999994E-2</v>
      </c>
      <c r="ED150" s="282">
        <v>8.2100000000000006E-2</v>
      </c>
      <c r="EE150" s="282">
        <v>8.5300000000000001E-2</v>
      </c>
      <c r="EF150" s="282">
        <v>8.1299999999999997E-2</v>
      </c>
      <c r="EG150" s="282">
        <v>9.8599999999999993E-2</v>
      </c>
      <c r="EH150" s="282">
        <v>7.7782325620884135E-2</v>
      </c>
      <c r="EI150" s="282">
        <v>9.4100000000000003E-2</v>
      </c>
      <c r="EJ150" s="282">
        <v>7.6299999999999993E-2</v>
      </c>
      <c r="EK150" s="282">
        <v>9.7299999999999998E-2</v>
      </c>
      <c r="EL150" s="282">
        <v>7.6600000000000001E-2</v>
      </c>
      <c r="EM150" s="282">
        <v>9.4799999999999995E-2</v>
      </c>
      <c r="EN150" s="282">
        <v>8.14E-2</v>
      </c>
      <c r="EO150" s="282">
        <v>8.8099999999999998E-2</v>
      </c>
      <c r="EP150" s="282">
        <v>7.0099999999999996E-2</v>
      </c>
      <c r="EQ150" s="282">
        <v>9.0300000000000005E-2</v>
      </c>
      <c r="ER150" s="282">
        <v>7.8299999999999995E-2</v>
      </c>
      <c r="ES150" s="282">
        <v>8.539999999999999E-2</v>
      </c>
      <c r="ET150" s="282">
        <v>7.8700000000000006E-2</v>
      </c>
      <c r="EU150" s="282">
        <v>8.3499999999999991E-2</v>
      </c>
      <c r="EV150" s="282">
        <v>7.3099999999999998E-2</v>
      </c>
      <c r="EW150" s="282">
        <v>7.8299999999999995E-2</v>
      </c>
      <c r="EX150" s="282">
        <v>7.46E-2</v>
      </c>
      <c r="EY150" s="282">
        <v>8.7899999999999992E-2</v>
      </c>
      <c r="EZ150" s="282">
        <v>8.0399999999999999E-2</v>
      </c>
      <c r="FA150" s="282">
        <v>8.8599999999999998E-2</v>
      </c>
      <c r="FB150" s="282">
        <v>7.7299999999999994E-2</v>
      </c>
      <c r="FC150" s="282">
        <v>8.7503527738024112E-2</v>
      </c>
      <c r="FD150" s="282">
        <v>7.0000000000000007E-2</v>
      </c>
      <c r="FE150" s="282">
        <v>8.8099999999999998E-2</v>
      </c>
      <c r="FF150" s="282">
        <v>7.3800000000000004E-2</v>
      </c>
      <c r="FG150" s="282">
        <v>8.3400000000000002E-2</v>
      </c>
      <c r="FH150" s="282">
        <v>6.4699999999999994E-2</v>
      </c>
      <c r="FI150" s="282">
        <v>8.8599999999999998E-2</v>
      </c>
      <c r="FJ150" s="282">
        <v>5.6900000000000006E-2</v>
      </c>
      <c r="FK150" s="282">
        <v>5.6799999999999996E-2</v>
      </c>
      <c r="FL150" s="282">
        <v>5.1299999999999998E-2</v>
      </c>
      <c r="FM150" s="282">
        <v>7.2700000000000001E-2</v>
      </c>
      <c r="FN150" s="282">
        <v>5.3699999999999998E-2</v>
      </c>
      <c r="FO150" s="282">
        <v>5.3800000000000001E-2</v>
      </c>
      <c r="FP150" s="282">
        <v>4.4999999999999998E-2</v>
      </c>
      <c r="FQ150" s="282">
        <v>5.0300000000000004E-2</v>
      </c>
      <c r="FR150" s="282">
        <v>4.2099999999999999E-2</v>
      </c>
      <c r="FS150" s="282">
        <v>4.7300000000000002E-2</v>
      </c>
      <c r="FT150" s="282">
        <v>4.5899999999999996E-2</v>
      </c>
      <c r="FU150" s="282">
        <v>5.2699999999999997E-2</v>
      </c>
      <c r="FV150" s="282">
        <v>4.4400000000000002E-2</v>
      </c>
      <c r="FW150" s="282">
        <v>5.0799999999999998E-2</v>
      </c>
      <c r="FX150" s="282">
        <v>5.4699999999999999E-2</v>
      </c>
      <c r="FY150" s="282">
        <v>6.8199999999999997E-2</v>
      </c>
      <c r="FZ150" s="282">
        <v>5.0500000000000003E-2</v>
      </c>
      <c r="GA150" s="282">
        <v>5.7687451145571354E-2</v>
      </c>
      <c r="GB150" s="282">
        <v>4.9821716377303649E-2</v>
      </c>
      <c r="GC150" s="282">
        <v>4.7400000000000005E-2</v>
      </c>
      <c r="GD150" s="282">
        <v>4.3400000000000001E-2</v>
      </c>
      <c r="GE150" s="282">
        <v>5.1900000000000002E-2</v>
      </c>
      <c r="GF150" s="282">
        <v>4.58E-2</v>
      </c>
      <c r="GG150" s="282">
        <v>5.5199999999999999E-2</v>
      </c>
      <c r="GH150" s="282">
        <v>4.87E-2</v>
      </c>
      <c r="GI150" s="282">
        <v>5.0599999999999999E-2</v>
      </c>
      <c r="GJ150" s="282">
        <v>5.2499999999999998E-2</v>
      </c>
      <c r="GK150" s="282">
        <v>6.2100000000000002E-2</v>
      </c>
      <c r="GL150" s="282">
        <v>4.5177915991248631E-2</v>
      </c>
      <c r="GM150" s="282">
        <v>6.0100000000000001E-2</v>
      </c>
      <c r="GN150" s="282">
        <v>4.3616831527273914E-2</v>
      </c>
      <c r="GO150" s="282">
        <v>5.11E-2</v>
      </c>
      <c r="GP150" s="282">
        <v>5.2600000000000001E-2</v>
      </c>
      <c r="GQ150" s="282">
        <v>5.3099999999999994E-2</v>
      </c>
      <c r="GR150" s="282">
        <v>4.2199999999999994E-2</v>
      </c>
      <c r="GS150" s="282">
        <v>6.5000000000000002E-2</v>
      </c>
      <c r="GT150" s="282">
        <v>5.7500000000000002E-2</v>
      </c>
      <c r="GU150" s="282">
        <v>5.6500000000000002E-2</v>
      </c>
      <c r="GV150" s="282">
        <v>4.3200000000000002E-2</v>
      </c>
      <c r="GW150" s="282">
        <v>5.62E-2</v>
      </c>
      <c r="GX150" s="282">
        <v>4.0352865257604502E-2</v>
      </c>
      <c r="GY150" s="282">
        <v>4.5599999999999995E-2</v>
      </c>
      <c r="GZ150" s="282">
        <v>4.7E-2</v>
      </c>
      <c r="HA150" s="282">
        <v>5.4854635222405794E-2</v>
      </c>
      <c r="HB150" s="282">
        <v>5.7200000000000001E-2</v>
      </c>
      <c r="HC150" s="282">
        <v>5.8999999999999997E-2</v>
      </c>
      <c r="HD150" s="282">
        <v>5.33E-2</v>
      </c>
      <c r="HE150" s="282">
        <v>6.2378242692067681E-2</v>
      </c>
      <c r="HF150" s="282">
        <v>5.188267894157781E-2</v>
      </c>
      <c r="HG150" s="282">
        <v>6.2827993515938693E-2</v>
      </c>
      <c r="HH150" s="282">
        <v>4.9995202879041203E-2</v>
      </c>
      <c r="HI150" s="282">
        <v>5.4637645573168921E-2</v>
      </c>
      <c r="HJ150" s="282">
        <v>4.8865843389621119E-2</v>
      </c>
      <c r="HK150" s="282">
        <v>4.9282167539727022E-2</v>
      </c>
      <c r="HL150" s="282">
        <v>4.1985261499669892E-2</v>
      </c>
      <c r="HM150" s="282">
        <v>5.1604718929957938E-2</v>
      </c>
      <c r="HN150" s="282">
        <v>4.2427668329628888E-2</v>
      </c>
      <c r="HO150" s="282">
        <v>4.1224400517735668E-2</v>
      </c>
      <c r="HP150" s="282">
        <v>4.6225830241391694E-2</v>
      </c>
      <c r="HQ150" s="282">
        <v>4.7947840780029595E-2</v>
      </c>
      <c r="HR150" s="282">
        <v>4.4506555955494298E-2</v>
      </c>
      <c r="HS150" s="282">
        <v>4.6600000000000003E-2</v>
      </c>
      <c r="HT150" s="282">
        <v>4.5100000000000001E-2</v>
      </c>
      <c r="HU150" s="282">
        <v>4.1799999999999997E-2</v>
      </c>
      <c r="HV150" s="282">
        <v>4.3099999999999999E-2</v>
      </c>
      <c r="HW150" s="282">
        <v>5.0799999999999998E-2</v>
      </c>
      <c r="HX150" s="282">
        <v>4.9000000000000002E-2</v>
      </c>
      <c r="HY150" s="282">
        <v>4.9500000000000002E-2</v>
      </c>
      <c r="HZ150" s="282">
        <v>4.99E-2</v>
      </c>
      <c r="IA150" s="282">
        <v>4.99E-2</v>
      </c>
      <c r="IB150" s="282">
        <v>4.3299999999999998E-2</v>
      </c>
      <c r="IC150" s="282">
        <v>1.9599999999999999E-2</v>
      </c>
      <c r="ID150" s="282">
        <v>3.9600000000000003E-2</v>
      </c>
      <c r="IE150" s="282">
        <v>4.4999999999999998E-2</v>
      </c>
      <c r="IF150" s="282">
        <v>3.8800000000000001E-2</v>
      </c>
      <c r="IG150" s="282">
        <v>4.48E-2</v>
      </c>
      <c r="IH150" s="282">
        <v>4.41E-2</v>
      </c>
      <c r="II150" s="282">
        <v>4.3400000000000001E-2</v>
      </c>
      <c r="IJ150" s="282">
        <v>3.6400000000000002E-2</v>
      </c>
      <c r="IK150" s="282">
        <v>3.7199999999999997E-2</v>
      </c>
      <c r="IL150" s="282">
        <v>4.02E-2</v>
      </c>
      <c r="IM150" s="282">
        <v>4.2500000000000003E-2</v>
      </c>
      <c r="IN150" s="282">
        <v>3.9E-2</v>
      </c>
      <c r="IO150" s="282">
        <v>4.0800000000000003E-2</v>
      </c>
      <c r="IP150" s="282">
        <v>3.9199999999999999E-2</v>
      </c>
      <c r="IQ150" s="282">
        <v>4.3012806328772586E-2</v>
      </c>
      <c r="IR150" s="282">
        <v>3.47122408431145E-2</v>
      </c>
      <c r="IS150" s="282">
        <v>3.8650883926960956E-2</v>
      </c>
      <c r="IT150" s="282">
        <v>3.5468119449866081E-2</v>
      </c>
      <c r="IU150" s="282">
        <v>3.6371650035342491E-2</v>
      </c>
      <c r="IV150" s="282">
        <v>4.0099999999999997E-2</v>
      </c>
      <c r="IW150" s="282">
        <v>3.9E-2</v>
      </c>
      <c r="IX150" s="282">
        <v>3.6700000000000003E-2</v>
      </c>
      <c r="IY150" s="282">
        <v>4.02E-2</v>
      </c>
      <c r="IZ150" s="282">
        <v>4.2299999999999997E-2</v>
      </c>
      <c r="JA150" s="282">
        <v>5.33E-2</v>
      </c>
      <c r="JB150" s="282">
        <v>4.8500000000000001E-2</v>
      </c>
      <c r="JC150" s="282">
        <v>5.28E-2</v>
      </c>
      <c r="JD150" s="282">
        <v>4.6300000000000001E-2</v>
      </c>
      <c r="JE150" s="282">
        <v>4.0800000000000003E-2</v>
      </c>
      <c r="JF150" s="282">
        <v>4.1000000000000002E-2</v>
      </c>
      <c r="JG150" s="282">
        <v>0.04</v>
      </c>
      <c r="JH150" s="282">
        <v>3.5900000000000001E-2</v>
      </c>
      <c r="JI150" s="282">
        <v>3.7699999999999997E-2</v>
      </c>
      <c r="JJ150" s="282">
        <v>3.1300000000000001E-2</v>
      </c>
      <c r="JK150" s="282">
        <v>3.8800000000000001E-2</v>
      </c>
      <c r="JL150" s="282">
        <v>4.02E-2</v>
      </c>
      <c r="JM150" s="282">
        <v>3.8900000000000004E-2</v>
      </c>
      <c r="JN150" s="282">
        <v>3.3699999999999994E-2</v>
      </c>
      <c r="JO150" s="282">
        <v>3.44E-2</v>
      </c>
      <c r="JP150" s="282">
        <v>3.8699999999999998E-2</v>
      </c>
      <c r="JQ150" s="282">
        <v>3.4500000000000003E-2</v>
      </c>
      <c r="JR150" s="282">
        <v>4.3834383831735088E-2</v>
      </c>
      <c r="JS150" s="282">
        <v>3.9294899856688617E-2</v>
      </c>
      <c r="JT150" s="282">
        <v>3.2928781344282988E-2</v>
      </c>
      <c r="JU150" s="282">
        <v>3.6992871108726011E-2</v>
      </c>
      <c r="JV150" s="282">
        <v>4.1816124724367139E-2</v>
      </c>
      <c r="JW150" s="282">
        <v>3.6300810060442203E-2</v>
      </c>
      <c r="JX150" s="282">
        <v>4.0978519964313259E-2</v>
      </c>
      <c r="JY150" s="282">
        <v>4.1085157561341006E-2</v>
      </c>
      <c r="JZ150" s="282">
        <v>3.6989375245342959E-2</v>
      </c>
      <c r="KA150" s="282">
        <v>4.2476700460722563E-2</v>
      </c>
      <c r="KB150" s="282">
        <v>4.552616179477232E-2</v>
      </c>
      <c r="KC150" s="282">
        <v>4.2687890347477039E-2</v>
      </c>
      <c r="KD150" s="608">
        <v>4.7449155456347883E-2</v>
      </c>
      <c r="KE150" s="282">
        <v>4.5810269940390273E-2</v>
      </c>
      <c r="KF150" s="282">
        <v>4.602274174752561E-2</v>
      </c>
      <c r="KG150" s="282">
        <v>4.4292987646141306E-2</v>
      </c>
      <c r="KH150" s="282">
        <v>4.4372263505277475E-2</v>
      </c>
      <c r="KI150" s="647">
        <v>5.4916158696278188E-2</v>
      </c>
      <c r="KJ150" s="647">
        <v>4.0249339193302196E-2</v>
      </c>
      <c r="KK150" s="647">
        <v>3.8913054554172308E-2</v>
      </c>
      <c r="KL150" s="647">
        <v>4.1101847478394571E-2</v>
      </c>
      <c r="KM150" s="647">
        <v>3.7843856795438377E-2</v>
      </c>
      <c r="KN150" s="679">
        <v>3.6615726947850216E-2</v>
      </c>
      <c r="KO150" s="647">
        <v>4.2030400262539659E-2</v>
      </c>
      <c r="KP150" s="647">
        <v>3.4608433307590607E-2</v>
      </c>
      <c r="KQ150" s="647">
        <v>4.2607299345712536E-2</v>
      </c>
      <c r="KR150" s="647">
        <v>4.634253017864335E-2</v>
      </c>
    </row>
    <row r="151" spans="1:304" ht="12.75" hidden="1">
      <c r="A151" s="293" t="s">
        <v>79</v>
      </c>
      <c r="B151" s="284"/>
      <c r="C151" s="284"/>
      <c r="D151" s="284"/>
      <c r="E151" s="284"/>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c r="AL151" s="284"/>
      <c r="AM151" s="284"/>
      <c r="AN151" s="284" t="s">
        <v>19</v>
      </c>
      <c r="AO151" s="284" t="s">
        <v>19</v>
      </c>
      <c r="AP151" s="284" t="s">
        <v>19</v>
      </c>
      <c r="AQ151" s="284" t="s">
        <v>32</v>
      </c>
      <c r="AR151" s="284">
        <v>7.0000000000000001E-3</v>
      </c>
      <c r="AS151" s="284">
        <v>9.9693818816330351E-3</v>
      </c>
      <c r="AT151" s="284">
        <v>1.1343661418675694E-2</v>
      </c>
      <c r="AU151" s="284">
        <v>1.8270095441574256E-3</v>
      </c>
      <c r="AV151" s="284">
        <v>1.6793882657297401E-3</v>
      </c>
      <c r="AW151" s="284">
        <v>4.0652009446201743E-3</v>
      </c>
      <c r="AX151" s="284">
        <v>4.0000000000000001E-3</v>
      </c>
      <c r="AY151" s="284">
        <v>4.0000000000000001E-3</v>
      </c>
      <c r="AZ151" s="284">
        <v>2E-3</v>
      </c>
      <c r="BA151" s="284">
        <v>2E-3</v>
      </c>
      <c r="BB151" s="284">
        <v>2E-3</v>
      </c>
      <c r="BC151" s="284">
        <v>2E-3</v>
      </c>
      <c r="BD151" s="284">
        <v>3.0000000000000001E-3</v>
      </c>
      <c r="BE151" s="284">
        <v>2E-3</v>
      </c>
      <c r="BF151" s="284">
        <v>2E-3</v>
      </c>
      <c r="BG151" s="284">
        <v>1.2999999999999999E-2</v>
      </c>
      <c r="BH151" s="284">
        <v>2E-3</v>
      </c>
      <c r="BI151" s="284">
        <v>4.0000000000000001E-3</v>
      </c>
      <c r="BJ151" s="284">
        <v>3.0000000000000001E-3</v>
      </c>
      <c r="BK151" s="284">
        <v>1E-3</v>
      </c>
      <c r="BL151" s="284">
        <v>1E-3</v>
      </c>
      <c r="BM151" s="284">
        <v>1E-3</v>
      </c>
      <c r="BN151" s="284">
        <v>7.0000000000000001E-3</v>
      </c>
      <c r="BO151" s="284">
        <v>2E-3</v>
      </c>
      <c r="BP151" s="284">
        <v>1.1000000000000001E-3</v>
      </c>
      <c r="BQ151" s="284">
        <v>1.1999999999999999E-3</v>
      </c>
      <c r="BR151" s="284">
        <v>1.6999999999999999E-3</v>
      </c>
      <c r="BS151" s="284">
        <v>1.6999999999999999E-3</v>
      </c>
      <c r="BT151" s="284">
        <v>1.4E-3</v>
      </c>
      <c r="BU151" s="284">
        <v>1.15E-2</v>
      </c>
      <c r="BV151" s="284">
        <v>2.1686814595953475E-3</v>
      </c>
      <c r="BW151" s="284">
        <v>1.6000000000000001E-3</v>
      </c>
      <c r="BX151" s="284">
        <v>1E-3</v>
      </c>
      <c r="BY151" s="284">
        <v>2E-3</v>
      </c>
      <c r="BZ151" s="284">
        <v>1E-3</v>
      </c>
      <c r="CA151" s="284">
        <v>2E-3</v>
      </c>
      <c r="CB151" s="284">
        <v>1E-3</v>
      </c>
      <c r="CC151" s="284">
        <v>2E-3</v>
      </c>
      <c r="CD151" s="284">
        <v>1E-3</v>
      </c>
      <c r="CE151" s="284">
        <v>0</v>
      </c>
      <c r="CF151" s="284">
        <v>1E-3</v>
      </c>
      <c r="CG151" s="284">
        <v>1E-3</v>
      </c>
      <c r="CH151" s="284">
        <v>1E-3</v>
      </c>
      <c r="CI151" s="284">
        <v>1.4E-3</v>
      </c>
      <c r="CJ151" s="284">
        <v>2E-3</v>
      </c>
      <c r="CK151" s="284">
        <v>1E-3</v>
      </c>
      <c r="CL151" s="284">
        <v>1E-3</v>
      </c>
      <c r="CM151" s="284">
        <v>1.3000000000000789E-3</v>
      </c>
      <c r="CN151" s="284">
        <v>4.7999999999999996E-3</v>
      </c>
      <c r="CO151" s="284">
        <v>1.4E-3</v>
      </c>
      <c r="CP151" s="284">
        <v>1.2999999999999999E-3</v>
      </c>
      <c r="CQ151" s="284">
        <v>1.5E-3</v>
      </c>
      <c r="CR151" s="284">
        <v>2.2000000000000001E-3</v>
      </c>
      <c r="CS151" s="284">
        <v>1E-3</v>
      </c>
      <c r="CT151" s="284">
        <v>1E-3</v>
      </c>
      <c r="CU151" s="284">
        <v>1E-3</v>
      </c>
      <c r="CV151" s="284">
        <v>8.9999999999999998E-4</v>
      </c>
      <c r="CW151" s="284">
        <v>6.9999999999999999E-4</v>
      </c>
      <c r="CX151" s="284">
        <v>8.9999999999999998E-4</v>
      </c>
      <c r="CY151" s="284">
        <v>8.9999999999999998E-4</v>
      </c>
      <c r="CZ151" s="284">
        <v>8.9999999999999998E-4</v>
      </c>
      <c r="DA151" s="284">
        <v>5.0000000000000001E-4</v>
      </c>
      <c r="DB151" s="284">
        <v>8.9999999999999998E-4</v>
      </c>
      <c r="DC151" s="284">
        <v>2E-3</v>
      </c>
      <c r="DD151" s="284">
        <v>1.9E-3</v>
      </c>
      <c r="DE151" s="284">
        <v>2E-3</v>
      </c>
      <c r="DF151" s="284">
        <v>8.9999999999999998E-4</v>
      </c>
      <c r="DG151" s="284">
        <v>8.9999999999999998E-4</v>
      </c>
      <c r="DH151" s="284">
        <v>8.9999999999999998E-4</v>
      </c>
      <c r="DI151" s="284">
        <v>4.0000000000000002E-4</v>
      </c>
      <c r="DJ151" s="284">
        <v>2.9999999999999997E-4</v>
      </c>
      <c r="DK151" s="284">
        <v>5.0000000000000001E-4</v>
      </c>
      <c r="DL151" s="284">
        <v>8.0000000000000004E-4</v>
      </c>
      <c r="DM151" s="284">
        <v>5.9999999999999995E-4</v>
      </c>
      <c r="DN151" s="284">
        <v>6.9999999999999999E-4</v>
      </c>
      <c r="DO151" s="284">
        <v>5.9999999999999995E-4</v>
      </c>
      <c r="DP151" s="284">
        <v>8.0000000000000004E-4</v>
      </c>
      <c r="DQ151" s="284">
        <v>5.0000000000000001E-4</v>
      </c>
      <c r="DR151" s="284">
        <v>5.0000000000000001E-4</v>
      </c>
      <c r="DS151" s="284">
        <v>3.9698280487139381E-4</v>
      </c>
      <c r="DT151" s="284">
        <v>5.9999999999999995E-4</v>
      </c>
      <c r="DU151" s="284">
        <v>8.9999999999999998E-4</v>
      </c>
      <c r="DV151" s="284">
        <v>2.9999999999999997E-4</v>
      </c>
      <c r="DW151" s="284">
        <v>5.0000000000000001E-4</v>
      </c>
      <c r="DX151" s="284">
        <v>5.0000000000000001E-4</v>
      </c>
      <c r="DY151" s="284">
        <v>7.000000000000001E-4</v>
      </c>
      <c r="DZ151" s="284">
        <v>5.9999999999999995E-4</v>
      </c>
      <c r="EA151" s="284">
        <v>1.1000000000000001E-3</v>
      </c>
      <c r="EB151" s="284">
        <v>5.9999999999999995E-4</v>
      </c>
      <c r="EC151" s="284">
        <v>6.9999999999999999E-4</v>
      </c>
      <c r="ED151" s="284">
        <v>1.1000000000000001E-3</v>
      </c>
      <c r="EE151" s="284">
        <v>4.0000000000000002E-4</v>
      </c>
      <c r="EF151" s="284">
        <v>2.9999999999999997E-4</v>
      </c>
      <c r="EG151" s="284">
        <v>4.0000000000000002E-4</v>
      </c>
      <c r="EH151" s="284">
        <v>4.298073869170597E-3</v>
      </c>
      <c r="EI151" s="284">
        <v>2.9999999999999997E-4</v>
      </c>
      <c r="EJ151" s="284">
        <v>7.000000000000001E-4</v>
      </c>
      <c r="EK151" s="284">
        <v>5.9999999999999995E-4</v>
      </c>
      <c r="EL151" s="284">
        <v>4.0000000000000002E-4</v>
      </c>
      <c r="EM151" s="284">
        <v>1E-4</v>
      </c>
      <c r="EN151" s="284">
        <v>7.000000000000001E-4</v>
      </c>
      <c r="EO151" s="284">
        <v>1E-4</v>
      </c>
      <c r="EP151" s="284">
        <v>2.9999999999999997E-4</v>
      </c>
      <c r="EQ151" s="284">
        <v>2.9999999999999997E-4</v>
      </c>
      <c r="ER151" s="284">
        <v>2.0000000000000001E-4</v>
      </c>
      <c r="ES151" s="284">
        <v>1.1000000000000001E-3</v>
      </c>
      <c r="ET151" s="284">
        <v>1.1000000000000001E-3</v>
      </c>
      <c r="EU151" s="284">
        <v>2.0000000000000001E-4</v>
      </c>
      <c r="EV151" s="284">
        <v>1E-4</v>
      </c>
      <c r="EW151" s="284">
        <v>1E-4</v>
      </c>
      <c r="EX151" s="284">
        <v>2.0000000000000001E-4</v>
      </c>
      <c r="EY151" s="284">
        <v>4.0000000000000002E-4</v>
      </c>
      <c r="EZ151" s="284">
        <v>4.0000000000000002E-4</v>
      </c>
      <c r="FA151" s="284">
        <v>2.9999999999999997E-4</v>
      </c>
      <c r="FB151" s="284">
        <v>2.9999999999999997E-4</v>
      </c>
      <c r="FC151" s="284">
        <v>1.4863114839297532E-4</v>
      </c>
      <c r="FD151" s="284">
        <v>2.0000000000000001E-4</v>
      </c>
      <c r="FE151" s="284">
        <v>5.0000000000000001E-4</v>
      </c>
      <c r="FF151" s="284">
        <v>2.0000000000000001E-4</v>
      </c>
      <c r="FG151" s="284">
        <v>1E-3</v>
      </c>
      <c r="FH151" s="284">
        <v>2.9999999999999997E-4</v>
      </c>
      <c r="FI151" s="284">
        <v>2.0000000000000001E-4</v>
      </c>
      <c r="FJ151" s="284">
        <v>2.0000000000000001E-4</v>
      </c>
      <c r="FK151" s="284">
        <v>2.0000000000000001E-4</v>
      </c>
      <c r="FL151" s="284">
        <v>2.0000000000000001E-4</v>
      </c>
      <c r="FM151" s="284">
        <v>5.0000000000000001E-4</v>
      </c>
      <c r="FN151" s="284">
        <v>1.5E-3</v>
      </c>
      <c r="FO151" s="284">
        <v>1E-4</v>
      </c>
      <c r="FP151" s="284">
        <v>8.9999999999999998E-4</v>
      </c>
      <c r="FQ151" s="284">
        <v>5.9999999999999995E-4</v>
      </c>
      <c r="FR151" s="284">
        <v>5.0000000000000001E-4</v>
      </c>
      <c r="FS151" s="284">
        <v>2.9999999999999997E-4</v>
      </c>
      <c r="FT151" s="284">
        <v>4.0000000000000002E-4</v>
      </c>
      <c r="FU151" s="284">
        <v>1E-3</v>
      </c>
      <c r="FV151" s="284">
        <v>5.0000000000000001E-4</v>
      </c>
      <c r="FW151" s="284">
        <v>2.9999999999999997E-4</v>
      </c>
      <c r="FX151" s="284">
        <v>1E-4</v>
      </c>
      <c r="FY151" s="284">
        <v>8.9999999999999998E-4</v>
      </c>
      <c r="FZ151" s="284">
        <v>4.0000000000000002E-4</v>
      </c>
      <c r="GA151" s="284">
        <v>3.5060109498711645E-5</v>
      </c>
      <c r="GB151" s="284">
        <v>3.0589300513153599E-4</v>
      </c>
      <c r="GC151" s="284">
        <v>2.9999999999999997E-4</v>
      </c>
      <c r="GD151" s="284">
        <v>8.9999999999999998E-4</v>
      </c>
      <c r="GE151" s="284">
        <v>1E-3</v>
      </c>
      <c r="GF151" s="284">
        <v>7.000000000000001E-4</v>
      </c>
      <c r="GG151" s="284">
        <v>4.0000000000000002E-4</v>
      </c>
      <c r="GH151" s="284">
        <v>0</v>
      </c>
      <c r="GI151" s="284">
        <v>0</v>
      </c>
      <c r="GJ151" s="284">
        <v>0</v>
      </c>
      <c r="GK151" s="284">
        <v>5.0000000000000001E-4</v>
      </c>
      <c r="GL151" s="284">
        <v>1.0604502714064265E-3</v>
      </c>
      <c r="GM151" s="284">
        <v>2.0000000000000001E-4</v>
      </c>
      <c r="GN151" s="284">
        <v>2.5110038362989999E-5</v>
      </c>
      <c r="GO151" s="284">
        <v>2.0000000000000001E-4</v>
      </c>
      <c r="GP151" s="284">
        <v>2.0000000000000001E-4</v>
      </c>
      <c r="GQ151" s="284">
        <v>5.0000000000000001E-4</v>
      </c>
      <c r="GR151" s="284">
        <v>2.0000000000000001E-4</v>
      </c>
      <c r="GS151" s="284">
        <v>0</v>
      </c>
      <c r="GT151" s="284">
        <v>0</v>
      </c>
      <c r="GU151" s="284">
        <v>4.0000000000000002E-4</v>
      </c>
      <c r="GV151" s="284">
        <v>1E-4</v>
      </c>
      <c r="GW151" s="284">
        <v>4.0000000000000002E-4</v>
      </c>
      <c r="GX151" s="284">
        <v>5.88561074380874E-4</v>
      </c>
      <c r="GY151" s="284">
        <v>8.0000000000000004E-4</v>
      </c>
      <c r="GZ151" s="284">
        <v>2.9999999999999997E-4</v>
      </c>
      <c r="HA151" s="284">
        <v>4.1563759035464879E-6</v>
      </c>
      <c r="HB151" s="284">
        <v>2.0000000000000001E-4</v>
      </c>
      <c r="HC151" s="284">
        <v>1E-4</v>
      </c>
      <c r="HD151" s="284">
        <v>0</v>
      </c>
      <c r="HE151" s="284">
        <v>0</v>
      </c>
      <c r="HF151" s="284">
        <v>0</v>
      </c>
      <c r="HG151" s="284">
        <v>0</v>
      </c>
      <c r="HH151" s="284">
        <v>0</v>
      </c>
      <c r="HI151" s="284">
        <v>0</v>
      </c>
      <c r="HJ151" s="284">
        <v>4.388282563383666E-5</v>
      </c>
      <c r="HK151" s="284">
        <v>1.3482400858000032E-6</v>
      </c>
      <c r="HL151" s="284">
        <v>3.2624772145667449E-6</v>
      </c>
      <c r="HM151" s="284">
        <v>3.9698364507754675E-7</v>
      </c>
      <c r="HN151" s="284">
        <v>1.524627696498594E-5</v>
      </c>
      <c r="HO151" s="284">
        <v>3.2907066027113175E-5</v>
      </c>
      <c r="HP151" s="284">
        <v>1.496064778309705E-4</v>
      </c>
      <c r="HQ151" s="284">
        <v>9.8911879478213945E-5</v>
      </c>
      <c r="HR151" s="284">
        <v>9.8911879478213945E-5</v>
      </c>
      <c r="HS151" s="284">
        <v>1E-4</v>
      </c>
      <c r="HT151" s="284">
        <v>0</v>
      </c>
      <c r="HU151" s="284">
        <v>0</v>
      </c>
      <c r="HV151" s="284">
        <v>1E-4</v>
      </c>
      <c r="HW151" s="284">
        <v>1E-4</v>
      </c>
      <c r="HX151" s="284">
        <v>1E-4</v>
      </c>
      <c r="HY151" s="284">
        <v>1E-4</v>
      </c>
      <c r="HZ151" s="284">
        <v>0</v>
      </c>
      <c r="IA151" s="284">
        <v>0</v>
      </c>
      <c r="IB151" s="284">
        <v>2.0000000000000001E-4</v>
      </c>
      <c r="IC151" s="284">
        <v>0</v>
      </c>
      <c r="ID151" s="284">
        <v>2.3000000000000798E-3</v>
      </c>
      <c r="IE151" s="284">
        <v>0</v>
      </c>
      <c r="IF151" s="284">
        <v>1E-4</v>
      </c>
      <c r="IG151" s="284">
        <v>2.7000000000001467E-3</v>
      </c>
      <c r="IH151" s="284">
        <v>3.7000000000000366E-3</v>
      </c>
      <c r="II151" s="284">
        <v>2.7000000000000357E-3</v>
      </c>
      <c r="IJ151" s="284">
        <v>2.4000000000000687E-3</v>
      </c>
      <c r="IK151" s="284">
        <v>1.9000000000000128E-3</v>
      </c>
      <c r="IL151" s="284">
        <v>2.4000000000000687E-3</v>
      </c>
      <c r="IM151" s="284">
        <v>1.9000000000000128E-3</v>
      </c>
      <c r="IN151" s="284">
        <v>2.3000000000000798E-3</v>
      </c>
      <c r="IO151" s="284">
        <v>2.1999999999999797E-3</v>
      </c>
      <c r="IP151" s="284">
        <v>2.1999999999999797E-3</v>
      </c>
      <c r="IQ151" s="284">
        <v>2.5977985501559101E-3</v>
      </c>
      <c r="IR151" s="284">
        <v>2.7372473766834591E-3</v>
      </c>
      <c r="IS151" s="284">
        <v>3.2478897514961881E-3</v>
      </c>
      <c r="IT151" s="284">
        <v>3.540818946178428E-3</v>
      </c>
      <c r="IU151" s="284">
        <v>3.5326441299874329E-3</v>
      </c>
      <c r="IV151" s="284">
        <v>3.3999999999999998E-3</v>
      </c>
      <c r="IW151" s="284">
        <v>1E-4</v>
      </c>
      <c r="IX151" s="284">
        <v>1E-4</v>
      </c>
      <c r="IY151" s="284">
        <v>1E-4</v>
      </c>
      <c r="IZ151" s="284">
        <v>0</v>
      </c>
      <c r="JA151" s="284">
        <v>0</v>
      </c>
      <c r="JB151" s="284">
        <v>0</v>
      </c>
      <c r="JC151" s="284">
        <v>0</v>
      </c>
      <c r="JD151" s="284">
        <v>0</v>
      </c>
      <c r="JE151" s="284">
        <v>0</v>
      </c>
      <c r="JF151" s="284">
        <v>1E-4</v>
      </c>
      <c r="JG151" s="284">
        <v>0</v>
      </c>
      <c r="JH151" s="284">
        <v>0</v>
      </c>
      <c r="JI151" s="284"/>
      <c r="JJ151" s="284"/>
      <c r="JK151" s="284"/>
      <c r="JL151" s="284"/>
      <c r="JM151" s="284"/>
      <c r="JN151" s="284"/>
      <c r="JO151" s="284"/>
      <c r="JP151" s="284"/>
      <c r="JQ151" s="284"/>
      <c r="JR151" s="284"/>
      <c r="JS151" s="284"/>
      <c r="JT151" s="284"/>
      <c r="JU151" s="284"/>
      <c r="JV151" s="284"/>
      <c r="JW151" s="284"/>
      <c r="JX151" s="284"/>
      <c r="JY151" s="284"/>
      <c r="JZ151" s="284"/>
      <c r="KA151" s="284"/>
      <c r="KB151" s="284"/>
      <c r="KC151" s="284"/>
      <c r="KD151" s="284"/>
      <c r="KE151" s="284"/>
      <c r="KF151" s="284"/>
      <c r="KG151" s="284"/>
      <c r="KH151" s="284"/>
      <c r="KI151" s="648"/>
      <c r="KJ151" s="648"/>
      <c r="KK151" s="648"/>
      <c r="KL151" s="648"/>
      <c r="KM151" s="648"/>
      <c r="KN151" s="648"/>
      <c r="KO151" s="648"/>
      <c r="KP151" s="648"/>
      <c r="KQ151" s="648"/>
      <c r="KR151" s="648"/>
    </row>
    <row r="152" spans="1:304" ht="12.75">
      <c r="GX152" s="496"/>
      <c r="GY152" s="496"/>
      <c r="GZ152" s="496"/>
      <c r="HA152" s="496"/>
      <c r="HB152" s="496"/>
      <c r="HC152" s="496"/>
      <c r="HD152" s="496"/>
      <c r="HE152" s="496"/>
      <c r="HF152" s="496"/>
      <c r="HG152" s="496"/>
      <c r="HH152" s="496"/>
      <c r="HI152" s="496"/>
      <c r="HJ152" s="496"/>
      <c r="HK152" s="496"/>
      <c r="HL152" s="496"/>
      <c r="HM152" s="496"/>
      <c r="HN152" s="496"/>
      <c r="HO152" s="496"/>
      <c r="HP152" s="496"/>
      <c r="HQ152" s="496"/>
      <c r="HR152" s="496"/>
      <c r="HS152" s="496"/>
      <c r="HT152" s="496"/>
      <c r="HU152" s="496"/>
      <c r="HV152" s="496"/>
      <c r="HW152" s="496"/>
      <c r="HX152" s="496"/>
      <c r="HY152" s="496"/>
      <c r="HZ152" s="496"/>
      <c r="IA152" s="496"/>
      <c r="IB152" s="496"/>
      <c r="IC152" s="496"/>
      <c r="ID152" s="496"/>
      <c r="IE152" s="496"/>
      <c r="IF152" s="496"/>
      <c r="IG152" s="496"/>
      <c r="IH152" s="496"/>
      <c r="II152" s="496"/>
      <c r="IJ152" s="496"/>
      <c r="IK152" s="496"/>
      <c r="IL152" s="496"/>
      <c r="IM152" s="496"/>
      <c r="IN152" s="496"/>
      <c r="IO152" s="496"/>
      <c r="IP152" s="496"/>
      <c r="IQ152" s="496"/>
      <c r="IR152"/>
      <c r="IS152" s="499"/>
      <c r="IT152" s="499"/>
      <c r="IU152" s="499"/>
      <c r="IV152" s="499"/>
      <c r="KI152" s="627"/>
      <c r="KJ152" s="627"/>
      <c r="KK152" s="627"/>
      <c r="KL152" s="627"/>
      <c r="KM152" s="627"/>
      <c r="KN152" s="627"/>
      <c r="KO152" s="627"/>
      <c r="KP152" s="627"/>
      <c r="KQ152" s="627"/>
      <c r="KR152" s="627"/>
    </row>
    <row r="153" spans="1:304">
      <c r="ID153" s="497"/>
      <c r="IR153" s="490"/>
      <c r="IS153" s="490"/>
      <c r="IT153" s="490"/>
      <c r="IU153" s="490"/>
      <c r="IV153" s="490"/>
      <c r="IW153" s="490"/>
      <c r="IX153" s="490"/>
      <c r="IY153" s="490"/>
      <c r="IZ153" s="490"/>
      <c r="JA153" s="490"/>
      <c r="JB153" s="490"/>
      <c r="JC153" s="490"/>
      <c r="JD153" s="490"/>
      <c r="JE153" s="490"/>
      <c r="JF153" s="490"/>
      <c r="KI153" s="627"/>
      <c r="KJ153" s="627"/>
      <c r="KK153" s="627"/>
      <c r="KL153" s="627"/>
      <c r="KM153" s="627"/>
      <c r="KN153" s="627"/>
      <c r="KO153" s="627"/>
      <c r="KP153" s="627"/>
      <c r="KQ153" s="627"/>
      <c r="KR153" s="627"/>
    </row>
    <row r="154" spans="1:304" ht="15">
      <c r="A154" s="274" t="s">
        <v>387</v>
      </c>
      <c r="B154" s="222">
        <v>36526</v>
      </c>
      <c r="C154" s="222">
        <v>36557</v>
      </c>
      <c r="D154" s="222">
        <v>36586</v>
      </c>
      <c r="E154" s="222">
        <v>36617</v>
      </c>
      <c r="F154" s="222">
        <v>36647</v>
      </c>
      <c r="G154" s="222">
        <v>36678</v>
      </c>
      <c r="H154" s="222">
        <v>36708</v>
      </c>
      <c r="I154" s="222">
        <v>36739</v>
      </c>
      <c r="J154" s="222">
        <v>36770</v>
      </c>
      <c r="K154" s="222">
        <v>36800</v>
      </c>
      <c r="L154" s="222">
        <v>36831</v>
      </c>
      <c r="M154" s="222">
        <v>36861</v>
      </c>
      <c r="N154" s="222">
        <v>36892</v>
      </c>
      <c r="O154" s="222">
        <v>36923</v>
      </c>
      <c r="P154" s="222">
        <v>36951</v>
      </c>
      <c r="Q154" s="222">
        <v>36982</v>
      </c>
      <c r="R154" s="222">
        <v>37012</v>
      </c>
      <c r="S154" s="222">
        <v>37043</v>
      </c>
      <c r="T154" s="222">
        <v>37073</v>
      </c>
      <c r="U154" s="222">
        <v>37104</v>
      </c>
      <c r="V154" s="222">
        <v>37135</v>
      </c>
      <c r="W154" s="222">
        <v>37165</v>
      </c>
      <c r="X154" s="222">
        <v>37196</v>
      </c>
      <c r="Y154" s="222">
        <v>37226</v>
      </c>
      <c r="Z154" s="222">
        <v>37257</v>
      </c>
      <c r="AA154" s="222">
        <v>37288</v>
      </c>
      <c r="AB154" s="222">
        <v>37316</v>
      </c>
      <c r="AC154" s="222">
        <v>37347</v>
      </c>
      <c r="AD154" s="222">
        <v>37377</v>
      </c>
      <c r="AE154" s="222">
        <v>37408</v>
      </c>
      <c r="AF154" s="222">
        <v>37438</v>
      </c>
      <c r="AG154" s="222">
        <v>37469</v>
      </c>
      <c r="AH154" s="222">
        <v>37500</v>
      </c>
      <c r="AI154" s="222">
        <v>37530</v>
      </c>
      <c r="AJ154" s="222">
        <v>37561</v>
      </c>
      <c r="AK154" s="222">
        <v>37591</v>
      </c>
      <c r="AL154" s="222">
        <v>37622</v>
      </c>
      <c r="AM154" s="222">
        <v>37653</v>
      </c>
      <c r="AN154" s="222">
        <v>37681</v>
      </c>
      <c r="AO154" s="222">
        <v>37712</v>
      </c>
      <c r="AP154" s="222">
        <v>37742</v>
      </c>
      <c r="AQ154" s="222">
        <v>37773</v>
      </c>
      <c r="AR154" s="222">
        <v>37803</v>
      </c>
      <c r="AS154" s="222">
        <v>37834</v>
      </c>
      <c r="AT154" s="222">
        <v>37865</v>
      </c>
      <c r="AU154" s="222">
        <v>37895</v>
      </c>
      <c r="AV154" s="222">
        <v>37926</v>
      </c>
      <c r="AW154" s="222">
        <v>37956</v>
      </c>
      <c r="AX154" s="222">
        <v>37987</v>
      </c>
      <c r="AY154" s="222">
        <v>38018</v>
      </c>
      <c r="AZ154" s="222">
        <v>38047</v>
      </c>
      <c r="BA154" s="222">
        <v>38078</v>
      </c>
      <c r="BB154" s="222">
        <v>38108</v>
      </c>
      <c r="BC154" s="222">
        <v>38139</v>
      </c>
      <c r="BD154" s="222">
        <v>38169</v>
      </c>
      <c r="BE154" s="222">
        <v>38200</v>
      </c>
      <c r="BF154" s="222">
        <v>38231</v>
      </c>
      <c r="BG154" s="222">
        <v>38261</v>
      </c>
      <c r="BH154" s="222">
        <v>38292</v>
      </c>
      <c r="BI154" s="222">
        <v>38322</v>
      </c>
      <c r="BJ154" s="222">
        <v>38353</v>
      </c>
      <c r="BK154" s="222">
        <v>38384</v>
      </c>
      <c r="BL154" s="222">
        <v>38412</v>
      </c>
      <c r="BM154" s="222">
        <v>38443</v>
      </c>
      <c r="BN154" s="222">
        <v>38473</v>
      </c>
      <c r="BO154" s="222">
        <v>38504</v>
      </c>
      <c r="BP154" s="222">
        <v>38534</v>
      </c>
      <c r="BQ154" s="222">
        <v>38565</v>
      </c>
      <c r="BR154" s="222">
        <v>38596</v>
      </c>
      <c r="BS154" s="222">
        <v>38626</v>
      </c>
      <c r="BT154" s="222">
        <v>38657</v>
      </c>
      <c r="BU154" s="222">
        <v>38687</v>
      </c>
      <c r="BV154" s="222">
        <v>38718</v>
      </c>
      <c r="BW154" s="222">
        <v>38749</v>
      </c>
      <c r="BX154" s="222">
        <v>38777</v>
      </c>
      <c r="BY154" s="222">
        <v>38808</v>
      </c>
      <c r="BZ154" s="222">
        <v>38838</v>
      </c>
      <c r="CA154" s="222">
        <v>38869</v>
      </c>
      <c r="CB154" s="222">
        <v>38899</v>
      </c>
      <c r="CC154" s="222">
        <v>38930</v>
      </c>
      <c r="CD154" s="222">
        <v>38961</v>
      </c>
      <c r="CE154" s="222">
        <v>38991</v>
      </c>
      <c r="CF154" s="222">
        <v>39022</v>
      </c>
      <c r="CG154" s="222">
        <v>39052</v>
      </c>
      <c r="CH154" s="222">
        <v>39083</v>
      </c>
      <c r="CI154" s="222">
        <v>39114</v>
      </c>
      <c r="CJ154" s="222">
        <v>39142</v>
      </c>
      <c r="CK154" s="222">
        <v>39173</v>
      </c>
      <c r="CL154" s="222">
        <v>39203</v>
      </c>
      <c r="CM154" s="222">
        <v>39234</v>
      </c>
      <c r="CN154" s="222">
        <v>39264</v>
      </c>
      <c r="CO154" s="222">
        <v>39295</v>
      </c>
      <c r="CP154" s="222">
        <v>39326</v>
      </c>
      <c r="CQ154" s="222">
        <v>39356</v>
      </c>
      <c r="CR154" s="222">
        <v>39387</v>
      </c>
      <c r="CS154" s="222">
        <v>39417</v>
      </c>
      <c r="CT154" s="222">
        <v>39448</v>
      </c>
      <c r="CU154" s="222">
        <v>39479</v>
      </c>
      <c r="CV154" s="222">
        <v>39508</v>
      </c>
      <c r="CW154" s="222">
        <v>39539</v>
      </c>
      <c r="CX154" s="222">
        <v>39569</v>
      </c>
      <c r="CY154" s="222">
        <v>39600</v>
      </c>
      <c r="CZ154" s="222">
        <v>39630</v>
      </c>
      <c r="DA154" s="222">
        <v>39661</v>
      </c>
      <c r="DB154" s="222">
        <v>39692</v>
      </c>
      <c r="DC154" s="222">
        <v>39722</v>
      </c>
      <c r="DD154" s="222">
        <v>39753</v>
      </c>
      <c r="DE154" s="222">
        <v>39783</v>
      </c>
      <c r="DF154" s="222">
        <v>39814</v>
      </c>
      <c r="DG154" s="222">
        <v>39845</v>
      </c>
      <c r="DH154" s="222">
        <v>39873</v>
      </c>
      <c r="DI154" s="222">
        <v>39904</v>
      </c>
      <c r="DJ154" s="222">
        <v>39934</v>
      </c>
      <c r="DK154" s="222">
        <v>39965</v>
      </c>
      <c r="DL154" s="222">
        <v>39995</v>
      </c>
      <c r="DM154" s="222">
        <v>40026</v>
      </c>
      <c r="DN154" s="222">
        <v>40057</v>
      </c>
      <c r="DO154" s="222">
        <v>40087</v>
      </c>
      <c r="DP154" s="222">
        <v>40118</v>
      </c>
      <c r="DQ154" s="222">
        <v>40148</v>
      </c>
      <c r="DR154" s="222">
        <v>40179</v>
      </c>
      <c r="DS154" s="222">
        <v>40210</v>
      </c>
      <c r="DT154" s="222">
        <v>40238</v>
      </c>
      <c r="DU154" s="222">
        <v>40269</v>
      </c>
      <c r="DV154" s="222">
        <v>40299</v>
      </c>
      <c r="DW154" s="222">
        <v>40330</v>
      </c>
      <c r="DX154" s="222">
        <v>40360</v>
      </c>
      <c r="DY154" s="222">
        <v>40391</v>
      </c>
      <c r="DZ154" s="222">
        <v>40422</v>
      </c>
      <c r="EA154" s="222">
        <v>40452</v>
      </c>
      <c r="EB154" s="222">
        <v>40483</v>
      </c>
      <c r="EC154" s="222">
        <v>40513</v>
      </c>
      <c r="ED154" s="222">
        <v>40544</v>
      </c>
      <c r="EE154" s="222">
        <v>40575</v>
      </c>
      <c r="EF154" s="222">
        <v>40603</v>
      </c>
      <c r="EG154" s="222">
        <v>40634</v>
      </c>
      <c r="EH154" s="222">
        <v>40664</v>
      </c>
      <c r="EI154" s="222">
        <v>40695</v>
      </c>
      <c r="EJ154" s="222">
        <v>40725</v>
      </c>
      <c r="EK154" s="222">
        <v>40756</v>
      </c>
      <c r="EL154" s="222">
        <v>40787</v>
      </c>
      <c r="EM154" s="222">
        <v>40817</v>
      </c>
      <c r="EN154" s="222">
        <v>40848</v>
      </c>
      <c r="EO154" s="222">
        <v>40878</v>
      </c>
      <c r="EP154" s="222">
        <v>40909</v>
      </c>
      <c r="EQ154" s="222">
        <v>40940</v>
      </c>
      <c r="ER154" s="222">
        <v>40969</v>
      </c>
      <c r="ES154" s="222">
        <v>41000</v>
      </c>
      <c r="ET154" s="222">
        <v>41030</v>
      </c>
      <c r="EU154" s="222">
        <v>41061</v>
      </c>
      <c r="EV154" s="222">
        <v>41091</v>
      </c>
      <c r="EW154" s="222">
        <v>41122</v>
      </c>
      <c r="EX154" s="222">
        <v>41153</v>
      </c>
      <c r="EY154" s="222">
        <v>41183</v>
      </c>
      <c r="EZ154" s="222">
        <v>41214</v>
      </c>
      <c r="FA154" s="222">
        <v>41244</v>
      </c>
      <c r="FB154" s="222">
        <v>41275</v>
      </c>
      <c r="FC154" s="222">
        <v>41306</v>
      </c>
      <c r="FD154" s="222">
        <v>41334</v>
      </c>
      <c r="FE154" s="222">
        <v>41365</v>
      </c>
      <c r="FF154" s="222">
        <v>41395</v>
      </c>
      <c r="FG154" s="222">
        <v>41426</v>
      </c>
      <c r="FH154" s="222">
        <v>41456</v>
      </c>
      <c r="FI154" s="222">
        <v>41487</v>
      </c>
      <c r="FJ154" s="222">
        <v>41518</v>
      </c>
      <c r="FK154" s="222">
        <v>41548</v>
      </c>
      <c r="FL154" s="222">
        <v>41579</v>
      </c>
      <c r="FM154" s="222">
        <v>41609</v>
      </c>
      <c r="FN154" s="222">
        <v>41640</v>
      </c>
      <c r="FO154" s="222">
        <v>41671</v>
      </c>
      <c r="FP154" s="222">
        <v>41699</v>
      </c>
      <c r="FQ154" s="222">
        <v>41730</v>
      </c>
      <c r="FR154" s="222">
        <v>41760</v>
      </c>
      <c r="FS154" s="222">
        <v>41791</v>
      </c>
      <c r="FT154" s="222">
        <v>41821</v>
      </c>
      <c r="FU154" s="222">
        <v>41852</v>
      </c>
      <c r="FV154" s="222">
        <v>41883</v>
      </c>
      <c r="FW154" s="222">
        <v>41913</v>
      </c>
      <c r="FX154" s="222">
        <v>41944</v>
      </c>
      <c r="FY154" s="222">
        <v>41974</v>
      </c>
      <c r="FZ154" s="222">
        <v>42005</v>
      </c>
      <c r="GA154" s="222">
        <v>42036</v>
      </c>
      <c r="GB154" s="222">
        <v>42064</v>
      </c>
      <c r="GC154" s="222">
        <v>42095</v>
      </c>
      <c r="GD154" s="222">
        <v>42125</v>
      </c>
      <c r="GE154" s="222">
        <v>42156</v>
      </c>
      <c r="GF154" s="222">
        <v>42186</v>
      </c>
      <c r="GG154" s="222">
        <v>42217</v>
      </c>
      <c r="GH154" s="222">
        <v>42248</v>
      </c>
      <c r="GI154" s="222">
        <v>42278</v>
      </c>
      <c r="GJ154" s="222">
        <v>42309</v>
      </c>
      <c r="GK154" s="222">
        <v>42339</v>
      </c>
      <c r="GL154" s="222">
        <v>42370</v>
      </c>
      <c r="GM154" s="222">
        <v>42401</v>
      </c>
      <c r="GN154" s="222">
        <v>42430</v>
      </c>
      <c r="GO154" s="222">
        <v>42461</v>
      </c>
      <c r="GP154" s="222">
        <v>42491</v>
      </c>
      <c r="GQ154" s="222">
        <v>42522</v>
      </c>
      <c r="GR154" s="222">
        <v>42552</v>
      </c>
      <c r="GS154" s="222">
        <v>42583</v>
      </c>
      <c r="GT154" s="222">
        <v>42614</v>
      </c>
      <c r="GU154" s="222">
        <v>42644</v>
      </c>
      <c r="GV154" s="222">
        <v>42675</v>
      </c>
      <c r="GW154" s="222">
        <v>42705</v>
      </c>
      <c r="GX154" s="222">
        <v>42736</v>
      </c>
      <c r="GY154" s="222">
        <v>42767</v>
      </c>
      <c r="GZ154" s="222">
        <v>42795</v>
      </c>
      <c r="HA154" s="222">
        <v>42826</v>
      </c>
      <c r="HB154" s="222">
        <v>42856</v>
      </c>
      <c r="HC154" s="222">
        <v>42887</v>
      </c>
      <c r="HD154" s="222">
        <v>42917</v>
      </c>
      <c r="HE154" s="222">
        <v>42948</v>
      </c>
      <c r="HF154" s="222">
        <v>42979</v>
      </c>
      <c r="HG154" s="222">
        <v>43009</v>
      </c>
      <c r="HH154" s="222">
        <v>43040</v>
      </c>
      <c r="HI154" s="222">
        <v>43070</v>
      </c>
      <c r="HJ154" s="222">
        <v>43101</v>
      </c>
      <c r="HK154" s="222">
        <v>43132</v>
      </c>
      <c r="HL154" s="222">
        <v>43160</v>
      </c>
      <c r="HM154" s="222">
        <v>43191</v>
      </c>
      <c r="HN154" s="222">
        <v>43221</v>
      </c>
      <c r="HO154" s="222">
        <v>43252</v>
      </c>
      <c r="HP154" s="222">
        <v>43282</v>
      </c>
      <c r="HQ154" s="222">
        <v>43313</v>
      </c>
      <c r="HR154" s="222">
        <v>43344</v>
      </c>
      <c r="HS154" s="222">
        <v>43374</v>
      </c>
      <c r="HT154" s="222">
        <v>43405</v>
      </c>
      <c r="HU154" s="222">
        <v>43435</v>
      </c>
      <c r="HV154" s="222">
        <v>43466</v>
      </c>
      <c r="HW154" s="222">
        <v>43497</v>
      </c>
      <c r="HX154" s="222">
        <v>43525</v>
      </c>
      <c r="HY154" s="222">
        <v>43556</v>
      </c>
      <c r="HZ154" s="222">
        <v>43586</v>
      </c>
      <c r="IA154" s="222">
        <v>43617</v>
      </c>
      <c r="IB154" s="222">
        <v>43647</v>
      </c>
      <c r="IC154" s="222">
        <v>43678</v>
      </c>
      <c r="ID154" s="222">
        <v>43709</v>
      </c>
      <c r="IE154" s="222">
        <v>43739</v>
      </c>
      <c r="IF154" s="223">
        <v>43770</v>
      </c>
      <c r="IG154" s="223">
        <v>43800</v>
      </c>
      <c r="IH154" s="223">
        <v>43831</v>
      </c>
      <c r="II154" s="223">
        <v>43862</v>
      </c>
      <c r="IJ154" s="223">
        <v>43891</v>
      </c>
      <c r="IK154" s="223">
        <v>43922</v>
      </c>
      <c r="IL154" s="223">
        <v>43952</v>
      </c>
      <c r="IM154" s="223">
        <v>43983</v>
      </c>
      <c r="IN154" s="223">
        <v>44013</v>
      </c>
      <c r="IO154" s="223">
        <v>44044</v>
      </c>
      <c r="IP154" s="270">
        <v>44075</v>
      </c>
      <c r="IQ154" s="270">
        <v>44105</v>
      </c>
      <c r="IR154" s="270">
        <v>44136</v>
      </c>
      <c r="IS154" s="270">
        <v>44166</v>
      </c>
      <c r="IT154" s="270">
        <v>44197</v>
      </c>
      <c r="IU154" s="270">
        <v>44228</v>
      </c>
      <c r="IV154" s="270">
        <v>44256</v>
      </c>
      <c r="IW154" s="270">
        <v>44287</v>
      </c>
      <c r="IX154" s="270">
        <v>44317</v>
      </c>
      <c r="IY154" s="270">
        <v>44348</v>
      </c>
      <c r="IZ154" s="270">
        <v>44378</v>
      </c>
      <c r="JA154" s="270">
        <v>44409</v>
      </c>
      <c r="JB154" s="270">
        <v>44440</v>
      </c>
      <c r="JC154" s="270">
        <v>44470</v>
      </c>
      <c r="JD154" s="270">
        <v>44501</v>
      </c>
      <c r="JE154" s="270">
        <v>44531</v>
      </c>
      <c r="JF154" s="270">
        <v>44562</v>
      </c>
      <c r="JG154" s="270">
        <v>44593</v>
      </c>
      <c r="JH154" s="270">
        <v>44621</v>
      </c>
      <c r="JI154" s="270">
        <v>44652</v>
      </c>
      <c r="JJ154" s="270">
        <v>44682</v>
      </c>
      <c r="JK154" s="270">
        <v>44713</v>
      </c>
      <c r="JL154" s="270">
        <v>44743</v>
      </c>
      <c r="JM154" s="270">
        <v>44774</v>
      </c>
      <c r="JN154" s="270">
        <v>44805</v>
      </c>
      <c r="JO154" s="270">
        <v>44835</v>
      </c>
      <c r="JP154" s="270">
        <v>44866</v>
      </c>
      <c r="JQ154" s="270">
        <v>44896</v>
      </c>
      <c r="JR154" s="270">
        <v>44927</v>
      </c>
      <c r="JS154" s="270">
        <v>44958</v>
      </c>
      <c r="JT154" s="270">
        <v>44986</v>
      </c>
      <c r="JU154" s="270">
        <f t="shared" ref="JU154:JZ154" si="111">JU11</f>
        <v>45017</v>
      </c>
      <c r="JV154" s="270">
        <f t="shared" si="111"/>
        <v>45047</v>
      </c>
      <c r="JW154" s="270">
        <f t="shared" si="111"/>
        <v>45078</v>
      </c>
      <c r="JX154" s="270">
        <f t="shared" si="111"/>
        <v>45108</v>
      </c>
      <c r="JY154" s="270">
        <f t="shared" si="111"/>
        <v>45139</v>
      </c>
      <c r="JZ154" s="270">
        <f t="shared" si="111"/>
        <v>45170</v>
      </c>
      <c r="KA154" s="270">
        <f t="shared" ref="KA154:KB154" si="112">KA11</f>
        <v>45200</v>
      </c>
      <c r="KB154" s="270">
        <f t="shared" si="112"/>
        <v>45231</v>
      </c>
      <c r="KC154" s="270">
        <f t="shared" ref="KC154:KD154" si="113">KC11</f>
        <v>45261</v>
      </c>
      <c r="KD154" s="270">
        <f t="shared" si="113"/>
        <v>45292</v>
      </c>
      <c r="KE154" s="270">
        <f>KE11</f>
        <v>45323</v>
      </c>
      <c r="KF154" s="270">
        <f>KF11</f>
        <v>45352</v>
      </c>
      <c r="KG154" s="270">
        <f>KG11</f>
        <v>45383</v>
      </c>
      <c r="KH154" s="270">
        <f>KH11</f>
        <v>45413</v>
      </c>
      <c r="KI154" s="270">
        <v>45444</v>
      </c>
      <c r="KJ154" s="270">
        <v>45474</v>
      </c>
      <c r="KK154" s="270">
        <v>45505</v>
      </c>
      <c r="KL154" s="270">
        <v>45536</v>
      </c>
      <c r="KM154" s="270">
        <v>45566</v>
      </c>
      <c r="KN154" s="270">
        <v>45597</v>
      </c>
      <c r="KO154" s="270">
        <v>45627</v>
      </c>
      <c r="KP154" s="270">
        <v>45658</v>
      </c>
      <c r="KQ154" s="270">
        <v>45689</v>
      </c>
      <c r="KR154" s="270">
        <v>45717</v>
      </c>
    </row>
    <row r="155" spans="1:304" s="25" customFormat="1" ht="12.75" hidden="1">
      <c r="A155" s="291" t="s">
        <v>272</v>
      </c>
      <c r="B155" s="283"/>
      <c r="C155" s="283"/>
      <c r="D155" s="283"/>
      <c r="E155" s="283"/>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283"/>
      <c r="AE155" s="283"/>
      <c r="AF155" s="283"/>
      <c r="AG155" s="283"/>
      <c r="AH155" s="283"/>
      <c r="AI155" s="283"/>
      <c r="AJ155" s="283"/>
      <c r="AK155" s="283"/>
      <c r="AL155" s="283"/>
      <c r="AM155" s="283"/>
      <c r="AN155" s="283"/>
      <c r="AO155" s="283"/>
      <c r="AP155" s="283"/>
      <c r="AQ155" s="283"/>
      <c r="AR155" s="283"/>
      <c r="AS155" s="283"/>
      <c r="AT155" s="283"/>
      <c r="AU155" s="283"/>
      <c r="AV155" s="283"/>
      <c r="AW155" s="283"/>
      <c r="AX155" s="283">
        <v>0</v>
      </c>
      <c r="AY155" s="283">
        <v>0</v>
      </c>
      <c r="AZ155" s="283">
        <v>0</v>
      </c>
      <c r="BA155" s="283">
        <v>0</v>
      </c>
      <c r="BB155" s="283">
        <v>0</v>
      </c>
      <c r="BC155" s="283">
        <v>0</v>
      </c>
      <c r="BD155" s="283">
        <v>0</v>
      </c>
      <c r="BE155" s="283">
        <v>0</v>
      </c>
      <c r="BF155" s="283">
        <v>0</v>
      </c>
      <c r="BG155" s="283">
        <v>0</v>
      </c>
      <c r="BH155" s="283">
        <v>0</v>
      </c>
      <c r="BI155" s="283">
        <v>0</v>
      </c>
      <c r="BJ155" s="283">
        <v>0</v>
      </c>
      <c r="BK155" s="283">
        <v>0</v>
      </c>
      <c r="BL155" s="283">
        <v>0</v>
      </c>
      <c r="BM155" s="283">
        <v>0</v>
      </c>
      <c r="BN155" s="283">
        <v>0</v>
      </c>
      <c r="BO155" s="283">
        <v>0</v>
      </c>
      <c r="BP155" s="283">
        <v>0</v>
      </c>
      <c r="BQ155" s="283">
        <v>0</v>
      </c>
      <c r="BR155" s="283">
        <v>0</v>
      </c>
      <c r="BS155" s="283">
        <v>0</v>
      </c>
      <c r="BT155" s="283">
        <v>0</v>
      </c>
      <c r="BU155" s="283">
        <v>0</v>
      </c>
      <c r="BV155" s="283">
        <v>0</v>
      </c>
      <c r="BW155" s="283">
        <v>0</v>
      </c>
      <c r="BX155" s="283">
        <v>0</v>
      </c>
      <c r="BY155" s="283">
        <v>0</v>
      </c>
      <c r="BZ155" s="283">
        <v>0</v>
      </c>
      <c r="CA155" s="283">
        <v>0</v>
      </c>
      <c r="CB155" s="283">
        <v>0</v>
      </c>
      <c r="CC155" s="283">
        <v>0</v>
      </c>
      <c r="CD155" s="283">
        <v>0</v>
      </c>
      <c r="CE155" s="283">
        <v>0</v>
      </c>
      <c r="CF155" s="283">
        <v>0</v>
      </c>
      <c r="CG155" s="283">
        <v>0</v>
      </c>
      <c r="CH155" s="283">
        <v>0</v>
      </c>
      <c r="CI155" s="283">
        <v>0</v>
      </c>
      <c r="CJ155" s="283">
        <v>0</v>
      </c>
      <c r="CK155" s="283">
        <v>0</v>
      </c>
      <c r="CL155" s="283">
        <v>0</v>
      </c>
      <c r="CM155" s="283">
        <v>0</v>
      </c>
      <c r="CN155" s="283">
        <v>0</v>
      </c>
      <c r="CO155" s="283">
        <v>0</v>
      </c>
      <c r="CP155" s="283">
        <v>0</v>
      </c>
      <c r="CQ155" s="283">
        <v>0</v>
      </c>
      <c r="CR155" s="283">
        <v>0</v>
      </c>
      <c r="CS155" s="283">
        <v>0</v>
      </c>
      <c r="CT155" s="283">
        <v>0</v>
      </c>
      <c r="CU155" s="283">
        <v>0</v>
      </c>
      <c r="CV155" s="283">
        <v>0</v>
      </c>
      <c r="CW155" s="283">
        <v>0</v>
      </c>
      <c r="CX155" s="283">
        <v>0</v>
      </c>
      <c r="CY155" s="283">
        <v>0</v>
      </c>
      <c r="CZ155" s="283">
        <v>0</v>
      </c>
      <c r="DA155" s="283">
        <v>0</v>
      </c>
      <c r="DB155" s="283">
        <v>0</v>
      </c>
      <c r="DC155" s="283">
        <v>0</v>
      </c>
      <c r="DD155" s="283">
        <v>0</v>
      </c>
      <c r="DE155" s="283">
        <v>0</v>
      </c>
      <c r="DF155" s="283">
        <v>0</v>
      </c>
      <c r="DG155" s="283">
        <v>0</v>
      </c>
      <c r="DH155" s="283">
        <v>0</v>
      </c>
      <c r="DI155" s="283">
        <v>0</v>
      </c>
      <c r="DJ155" s="283">
        <v>0</v>
      </c>
      <c r="DK155" s="283">
        <v>0</v>
      </c>
      <c r="DL155" s="283">
        <v>0</v>
      </c>
      <c r="DM155" s="283">
        <v>0</v>
      </c>
      <c r="DN155" s="283">
        <v>0</v>
      </c>
      <c r="DO155" s="283">
        <v>0</v>
      </c>
      <c r="DP155" s="283">
        <v>0</v>
      </c>
      <c r="DQ155" s="283">
        <v>0</v>
      </c>
      <c r="DR155" s="283">
        <v>0</v>
      </c>
      <c r="DS155" s="283">
        <v>0</v>
      </c>
      <c r="DT155" s="283">
        <v>0</v>
      </c>
      <c r="DU155" s="283">
        <v>0</v>
      </c>
      <c r="DV155" s="283">
        <v>0</v>
      </c>
      <c r="DW155" s="283">
        <v>0</v>
      </c>
      <c r="DX155" s="283">
        <v>0</v>
      </c>
      <c r="DY155" s="283">
        <v>0</v>
      </c>
      <c r="DZ155" s="283">
        <v>0</v>
      </c>
      <c r="EA155" s="283">
        <v>0</v>
      </c>
      <c r="EB155" s="283">
        <v>0</v>
      </c>
      <c r="EC155" s="283">
        <v>0</v>
      </c>
      <c r="ED155" s="283">
        <v>0</v>
      </c>
      <c r="EE155" s="283">
        <v>0</v>
      </c>
      <c r="EF155" s="283">
        <v>0</v>
      </c>
      <c r="EG155" s="283">
        <v>0</v>
      </c>
      <c r="EH155" s="283">
        <v>0</v>
      </c>
      <c r="EI155" s="283">
        <v>0</v>
      </c>
      <c r="EJ155" s="283">
        <v>0</v>
      </c>
      <c r="EK155" s="283">
        <v>0</v>
      </c>
      <c r="EL155" s="283">
        <v>0</v>
      </c>
      <c r="EM155" s="283">
        <v>0</v>
      </c>
      <c r="EN155" s="283">
        <v>0</v>
      </c>
      <c r="EO155" s="283">
        <v>0</v>
      </c>
      <c r="EP155" s="283">
        <v>0</v>
      </c>
      <c r="EQ155" s="283">
        <v>0</v>
      </c>
      <c r="ER155" s="283">
        <v>0</v>
      </c>
      <c r="ES155" s="283">
        <v>0</v>
      </c>
      <c r="ET155" s="283">
        <v>0</v>
      </c>
      <c r="EU155" s="283">
        <v>0</v>
      </c>
      <c r="EV155" s="283">
        <v>0</v>
      </c>
      <c r="EW155" s="283">
        <v>0</v>
      </c>
      <c r="EX155" s="283">
        <v>0</v>
      </c>
      <c r="EY155" s="283">
        <v>0</v>
      </c>
      <c r="EZ155" s="283">
        <v>0</v>
      </c>
      <c r="FA155" s="283">
        <v>0</v>
      </c>
      <c r="FB155" s="283">
        <v>0</v>
      </c>
      <c r="FC155" s="283">
        <v>0</v>
      </c>
      <c r="FD155" s="283">
        <v>0</v>
      </c>
      <c r="FE155" s="283">
        <v>0</v>
      </c>
      <c r="FF155" s="283">
        <v>0</v>
      </c>
      <c r="FG155" s="283">
        <v>0</v>
      </c>
      <c r="FH155" s="283">
        <v>0</v>
      </c>
      <c r="FI155" s="283">
        <v>0</v>
      </c>
      <c r="FJ155" s="283">
        <v>0</v>
      </c>
      <c r="FK155" s="283">
        <v>0</v>
      </c>
      <c r="FL155" s="283">
        <v>0</v>
      </c>
      <c r="FM155" s="283">
        <v>0</v>
      </c>
      <c r="FN155" s="283">
        <v>0</v>
      </c>
      <c r="FO155" s="283">
        <v>0</v>
      </c>
      <c r="FP155" s="283">
        <v>0</v>
      </c>
      <c r="FQ155" s="283">
        <v>0</v>
      </c>
      <c r="FR155" s="283">
        <v>0</v>
      </c>
      <c r="FS155" s="283">
        <v>0</v>
      </c>
      <c r="FT155" s="283">
        <v>0</v>
      </c>
      <c r="FU155" s="283">
        <v>0</v>
      </c>
      <c r="FV155" s="283">
        <v>0</v>
      </c>
      <c r="FW155" s="283">
        <v>0</v>
      </c>
      <c r="FX155" s="283">
        <v>0</v>
      </c>
      <c r="FY155" s="283">
        <v>0</v>
      </c>
      <c r="FZ155" s="283">
        <v>0</v>
      </c>
      <c r="GA155" s="283">
        <v>0</v>
      </c>
      <c r="GB155" s="283">
        <v>0</v>
      </c>
      <c r="GC155" s="283">
        <v>0</v>
      </c>
      <c r="GD155" s="283">
        <v>0</v>
      </c>
      <c r="GE155" s="283">
        <v>0</v>
      </c>
      <c r="GF155" s="283">
        <v>0</v>
      </c>
      <c r="GG155" s="283">
        <v>0</v>
      </c>
      <c r="GH155" s="283">
        <v>0</v>
      </c>
      <c r="GI155" s="283">
        <v>0</v>
      </c>
      <c r="GJ155" s="283">
        <v>0</v>
      </c>
      <c r="GK155" s="283">
        <v>0</v>
      </c>
      <c r="GL155" s="283">
        <v>0</v>
      </c>
      <c r="GM155" s="283">
        <v>0</v>
      </c>
      <c r="GN155" s="283">
        <v>0</v>
      </c>
      <c r="GO155" s="283">
        <v>0</v>
      </c>
      <c r="GP155" s="283">
        <v>0</v>
      </c>
      <c r="GQ155" s="283">
        <v>0</v>
      </c>
      <c r="GR155" s="283">
        <v>0</v>
      </c>
      <c r="GS155" s="283">
        <v>0</v>
      </c>
      <c r="GT155" s="283">
        <v>0</v>
      </c>
      <c r="GU155" s="283">
        <v>0</v>
      </c>
      <c r="GV155" s="283">
        <v>0</v>
      </c>
      <c r="GW155" s="283">
        <v>0</v>
      </c>
      <c r="GX155" s="283">
        <v>0</v>
      </c>
      <c r="GY155" s="283">
        <v>0</v>
      </c>
      <c r="GZ155" s="283">
        <v>0</v>
      </c>
      <c r="HA155" s="283">
        <v>0</v>
      </c>
      <c r="HB155" s="283">
        <v>0</v>
      </c>
      <c r="HC155" s="283">
        <v>0</v>
      </c>
      <c r="HD155" s="283">
        <v>0</v>
      </c>
      <c r="HE155" s="283">
        <v>0</v>
      </c>
      <c r="HF155" s="283">
        <v>0</v>
      </c>
      <c r="HG155" s="283">
        <v>0</v>
      </c>
      <c r="HH155" s="283">
        <v>0</v>
      </c>
      <c r="HI155" s="283">
        <v>0</v>
      </c>
      <c r="HJ155" s="283">
        <v>0</v>
      </c>
      <c r="HK155" s="283">
        <v>0</v>
      </c>
      <c r="HL155" s="283">
        <v>0</v>
      </c>
      <c r="HM155" s="283">
        <v>0</v>
      </c>
      <c r="HN155" s="283">
        <v>0</v>
      </c>
      <c r="HO155" s="283">
        <v>0</v>
      </c>
      <c r="HP155" s="283">
        <v>0</v>
      </c>
      <c r="HQ155" s="283">
        <v>0</v>
      </c>
      <c r="HR155" s="283">
        <v>0</v>
      </c>
      <c r="HS155" s="283">
        <v>0</v>
      </c>
      <c r="HT155" s="283">
        <v>0</v>
      </c>
      <c r="HU155" s="283">
        <v>0</v>
      </c>
      <c r="HV155" s="283">
        <v>0</v>
      </c>
      <c r="HW155" s="283">
        <v>0</v>
      </c>
      <c r="HX155" s="283">
        <v>0</v>
      </c>
      <c r="HY155" s="283">
        <v>0</v>
      </c>
      <c r="HZ155" s="283">
        <v>0</v>
      </c>
      <c r="IA155" s="283">
        <v>0</v>
      </c>
      <c r="IB155" s="283">
        <v>0</v>
      </c>
      <c r="IC155" s="283">
        <v>0</v>
      </c>
      <c r="ID155" s="283">
        <v>0</v>
      </c>
      <c r="IE155" s="283">
        <v>0</v>
      </c>
      <c r="IF155" s="283">
        <v>0</v>
      </c>
      <c r="IG155" s="283">
        <v>0</v>
      </c>
      <c r="IH155" s="283">
        <v>0</v>
      </c>
      <c r="II155" s="283">
        <v>0</v>
      </c>
      <c r="IJ155" s="283">
        <v>0</v>
      </c>
      <c r="IK155" s="283">
        <v>0</v>
      </c>
      <c r="IL155" s="283">
        <v>0</v>
      </c>
      <c r="IM155" s="283">
        <v>0</v>
      </c>
      <c r="IN155" s="283">
        <v>0</v>
      </c>
      <c r="IO155" s="283">
        <v>0</v>
      </c>
      <c r="IP155" s="283">
        <v>0</v>
      </c>
      <c r="IQ155" s="283">
        <v>0</v>
      </c>
      <c r="IR155" s="283">
        <v>0</v>
      </c>
      <c r="IS155" s="283">
        <v>0</v>
      </c>
      <c r="IT155" s="283">
        <v>0</v>
      </c>
      <c r="IU155" s="283">
        <v>0</v>
      </c>
      <c r="IV155" s="283">
        <v>0</v>
      </c>
      <c r="IW155" s="283">
        <v>0</v>
      </c>
      <c r="IX155" s="283">
        <v>0</v>
      </c>
      <c r="IY155" s="283">
        <v>0</v>
      </c>
      <c r="IZ155" s="283">
        <v>0</v>
      </c>
      <c r="JA155" s="283">
        <v>0</v>
      </c>
      <c r="JB155" s="283">
        <v>0</v>
      </c>
      <c r="JC155" s="283">
        <v>0</v>
      </c>
      <c r="JD155" s="283">
        <v>0</v>
      </c>
      <c r="JE155" s="283">
        <v>0</v>
      </c>
      <c r="JF155" s="283">
        <v>0</v>
      </c>
      <c r="JG155" s="283">
        <v>0</v>
      </c>
      <c r="JH155" s="283">
        <v>0</v>
      </c>
      <c r="JI155" s="283">
        <v>0</v>
      </c>
      <c r="JJ155" s="283">
        <v>0</v>
      </c>
      <c r="JK155" s="283">
        <v>0</v>
      </c>
      <c r="JL155" s="283">
        <v>0</v>
      </c>
      <c r="JM155" s="283">
        <v>0</v>
      </c>
      <c r="JN155" s="283">
        <v>0</v>
      </c>
      <c r="JO155" s="283">
        <v>0</v>
      </c>
      <c r="JP155" s="283">
        <v>0</v>
      </c>
      <c r="JQ155" s="283">
        <v>0</v>
      </c>
      <c r="JR155" s="283">
        <v>0</v>
      </c>
      <c r="JS155" s="283">
        <v>0</v>
      </c>
      <c r="JT155" s="283">
        <v>0</v>
      </c>
      <c r="JU155" s="283">
        <v>0</v>
      </c>
      <c r="JV155" s="283">
        <v>0</v>
      </c>
      <c r="JW155" s="283">
        <v>0</v>
      </c>
      <c r="JX155" s="283">
        <v>0</v>
      </c>
      <c r="JY155" s="283">
        <v>0</v>
      </c>
      <c r="JZ155" s="283">
        <v>0</v>
      </c>
      <c r="KA155" s="283">
        <v>0</v>
      </c>
      <c r="KB155" s="283">
        <v>0</v>
      </c>
      <c r="KC155" s="283">
        <v>0</v>
      </c>
      <c r="KD155" s="607">
        <v>0</v>
      </c>
      <c r="KE155" s="283">
        <v>0</v>
      </c>
      <c r="KF155" s="283">
        <v>0</v>
      </c>
      <c r="KG155" s="283">
        <v>0</v>
      </c>
      <c r="KH155" s="283">
        <v>0</v>
      </c>
      <c r="KI155" s="649">
        <v>0</v>
      </c>
      <c r="KJ155" s="649">
        <v>0</v>
      </c>
      <c r="KK155" s="649">
        <v>0</v>
      </c>
      <c r="KL155" s="649">
        <v>0</v>
      </c>
      <c r="KM155" s="649">
        <v>0</v>
      </c>
      <c r="KN155" s="649">
        <v>0</v>
      </c>
      <c r="KO155" s="649">
        <v>0</v>
      </c>
      <c r="KP155" s="649">
        <v>0</v>
      </c>
      <c r="KQ155" s="649">
        <v>0</v>
      </c>
      <c r="KR155" s="649">
        <v>0</v>
      </c>
    </row>
    <row r="156" spans="1:304" s="25" customFormat="1" ht="12.75">
      <c r="A156" s="292" t="s">
        <v>75</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c r="AL156" s="282"/>
      <c r="AM156" s="282"/>
      <c r="AN156" s="282"/>
      <c r="AO156" s="282"/>
      <c r="AP156" s="282"/>
      <c r="AQ156" s="282"/>
      <c r="AR156" s="282"/>
      <c r="AS156" s="282"/>
      <c r="AT156" s="282"/>
      <c r="AU156" s="282"/>
      <c r="AV156" s="282"/>
      <c r="AW156" s="282"/>
      <c r="AX156" s="282">
        <v>0.17052193749117486</v>
      </c>
      <c r="AY156" s="282">
        <v>0.15280926490389671</v>
      </c>
      <c r="AZ156" s="282">
        <v>0.14567453294805721</v>
      </c>
      <c r="BA156" s="282">
        <v>0.16685174246898996</v>
      </c>
      <c r="BB156" s="282">
        <v>0.14856056156836422</v>
      </c>
      <c r="BC156" s="282">
        <v>0.17079601862750116</v>
      </c>
      <c r="BD156" s="282">
        <v>0.15962656639261125</v>
      </c>
      <c r="BE156" s="282">
        <v>0.18654118746707052</v>
      </c>
      <c r="BF156" s="282">
        <v>0.15419000577663255</v>
      </c>
      <c r="BG156" s="282">
        <v>0.19562643757857617</v>
      </c>
      <c r="BH156" s="282">
        <v>0.16505066539592159</v>
      </c>
      <c r="BI156" s="282">
        <v>0.22966391699476127</v>
      </c>
      <c r="BJ156" s="282">
        <v>0.18188077586767745</v>
      </c>
      <c r="BK156" s="282">
        <v>0.29828093529455224</v>
      </c>
      <c r="BL156" s="282">
        <v>0.23575544602536699</v>
      </c>
      <c r="BM156" s="282">
        <v>0.29009726900528005</v>
      </c>
      <c r="BN156" s="282">
        <v>0.21660993725328143</v>
      </c>
      <c r="BO156" s="282">
        <v>0.2577991393627333</v>
      </c>
      <c r="BP156" s="282">
        <v>0.24023153563475047</v>
      </c>
      <c r="BQ156" s="282">
        <v>0.24313217893082792</v>
      </c>
      <c r="BR156" s="282">
        <v>0.20059059561128526</v>
      </c>
      <c r="BS156" s="282">
        <v>0.23481942438396078</v>
      </c>
      <c r="BT156" s="282">
        <v>0.20469220835126992</v>
      </c>
      <c r="BU156" s="282">
        <v>0.30711567102432569</v>
      </c>
      <c r="BV156" s="282">
        <v>0.21763390313390313</v>
      </c>
      <c r="BW156" s="282">
        <v>0.24934449620128979</v>
      </c>
      <c r="BX156" s="282">
        <v>0.21297724698153914</v>
      </c>
      <c r="BY156" s="282">
        <v>0.25969834504977407</v>
      </c>
      <c r="BZ156" s="282">
        <v>0.23666936824340282</v>
      </c>
      <c r="CA156" s="282">
        <v>0.24501402477343442</v>
      </c>
      <c r="CB156" s="282">
        <v>0.21542734239792888</v>
      </c>
      <c r="CC156" s="282">
        <v>0.24370997758011811</v>
      </c>
      <c r="CD156" s="282">
        <v>0.19384944811099955</v>
      </c>
      <c r="CE156" s="282">
        <v>0.24797578613077559</v>
      </c>
      <c r="CF156" s="282">
        <v>0.2037324373163073</v>
      </c>
      <c r="CG156" s="282">
        <v>0.26482026861736868</v>
      </c>
      <c r="CH156" s="282">
        <v>0.21020075041155645</v>
      </c>
      <c r="CI156" s="282">
        <v>0.23330393703473959</v>
      </c>
      <c r="CJ156" s="282">
        <v>0.19912033327465051</v>
      </c>
      <c r="CK156" s="282">
        <v>0.24883067587620786</v>
      </c>
      <c r="CL156" s="282">
        <v>0.19288317082498144</v>
      </c>
      <c r="CM156" s="282">
        <v>0.2567372642255813</v>
      </c>
      <c r="CN156" s="282">
        <v>0.22447183274636973</v>
      </c>
      <c r="CO156" s="282">
        <v>0.26814946054832439</v>
      </c>
      <c r="CP156" s="282">
        <v>0.27017197386722042</v>
      </c>
      <c r="CQ156" s="282">
        <v>0.28644393956768532</v>
      </c>
      <c r="CR156" s="282">
        <v>0.24605766504878374</v>
      </c>
      <c r="CS156" s="282">
        <v>0.34496205033298827</v>
      </c>
      <c r="CT156" s="282">
        <v>0.26214833759590794</v>
      </c>
      <c r="CU156" s="282">
        <v>0.29383313150199691</v>
      </c>
      <c r="CV156" s="282">
        <v>0.27039947155397387</v>
      </c>
      <c r="CW156" s="282">
        <v>0.30542049319486769</v>
      </c>
      <c r="CX156" s="282">
        <v>0.2741058016913841</v>
      </c>
      <c r="CY156" s="282">
        <v>0.31719612488275239</v>
      </c>
      <c r="CZ156" s="282">
        <v>0.26051438078308037</v>
      </c>
      <c r="DA156" s="282">
        <v>0.28139850718349013</v>
      </c>
      <c r="DB156" s="282">
        <v>0.23750579923063539</v>
      </c>
      <c r="DC156" s="282">
        <v>0.27152703363340525</v>
      </c>
      <c r="DD156" s="282">
        <v>0.22030323895464909</v>
      </c>
      <c r="DE156" s="282">
        <v>0.28042951912620362</v>
      </c>
      <c r="DF156" s="282">
        <v>0.21584042709133922</v>
      </c>
      <c r="DG156" s="282">
        <v>0.26429125095113815</v>
      </c>
      <c r="DH156" s="282">
        <v>0.24884813160901695</v>
      </c>
      <c r="DI156" s="282">
        <v>0.26490095365589506</v>
      </c>
      <c r="DJ156" s="282">
        <v>0.2343267218180006</v>
      </c>
      <c r="DK156" s="282">
        <v>0.27262171778311711</v>
      </c>
      <c r="DL156" s="282">
        <v>0.25697500119056349</v>
      </c>
      <c r="DM156" s="282">
        <v>0.27145716538971132</v>
      </c>
      <c r="DN156" s="282">
        <v>0.22806021563635834</v>
      </c>
      <c r="DO156" s="282">
        <v>0.25224205363446534</v>
      </c>
      <c r="DP156" s="282">
        <v>0.22564544642670623</v>
      </c>
      <c r="DQ156" s="282">
        <v>0.26629419670058713</v>
      </c>
      <c r="DR156" s="282">
        <v>0.24619409439677822</v>
      </c>
      <c r="DS156" s="282">
        <v>0.25663423848958983</v>
      </c>
      <c r="DT156" s="282">
        <v>0.26403909115064655</v>
      </c>
      <c r="DU156" s="282">
        <v>0.24472966633846766</v>
      </c>
      <c r="DV156" s="282">
        <v>0.25314387598827814</v>
      </c>
      <c r="DW156" s="282">
        <v>0.29341313075676484</v>
      </c>
      <c r="DX156" s="282">
        <v>0.29641968511071309</v>
      </c>
      <c r="DY156" s="282">
        <v>0.28323964574422283</v>
      </c>
      <c r="DZ156" s="282">
        <v>0.26246867198205753</v>
      </c>
      <c r="EA156" s="282">
        <v>0.29358886503591797</v>
      </c>
      <c r="EB156" s="282">
        <v>0.27978794949434355</v>
      </c>
      <c r="EC156" s="282">
        <v>0.29406908212807537</v>
      </c>
      <c r="ED156" s="282">
        <v>0.27452694393484267</v>
      </c>
      <c r="EE156" s="282">
        <v>0.30181120185738114</v>
      </c>
      <c r="EF156" s="282">
        <v>0.26733045873280709</v>
      </c>
      <c r="EG156" s="282">
        <v>0.30847140125859823</v>
      </c>
      <c r="EH156" s="282">
        <v>0.29418233156564083</v>
      </c>
      <c r="EI156" s="282">
        <v>0.305668465749172</v>
      </c>
      <c r="EJ156" s="282">
        <v>0.30559666022508464</v>
      </c>
      <c r="EK156" s="282">
        <v>0.33184153229442875</v>
      </c>
      <c r="EL156" s="282">
        <v>0.27584849897352998</v>
      </c>
      <c r="EM156" s="282">
        <v>0.40934059622894908</v>
      </c>
      <c r="EN156" s="282">
        <v>0.36144114374117903</v>
      </c>
      <c r="EO156" s="282">
        <v>0.29406908212807537</v>
      </c>
      <c r="EP156" s="282">
        <v>0.40775975568374617</v>
      </c>
      <c r="EQ156" s="282">
        <v>0.42575534127952336</v>
      </c>
      <c r="ER156" s="282">
        <v>0.38991061505032182</v>
      </c>
      <c r="ES156" s="282">
        <v>0.45987025235417445</v>
      </c>
      <c r="ET156" s="282">
        <v>0.50149590635678321</v>
      </c>
      <c r="EU156" s="282">
        <v>0.37634531608778193</v>
      </c>
      <c r="EV156" s="282">
        <v>0.34580476430239576</v>
      </c>
      <c r="EW156" s="282">
        <v>0.34930556567462756</v>
      </c>
      <c r="EX156" s="282">
        <v>0.32237496283749656</v>
      </c>
      <c r="EY156" s="282">
        <v>0.32540767487320027</v>
      </c>
      <c r="EZ156" s="282">
        <v>0.35420139443291287</v>
      </c>
      <c r="FA156" s="282">
        <v>0.37267403847127706</v>
      </c>
      <c r="FB156" s="282">
        <v>0.35629009843857234</v>
      </c>
      <c r="FC156" s="282">
        <v>0.3497182317592139</v>
      </c>
      <c r="FD156" s="282">
        <v>0.32202434961948978</v>
      </c>
      <c r="FE156" s="282">
        <v>0.35543578537448078</v>
      </c>
      <c r="FF156" s="282">
        <v>0.29165358755570309</v>
      </c>
      <c r="FG156" s="282">
        <v>0.3266460032544718</v>
      </c>
      <c r="FH156" s="282">
        <v>0.29238794810768853</v>
      </c>
      <c r="FI156" s="282">
        <v>0.3352705731154148</v>
      </c>
      <c r="FJ156" s="282">
        <v>0.28672260161962376</v>
      </c>
      <c r="FK156" s="282">
        <v>0.28577311346318246</v>
      </c>
      <c r="FL156" s="282">
        <v>0.31930864701491074</v>
      </c>
      <c r="FM156" s="282">
        <v>0.32983878647877146</v>
      </c>
      <c r="FN156" s="282">
        <v>0.32655763215040767</v>
      </c>
      <c r="FO156" s="282">
        <v>0.32598560844993107</v>
      </c>
      <c r="FP156" s="282">
        <v>0.31861124011213998</v>
      </c>
      <c r="FQ156" s="282">
        <v>0.34266233259422785</v>
      </c>
      <c r="FR156" s="282">
        <v>0.34678260435059732</v>
      </c>
      <c r="FS156" s="282">
        <v>0.37018685509981863</v>
      </c>
      <c r="FT156" s="282">
        <v>0.34546936774982656</v>
      </c>
      <c r="FU156" s="282">
        <v>0.3402</v>
      </c>
      <c r="FV156" s="282">
        <v>0.33579506416927818</v>
      </c>
      <c r="FW156" s="282">
        <v>0.31269090695488722</v>
      </c>
      <c r="FX156" s="282">
        <v>0.30409526972788786</v>
      </c>
      <c r="FY156" s="282">
        <v>0.31973967733251951</v>
      </c>
      <c r="FZ156" s="282">
        <v>0.31670222060317177</v>
      </c>
      <c r="GA156" s="282">
        <v>0.34484222830719952</v>
      </c>
      <c r="GB156" s="282">
        <v>0.31514837648033656</v>
      </c>
      <c r="GC156" s="282">
        <v>0.33550000000000002</v>
      </c>
      <c r="GD156" s="282">
        <v>0.33217193602044259</v>
      </c>
      <c r="GE156" s="282">
        <v>0.34453612319364779</v>
      </c>
      <c r="GF156" s="282">
        <v>0.28103205343418208</v>
      </c>
      <c r="GG156" s="282">
        <v>0.33592624817862904</v>
      </c>
      <c r="GH156" s="282">
        <v>0.31746198067241699</v>
      </c>
      <c r="GI156" s="282">
        <v>0.34272880862524752</v>
      </c>
      <c r="GJ156" s="282">
        <v>0.34639199950322169</v>
      </c>
      <c r="GK156" s="282">
        <v>0.31699297951864547</v>
      </c>
      <c r="GL156" s="282">
        <v>0.29925126065835905</v>
      </c>
      <c r="GM156" s="282">
        <v>0.35472961233070943</v>
      </c>
      <c r="GN156" s="282">
        <v>0.36224792777083148</v>
      </c>
      <c r="GO156" s="282">
        <v>0.37185296075048557</v>
      </c>
      <c r="GP156" s="282">
        <v>0.3646930548515967</v>
      </c>
      <c r="GQ156" s="282">
        <v>0.31357906675960662</v>
      </c>
      <c r="GR156" s="282">
        <v>0.30592823623381965</v>
      </c>
      <c r="GS156" s="282">
        <v>0.31220983471330466</v>
      </c>
      <c r="GT156" s="282">
        <v>0.30543712653706234</v>
      </c>
      <c r="GU156" s="282">
        <v>0.32622463530232465</v>
      </c>
      <c r="GV156" s="282">
        <v>0.30364891826916712</v>
      </c>
      <c r="GW156" s="282">
        <v>0.32875365896436737</v>
      </c>
      <c r="GX156" s="282">
        <v>0.35614652571878896</v>
      </c>
      <c r="GY156" s="282">
        <v>0.35956138849093483</v>
      </c>
      <c r="GZ156" s="282">
        <v>0.3296785755834889</v>
      </c>
      <c r="HA156" s="282">
        <v>0.34231937067108048</v>
      </c>
      <c r="HB156" s="282">
        <v>0.35990944068998337</v>
      </c>
      <c r="HC156" s="282">
        <v>0.3675783680280581</v>
      </c>
      <c r="HD156" s="282">
        <v>0.32656248427788975</v>
      </c>
      <c r="HE156" s="282">
        <v>0.37325294099788692</v>
      </c>
      <c r="HF156" s="282">
        <v>0.34045328147842607</v>
      </c>
      <c r="HG156" s="282">
        <v>0.3941302265212151</v>
      </c>
      <c r="HH156" s="282">
        <v>0.37254818359902214</v>
      </c>
      <c r="HI156" s="282">
        <v>0.35955360609888343</v>
      </c>
      <c r="HJ156" s="282">
        <v>0.31732849299195814</v>
      </c>
      <c r="HK156" s="282">
        <v>0.38435750261774948</v>
      </c>
      <c r="HL156" s="282">
        <v>0.3405748320684267</v>
      </c>
      <c r="HM156" s="282">
        <v>0.40869974528214348</v>
      </c>
      <c r="HN156" s="282">
        <v>0.34312449250796373</v>
      </c>
      <c r="HO156" s="282">
        <v>0.38920115118992882</v>
      </c>
      <c r="HP156" s="282">
        <v>0.36866832188540344</v>
      </c>
      <c r="HQ156" s="282">
        <v>0.38554681290896015</v>
      </c>
      <c r="HR156" s="282">
        <v>0.33883302354997913</v>
      </c>
      <c r="HS156" s="282">
        <v>0.37857117663905687</v>
      </c>
      <c r="HT156" s="282">
        <v>0.32411139258621185</v>
      </c>
      <c r="HU156" s="282">
        <v>0.36693529006520659</v>
      </c>
      <c r="HV156" s="282">
        <v>0.27879760289996891</v>
      </c>
      <c r="HW156" s="282">
        <v>0.36050517153278239</v>
      </c>
      <c r="HX156" s="282">
        <v>0.34334521509210636</v>
      </c>
      <c r="HY156" s="282">
        <v>0.33120776907465893</v>
      </c>
      <c r="HZ156" s="282">
        <v>0.27955620272821596</v>
      </c>
      <c r="IA156" s="282">
        <v>0.31683490611426834</v>
      </c>
      <c r="IB156" s="282">
        <v>0.27978167190752301</v>
      </c>
      <c r="IC156" s="282">
        <v>0.34080594798453123</v>
      </c>
      <c r="ID156" s="282">
        <v>0.25648434295447625</v>
      </c>
      <c r="IE156" s="282">
        <v>0.31819274311420798</v>
      </c>
      <c r="IF156" s="282">
        <v>0.28616816231641407</v>
      </c>
      <c r="IG156" s="282">
        <v>0.34131748885505148</v>
      </c>
      <c r="IH156" s="282">
        <v>0.26314061278433415</v>
      </c>
      <c r="II156" s="282">
        <v>0.33531193791327168</v>
      </c>
      <c r="IJ156" s="282">
        <v>0.34384185787202137</v>
      </c>
      <c r="IK156" s="282">
        <v>0.31293851732094369</v>
      </c>
      <c r="IL156" s="282">
        <v>0.26792734904642768</v>
      </c>
      <c r="IM156" s="282">
        <v>0.33434839170458691</v>
      </c>
      <c r="IN156" s="282">
        <v>0.22954982721665976</v>
      </c>
      <c r="IO156" s="282">
        <v>0.29526070479140559</v>
      </c>
      <c r="IP156" s="282">
        <v>0.217121998595076</v>
      </c>
      <c r="IQ156" s="282">
        <v>0.25254179389370163</v>
      </c>
      <c r="IR156" s="282">
        <v>0.19571745939925045</v>
      </c>
      <c r="IS156" s="282">
        <v>0.2279915979769131</v>
      </c>
      <c r="IT156" s="282">
        <v>0.18760436230036406</v>
      </c>
      <c r="IU156" s="282">
        <v>0.25509120694873483</v>
      </c>
      <c r="IV156" s="282">
        <v>0.18312218760816892</v>
      </c>
      <c r="IW156" s="282">
        <v>0.21799747211078749</v>
      </c>
      <c r="IX156" s="282">
        <v>0.14309097629230688</v>
      </c>
      <c r="IY156" s="282">
        <v>0.18555543979617931</v>
      </c>
      <c r="IZ156" s="282">
        <v>0.13572666727488367</v>
      </c>
      <c r="JA156" s="282">
        <v>0.19888644570414155</v>
      </c>
      <c r="JB156" s="282">
        <v>0.17454207984855544</v>
      </c>
      <c r="JC156" s="282">
        <v>0.21465700815518091</v>
      </c>
      <c r="JD156" s="282">
        <v>0.15754692723065056</v>
      </c>
      <c r="JE156" s="282">
        <v>0.22541135098954015</v>
      </c>
      <c r="JF156" s="282">
        <v>0.19314801463323453</v>
      </c>
      <c r="JG156" s="282">
        <v>0.2427773633596097</v>
      </c>
      <c r="JH156" s="282">
        <v>0.2051457303157094</v>
      </c>
      <c r="JI156" s="282">
        <v>0.21534587578922712</v>
      </c>
      <c r="JJ156" s="282">
        <v>0.1694860517331529</v>
      </c>
      <c r="JK156" s="282">
        <v>0.1794858880199271</v>
      </c>
      <c r="JL156" s="282">
        <v>0.18314673897198169</v>
      </c>
      <c r="JM156" s="282">
        <v>0.22950408485022217</v>
      </c>
      <c r="JN156" s="282">
        <v>0.16749615865322157</v>
      </c>
      <c r="JO156" s="282">
        <v>0.23282349988246873</v>
      </c>
      <c r="JP156" s="282">
        <v>0.19877229026209758</v>
      </c>
      <c r="JQ156" s="282">
        <v>0.22319582923935163</v>
      </c>
      <c r="JR156" s="282">
        <v>0.18161904882144256</v>
      </c>
      <c r="JS156" s="282">
        <v>0.20331237410342815</v>
      </c>
      <c r="JT156" s="282">
        <v>0.17128338483957689</v>
      </c>
      <c r="JU156" s="282">
        <v>0.20966897360999831</v>
      </c>
      <c r="JV156" s="282">
        <v>0.15027300193743309</v>
      </c>
      <c r="JW156" s="282">
        <v>0.1644396091761362</v>
      </c>
      <c r="JX156" s="282">
        <v>0.10628386093632322</v>
      </c>
      <c r="JY156" s="282">
        <v>0.16298509853387994</v>
      </c>
      <c r="JZ156" s="282">
        <v>0.15189700841383608</v>
      </c>
      <c r="KA156" s="282">
        <v>0.16201884899903873</v>
      </c>
      <c r="KB156" s="282">
        <v>0.14658472109875997</v>
      </c>
      <c r="KC156" s="282">
        <v>0.16350915642846606</v>
      </c>
      <c r="KD156" s="608">
        <v>0.10130067543343897</v>
      </c>
      <c r="KE156" s="282">
        <v>0.16901957421597899</v>
      </c>
      <c r="KF156" s="282">
        <v>0.12943353994490359</v>
      </c>
      <c r="KG156" s="282">
        <v>0.1559353946256116</v>
      </c>
      <c r="KH156" s="282">
        <v>0.1278104223564788</v>
      </c>
      <c r="KI156" s="647">
        <v>0.17994581123764816</v>
      </c>
      <c r="KJ156" s="647">
        <v>0.13848026133185301</v>
      </c>
      <c r="KK156" s="647">
        <v>0.17542103810049697</v>
      </c>
      <c r="KL156" s="647">
        <v>0.14920408163265306</v>
      </c>
      <c r="KM156" s="647">
        <v>0.17912621798409495</v>
      </c>
      <c r="KN156" s="647">
        <v>0.14901678573905805</v>
      </c>
      <c r="KO156" s="647">
        <v>0.2094885065868908</v>
      </c>
      <c r="KP156" s="647">
        <v>0.15072124944264351</v>
      </c>
      <c r="KQ156" s="647">
        <v>0.23382785351510291</v>
      </c>
      <c r="KR156" s="647">
        <v>0.15452976864134771</v>
      </c>
    </row>
    <row r="157" spans="1:304" s="25" customFormat="1" ht="12.75">
      <c r="A157" s="292" t="s">
        <v>76</v>
      </c>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c r="AA157" s="282"/>
      <c r="AB157" s="282"/>
      <c r="AC157" s="282"/>
      <c r="AD157" s="282"/>
      <c r="AE157" s="282"/>
      <c r="AF157" s="282"/>
      <c r="AG157" s="282"/>
      <c r="AH157" s="282"/>
      <c r="AI157" s="282"/>
      <c r="AJ157" s="282"/>
      <c r="AK157" s="282"/>
      <c r="AL157" s="282"/>
      <c r="AM157" s="282"/>
      <c r="AN157" s="282"/>
      <c r="AO157" s="282"/>
      <c r="AP157" s="282"/>
      <c r="AQ157" s="282"/>
      <c r="AR157" s="282"/>
      <c r="AS157" s="282"/>
      <c r="AT157" s="282"/>
      <c r="AU157" s="282"/>
      <c r="AV157" s="282"/>
      <c r="AW157" s="282"/>
      <c r="AX157" s="282">
        <v>0.11339645241236933</v>
      </c>
      <c r="AY157" s="282">
        <v>0.12205225827346296</v>
      </c>
      <c r="AZ157" s="282">
        <v>8.7253701879651618E-2</v>
      </c>
      <c r="BA157" s="282">
        <v>0.11630467189829269</v>
      </c>
      <c r="BB157" s="282">
        <v>0.10465195626031266</v>
      </c>
      <c r="BC157" s="282">
        <v>0.11563251624788905</v>
      </c>
      <c r="BD157" s="282">
        <v>9.8606781118688272E-2</v>
      </c>
      <c r="BE157" s="282">
        <v>0.11780925045357248</v>
      </c>
      <c r="BF157" s="282">
        <v>8.3053696720300649E-2</v>
      </c>
      <c r="BG157" s="282">
        <v>0.12612298738999336</v>
      </c>
      <c r="BH157" s="282">
        <v>0.10354953705319676</v>
      </c>
      <c r="BI157" s="282">
        <v>0.13663078059530473</v>
      </c>
      <c r="BJ157" s="282">
        <v>0.10874818378683157</v>
      </c>
      <c r="BK157" s="282">
        <v>0.15764223280854986</v>
      </c>
      <c r="BL157" s="282">
        <v>0.19408288435727913</v>
      </c>
      <c r="BM157" s="282">
        <v>0.22334387975376921</v>
      </c>
      <c r="BN157" s="282">
        <v>0.19695183618430354</v>
      </c>
      <c r="BO157" s="282">
        <v>0.25323742228643048</v>
      </c>
      <c r="BP157" s="282">
        <v>0.19804798377790883</v>
      </c>
      <c r="BQ157" s="282">
        <v>0.24743036992998371</v>
      </c>
      <c r="BR157" s="282">
        <v>0.18963761755485894</v>
      </c>
      <c r="BS157" s="282">
        <v>0.24064764620184703</v>
      </c>
      <c r="BT157" s="282">
        <v>0.16045412817866386</v>
      </c>
      <c r="BU157" s="282">
        <v>0.22586336384118944</v>
      </c>
      <c r="BV157" s="282">
        <v>0.1981025641025641</v>
      </c>
      <c r="BW157" s="282">
        <v>0.24997518137065017</v>
      </c>
      <c r="BX157" s="282">
        <v>0.19162553818070727</v>
      </c>
      <c r="BY157" s="282">
        <v>0.22766587669272487</v>
      </c>
      <c r="BZ157" s="282">
        <v>0.22939535413772344</v>
      </c>
      <c r="CA157" s="282">
        <v>0.28483185266290761</v>
      </c>
      <c r="CB157" s="282">
        <v>0.19899276676621294</v>
      </c>
      <c r="CC157" s="282">
        <v>0.24485325723273205</v>
      </c>
      <c r="CD157" s="282">
        <v>0.18501681215763766</v>
      </c>
      <c r="CE157" s="282">
        <v>0.25579110674068672</v>
      </c>
      <c r="CF157" s="282">
        <v>0.18363325564644969</v>
      </c>
      <c r="CG157" s="282">
        <v>0.2643591144256156</v>
      </c>
      <c r="CH157" s="282">
        <v>0.19450784533833979</v>
      </c>
      <c r="CI157" s="282">
        <v>0.24855383953412</v>
      </c>
      <c r="CJ157" s="282">
        <v>0.21658224838635903</v>
      </c>
      <c r="CK157" s="282">
        <v>0.25251139994816407</v>
      </c>
      <c r="CL157" s="282">
        <v>0.16581579541108821</v>
      </c>
      <c r="CM157" s="282">
        <v>0.23635062666974566</v>
      </c>
      <c r="CN157" s="282">
        <v>0.22227046923090768</v>
      </c>
      <c r="CO157" s="282">
        <v>0.24880192803063156</v>
      </c>
      <c r="CP157" s="282">
        <v>0.20588654818108801</v>
      </c>
      <c r="CQ157" s="282">
        <v>0.22443792643770427</v>
      </c>
      <c r="CR157" s="282">
        <v>0.21058240357700156</v>
      </c>
      <c r="CS157" s="282">
        <v>0.25667999908191158</v>
      </c>
      <c r="CT157" s="282">
        <v>0.25157103677058817</v>
      </c>
      <c r="CU157" s="282">
        <v>0.27393461061257751</v>
      </c>
      <c r="CV157" s="282">
        <v>0.22480319867004475</v>
      </c>
      <c r="CW157" s="282">
        <v>0.24734628454057689</v>
      </c>
      <c r="CX157" s="282">
        <v>0.22202647707664097</v>
      </c>
      <c r="CY157" s="282">
        <v>0.25379153088068762</v>
      </c>
      <c r="CZ157" s="282">
        <v>0.2019411778112038</v>
      </c>
      <c r="DA157" s="282">
        <v>0.22494753084083652</v>
      </c>
      <c r="DB157" s="282">
        <v>0.22255199976803078</v>
      </c>
      <c r="DC157" s="282">
        <v>0.27400534302517937</v>
      </c>
      <c r="DD157" s="282">
        <v>0.24795943435070394</v>
      </c>
      <c r="DE157" s="282">
        <v>0.27646105691641082</v>
      </c>
      <c r="DF157" s="282">
        <v>0.24772002257908551</v>
      </c>
      <c r="DG157" s="282">
        <v>0.2508640245766991</v>
      </c>
      <c r="DH157" s="282">
        <v>0.23919781030060117</v>
      </c>
      <c r="DI157" s="282">
        <v>0.27227916435950372</v>
      </c>
      <c r="DJ157" s="282">
        <v>0.21649418986310692</v>
      </c>
      <c r="DK157" s="282">
        <v>0.2876961034332311</v>
      </c>
      <c r="DL157" s="282">
        <v>0.29865946331666038</v>
      </c>
      <c r="DM157" s="282">
        <v>0.28886291567482736</v>
      </c>
      <c r="DN157" s="282">
        <v>0.30380517564443238</v>
      </c>
      <c r="DO157" s="282">
        <v>0.38338930373812574</v>
      </c>
      <c r="DP157" s="282">
        <v>0.35572734964173058</v>
      </c>
      <c r="DQ157" s="282">
        <v>0.38345140000113892</v>
      </c>
      <c r="DR157" s="282">
        <v>0.37437931694653132</v>
      </c>
      <c r="DS157" s="282">
        <v>0.40577455903993026</v>
      </c>
      <c r="DT157" s="282">
        <v>0.40923592228123012</v>
      </c>
      <c r="DU157" s="282">
        <v>0.41186151455733111</v>
      </c>
      <c r="DV157" s="282">
        <v>0.43546930309659726</v>
      </c>
      <c r="DW157" s="282">
        <v>0.37968699755163376</v>
      </c>
      <c r="DX157" s="282">
        <v>0.38348469113946987</v>
      </c>
      <c r="DY157" s="282">
        <v>0.38044873471457141</v>
      </c>
      <c r="DZ157" s="282">
        <v>0.3937850287722317</v>
      </c>
      <c r="EA157" s="282">
        <v>0.37523737539262009</v>
      </c>
      <c r="EB157" s="282">
        <v>0.37261498435511831</v>
      </c>
      <c r="EC157" s="282">
        <v>0.35427005366744602</v>
      </c>
      <c r="ED157" s="282">
        <v>0.34516460697941659</v>
      </c>
      <c r="EE157" s="282">
        <v>0.37176077331640567</v>
      </c>
      <c r="EF157" s="282">
        <v>0.39659368364803294</v>
      </c>
      <c r="EG157" s="282">
        <v>0.39580209650269044</v>
      </c>
      <c r="EH157" s="282">
        <v>0.40693464776671878</v>
      </c>
      <c r="EI157" s="282">
        <v>0.38695398687530042</v>
      </c>
      <c r="EJ157" s="282">
        <v>0.37554263956567979</v>
      </c>
      <c r="EK157" s="282">
        <v>0.41216629217557771</v>
      </c>
      <c r="EL157" s="282">
        <v>0.43487578224950663</v>
      </c>
      <c r="EM157" s="282">
        <v>0.3869933497087184</v>
      </c>
      <c r="EN157" s="282">
        <v>0.40183662875909237</v>
      </c>
      <c r="EO157" s="282">
        <v>0.35427005366744602</v>
      </c>
      <c r="EP157" s="282">
        <v>0.35585515536380824</v>
      </c>
      <c r="EQ157" s="282">
        <v>0.35871544205334188</v>
      </c>
      <c r="ER157" s="282">
        <v>0.36119906332892782</v>
      </c>
      <c r="ES157" s="282">
        <v>0.37584059069322967</v>
      </c>
      <c r="ET157" s="282">
        <v>0.3433308873024945</v>
      </c>
      <c r="EU157" s="282">
        <v>0.41229753599264563</v>
      </c>
      <c r="EV157" s="282">
        <v>0.44036891406955375</v>
      </c>
      <c r="EW157" s="282">
        <v>0.45676785507361017</v>
      </c>
      <c r="EX157" s="282">
        <v>0.43698819273659167</v>
      </c>
      <c r="EY157" s="282">
        <v>0.4274266477468292</v>
      </c>
      <c r="EZ157" s="282">
        <v>0.43342461014423334</v>
      </c>
      <c r="FA157" s="282">
        <v>0.41073906354974221</v>
      </c>
      <c r="FB157" s="282">
        <v>0.39058397325803335</v>
      </c>
      <c r="FC157" s="282">
        <v>0.41913335806637847</v>
      </c>
      <c r="FD157" s="282">
        <v>0.43780787710443242</v>
      </c>
      <c r="FE157" s="282">
        <v>0.42367821760430352</v>
      </c>
      <c r="FF157" s="282">
        <v>0.46407529487696053</v>
      </c>
      <c r="FG157" s="282">
        <v>0.43810023497561651</v>
      </c>
      <c r="FH157" s="282">
        <v>0.45175119428796467</v>
      </c>
      <c r="FI157" s="282">
        <v>0.43830339968723003</v>
      </c>
      <c r="FJ157" s="282">
        <v>0.46702627970861843</v>
      </c>
      <c r="FK157" s="282">
        <v>0.45902801386207998</v>
      </c>
      <c r="FL157" s="282">
        <v>0.44276738308062663</v>
      </c>
      <c r="FM157" s="282">
        <v>0.4820576090486644</v>
      </c>
      <c r="FN157" s="282">
        <v>0.44014464239591072</v>
      </c>
      <c r="FO157" s="282">
        <v>0.4706406775443765</v>
      </c>
      <c r="FP157" s="282">
        <v>0.48625216294785623</v>
      </c>
      <c r="FQ157" s="282">
        <v>0.48046614194626436</v>
      </c>
      <c r="FR157" s="282">
        <v>0.46851775350256258</v>
      </c>
      <c r="FS157" s="282">
        <v>0.46522041615294207</v>
      </c>
      <c r="FT157" s="282">
        <v>0.42239730605535919</v>
      </c>
      <c r="FU157" s="282">
        <v>0.45429999999999998</v>
      </c>
      <c r="FV157" s="282">
        <v>0.49197811547860976</v>
      </c>
      <c r="FW157" s="282">
        <v>0.54308028118518281</v>
      </c>
      <c r="FX157" s="282">
        <v>0.54789864117693643</v>
      </c>
      <c r="FY157" s="282">
        <v>0.55561423581762259</v>
      </c>
      <c r="FZ157" s="282">
        <v>0.55574877825148727</v>
      </c>
      <c r="GA157" s="282">
        <v>0.55501074199409295</v>
      </c>
      <c r="GB157" s="282">
        <v>0.56149388900721531</v>
      </c>
      <c r="GC157" s="282">
        <v>0.54279999999999995</v>
      </c>
      <c r="GD157" s="282">
        <v>0.52907360421387595</v>
      </c>
      <c r="GE157" s="282">
        <v>0.53570703606130632</v>
      </c>
      <c r="GF157" s="282">
        <v>0.57758021701796203</v>
      </c>
      <c r="GG157" s="282">
        <v>0.54680014888164108</v>
      </c>
      <c r="GH157" s="282">
        <v>0.55205513669070838</v>
      </c>
      <c r="GI157" s="282">
        <v>0.52838784633735547</v>
      </c>
      <c r="GJ157" s="282">
        <v>0.50581275005248705</v>
      </c>
      <c r="GK157" s="282">
        <v>0.56268910944272965</v>
      </c>
      <c r="GL157" s="282">
        <v>0.57192072188670473</v>
      </c>
      <c r="GM157" s="282">
        <v>0.54114070417427129</v>
      </c>
      <c r="GN157" s="282">
        <v>0.53490286975528001</v>
      </c>
      <c r="GO157" s="282">
        <v>0.50158159918669731</v>
      </c>
      <c r="GP157" s="282">
        <v>0.53134721856050615</v>
      </c>
      <c r="GQ157" s="282">
        <v>0.55278865098775531</v>
      </c>
      <c r="GR157" s="282">
        <v>0.53620087941077899</v>
      </c>
      <c r="GS157" s="282">
        <v>0.54780615008831179</v>
      </c>
      <c r="GT157" s="282">
        <v>0.56506773774053898</v>
      </c>
      <c r="GU157" s="282">
        <v>0.53470013746691558</v>
      </c>
      <c r="GV157" s="282">
        <v>0.5513882393319206</v>
      </c>
      <c r="GW157" s="282">
        <v>0.5391319907053862</v>
      </c>
      <c r="GX157" s="282">
        <v>0.47286737205201246</v>
      </c>
      <c r="GY157" s="282">
        <v>0.49121071312875064</v>
      </c>
      <c r="GZ157" s="282">
        <v>0.49390501304644091</v>
      </c>
      <c r="HA157" s="282">
        <v>0.52409650100968186</v>
      </c>
      <c r="HB157" s="282">
        <v>0.50999911058717828</v>
      </c>
      <c r="HC157" s="282">
        <v>0.51265955400632468</v>
      </c>
      <c r="HD157" s="282">
        <v>0.54242663853736584</v>
      </c>
      <c r="HE157" s="282">
        <v>0.50217567510805594</v>
      </c>
      <c r="HF157" s="282">
        <v>0.50952805861175887</v>
      </c>
      <c r="HG157" s="282">
        <v>0.47496976626801407</v>
      </c>
      <c r="HH157" s="282">
        <v>0.47595127800553155</v>
      </c>
      <c r="HI157" s="282">
        <v>0.5018445990822058</v>
      </c>
      <c r="HJ157" s="282">
        <v>0.52882047241164876</v>
      </c>
      <c r="HK157" s="282">
        <v>0.48804277433969567</v>
      </c>
      <c r="HL157" s="282">
        <v>0.48513008360774362</v>
      </c>
      <c r="HM157" s="282">
        <v>0.45668293486201805</v>
      </c>
      <c r="HN157" s="282">
        <v>0.51050694281412812</v>
      </c>
      <c r="HO157" s="282">
        <v>0.50786889066718421</v>
      </c>
      <c r="HP157" s="282">
        <v>0.5023279012306191</v>
      </c>
      <c r="HQ157" s="282">
        <v>0.49989054007485989</v>
      </c>
      <c r="HR157" s="282">
        <v>0.53613887500310708</v>
      </c>
      <c r="HS157" s="282">
        <v>0.50917358321799866</v>
      </c>
      <c r="HT157" s="282">
        <v>0.54106906720130121</v>
      </c>
      <c r="HU157" s="282">
        <v>0.52001077430828135</v>
      </c>
      <c r="HV157" s="282">
        <v>0.55739789005734752</v>
      </c>
      <c r="HW157" s="282">
        <v>0.48774514122601448</v>
      </c>
      <c r="HX157" s="282">
        <v>0.50945591862949779</v>
      </c>
      <c r="HY157" s="282">
        <v>0.51233864375516924</v>
      </c>
      <c r="HZ157" s="282">
        <v>0.54584308714068819</v>
      </c>
      <c r="IA157" s="282">
        <v>0.53573439964769554</v>
      </c>
      <c r="IB157" s="282">
        <v>0.55342094260717645</v>
      </c>
      <c r="IC157" s="282">
        <v>0.51744384297808588</v>
      </c>
      <c r="ID157" s="282">
        <v>0.56035831969861682</v>
      </c>
      <c r="IE157" s="282">
        <v>0.54312049994419187</v>
      </c>
      <c r="IF157" s="282">
        <v>0.58014995149626247</v>
      </c>
      <c r="IG157" s="282">
        <v>0.55945151914624847</v>
      </c>
      <c r="IH157" s="282">
        <v>0.60474206718538648</v>
      </c>
      <c r="II157" s="282">
        <v>0.53612842499754843</v>
      </c>
      <c r="IJ157" s="282">
        <v>0.52672656219127045</v>
      </c>
      <c r="IK157" s="282">
        <v>0.57991291091982367</v>
      </c>
      <c r="IL157" s="282">
        <v>0.60091285006243134</v>
      </c>
      <c r="IM157" s="282">
        <v>0.57046445555890823</v>
      </c>
      <c r="IN157" s="282">
        <v>0.64472685371673599</v>
      </c>
      <c r="IO157" s="282">
        <v>0.59784537895124912</v>
      </c>
      <c r="IP157" s="282">
        <v>0.64199066971116414</v>
      </c>
      <c r="IQ157" s="282">
        <v>0.61225367624725169</v>
      </c>
      <c r="IR157" s="282">
        <v>0.66784002166193834</v>
      </c>
      <c r="IS157" s="282">
        <v>0.66980538063750472</v>
      </c>
      <c r="IT157" s="282">
        <v>0.69712105756133236</v>
      </c>
      <c r="IU157" s="282">
        <v>0.63161232362733177</v>
      </c>
      <c r="IV157" s="282">
        <v>0.70105457482404521</v>
      </c>
      <c r="IW157" s="282">
        <v>0.6308127713359345</v>
      </c>
      <c r="IX157" s="282">
        <v>0.68948847469360697</v>
      </c>
      <c r="IY157" s="282">
        <v>0.66295710483695292</v>
      </c>
      <c r="IZ157" s="282">
        <v>0.73974546118054918</v>
      </c>
      <c r="JA157" s="282">
        <v>0.689326420689516</v>
      </c>
      <c r="JB157" s="282">
        <v>0.70542257322655311</v>
      </c>
      <c r="JC157" s="282">
        <v>0.6764708617338826</v>
      </c>
      <c r="JD157" s="282">
        <v>0.70819405159852578</v>
      </c>
      <c r="JE157" s="282">
        <v>0.65256201484559972</v>
      </c>
      <c r="JF157" s="282">
        <v>0.68125183583006221</v>
      </c>
      <c r="JG157" s="282">
        <v>0.64539525412794096</v>
      </c>
      <c r="JH157" s="282">
        <v>0.68955639026245719</v>
      </c>
      <c r="JI157" s="282">
        <v>0.68652378062414154</v>
      </c>
      <c r="JJ157" s="282">
        <v>0.73589025928090301</v>
      </c>
      <c r="JK157" s="282">
        <v>0.74536621549845239</v>
      </c>
      <c r="JL157" s="282">
        <v>0.72083734219656548</v>
      </c>
      <c r="JM157" s="282">
        <v>0.67471180818608079</v>
      </c>
      <c r="JN157" s="282">
        <v>0.72476246365839558</v>
      </c>
      <c r="JO157" s="282">
        <v>0.66820718972736726</v>
      </c>
      <c r="JP157" s="282">
        <v>0.69481788805999922</v>
      </c>
      <c r="JQ157" s="282">
        <v>0.67693249359728103</v>
      </c>
      <c r="JR157" s="282">
        <v>0.7250243034075271</v>
      </c>
      <c r="JS157" s="282">
        <v>0.69943899546301702</v>
      </c>
      <c r="JT157" s="282">
        <v>0.70224366221954226</v>
      </c>
      <c r="JU157" s="282">
        <v>0.68189417502066152</v>
      </c>
      <c r="JV157" s="282">
        <v>0.75311276402606731</v>
      </c>
      <c r="JW157" s="282">
        <v>0.74604777545846845</v>
      </c>
      <c r="JX157" s="282">
        <v>0.79995626928403096</v>
      </c>
      <c r="JY157" s="282">
        <v>0.7340210933081055</v>
      </c>
      <c r="JZ157" s="282">
        <v>0.73007556871299473</v>
      </c>
      <c r="KA157" s="282">
        <v>0.73021064069879216</v>
      </c>
      <c r="KB157" s="282">
        <v>0.72067346581385461</v>
      </c>
      <c r="KC157" s="282">
        <v>0.73590710808589554</v>
      </c>
      <c r="KD157" s="608">
        <v>0.79018542153643179</v>
      </c>
      <c r="KE157" s="282">
        <v>0.70397798582798699</v>
      </c>
      <c r="KF157" s="282">
        <v>0.72845213498622585</v>
      </c>
      <c r="KG157" s="282">
        <v>0.71898455311627429</v>
      </c>
      <c r="KH157" s="282">
        <v>0.73964339246140121</v>
      </c>
      <c r="KI157" s="647">
        <v>0.70954678489669365</v>
      </c>
      <c r="KJ157" s="647">
        <v>0.74997331169801651</v>
      </c>
      <c r="KK157" s="647">
        <v>0.72219768083931535</v>
      </c>
      <c r="KL157" s="647">
        <v>0.71370408163265309</v>
      </c>
      <c r="KM157" s="647">
        <v>0.71257837167853366</v>
      </c>
      <c r="KN157" s="647">
        <v>0.73302351390719289</v>
      </c>
      <c r="KO157" s="647">
        <v>0.70751590005460241</v>
      </c>
      <c r="KP157" s="647">
        <v>0.72121328978922883</v>
      </c>
      <c r="KQ157" s="647">
        <v>0.66116775499293545</v>
      </c>
      <c r="KR157" s="647">
        <v>0.69633017310154177</v>
      </c>
    </row>
    <row r="158" spans="1:304" s="25" customFormat="1" ht="12.75">
      <c r="A158" s="292" t="s">
        <v>74</v>
      </c>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c r="AA158" s="282"/>
      <c r="AB158" s="282"/>
      <c r="AC158" s="282"/>
      <c r="AD158" s="282"/>
      <c r="AE158" s="282"/>
      <c r="AF158" s="282"/>
      <c r="AG158" s="282"/>
      <c r="AH158" s="282"/>
      <c r="AI158" s="282"/>
      <c r="AJ158" s="282"/>
      <c r="AK158" s="282"/>
      <c r="AL158" s="282"/>
      <c r="AM158" s="282"/>
      <c r="AN158" s="282"/>
      <c r="AO158" s="282"/>
      <c r="AP158" s="282"/>
      <c r="AQ158" s="282"/>
      <c r="AR158" s="282"/>
      <c r="AS158" s="282"/>
      <c r="AT158" s="282"/>
      <c r="AU158" s="282"/>
      <c r="AV158" s="282"/>
      <c r="AW158" s="282"/>
      <c r="AX158" s="282">
        <v>0.50163234800052581</v>
      </c>
      <c r="AY158" s="282">
        <v>0.53357652907674824</v>
      </c>
      <c r="AZ158" s="282">
        <v>0.61293951518966128</v>
      </c>
      <c r="BA158" s="282">
        <v>0.54922060023064156</v>
      </c>
      <c r="BB158" s="282">
        <v>0.56094303213356822</v>
      </c>
      <c r="BC158" s="282">
        <v>0.50693094007471473</v>
      </c>
      <c r="BD158" s="282">
        <v>0.53231758332671175</v>
      </c>
      <c r="BE158" s="282">
        <v>0.53312346650618025</v>
      </c>
      <c r="BF158" s="282">
        <v>0.61763365764689848</v>
      </c>
      <c r="BG158" s="282">
        <v>0.51333373827159356</v>
      </c>
      <c r="BH158" s="282">
        <v>0.5950569938278818</v>
      </c>
      <c r="BI158" s="282">
        <v>0.44247356351618727</v>
      </c>
      <c r="BJ158" s="282">
        <v>0.5680363521455325</v>
      </c>
      <c r="BK158" s="282">
        <v>0.3753087827614896</v>
      </c>
      <c r="BL158" s="282">
        <v>0.36407496912293852</v>
      </c>
      <c r="BM158" s="282">
        <v>0.30578826399786002</v>
      </c>
      <c r="BN158" s="282">
        <v>0.40149417662603171</v>
      </c>
      <c r="BO158" s="282">
        <v>0.30220700363640851</v>
      </c>
      <c r="BP158" s="282">
        <v>0.38313052431834277</v>
      </c>
      <c r="BQ158" s="282">
        <v>0.33213024556410148</v>
      </c>
      <c r="BR158" s="282">
        <v>0.40651034482758619</v>
      </c>
      <c r="BS158" s="282">
        <v>0.3310831723284125</v>
      </c>
      <c r="BT158" s="282">
        <v>0.42811149894455136</v>
      </c>
      <c r="BU158" s="282">
        <v>0.26213291920722004</v>
      </c>
      <c r="BV158" s="282">
        <v>0.35817521367521366</v>
      </c>
      <c r="BW158" s="282">
        <v>0.29976524496473805</v>
      </c>
      <c r="BX158" s="282">
        <v>0.3883790917388194</v>
      </c>
      <c r="BY158" s="282">
        <v>0.34024501082231007</v>
      </c>
      <c r="BZ158" s="282">
        <v>0.32552900046409139</v>
      </c>
      <c r="CA158" s="282">
        <v>0.28228146977226487</v>
      </c>
      <c r="CB158" s="282">
        <v>0.38803122158659059</v>
      </c>
      <c r="CC158" s="282">
        <v>0.31547374822326102</v>
      </c>
      <c r="CD158" s="282">
        <v>0.38099279274772474</v>
      </c>
      <c r="CE158" s="282">
        <v>0.30429367173221578</v>
      </c>
      <c r="CF158" s="282">
        <v>0.40277465285000486</v>
      </c>
      <c r="CG158" s="282">
        <v>0.30540579589671729</v>
      </c>
      <c r="CH158" s="282">
        <v>0.37650966705013605</v>
      </c>
      <c r="CI158" s="282">
        <v>0.29449380948070908</v>
      </c>
      <c r="CJ158" s="282">
        <v>0.33945917731047226</v>
      </c>
      <c r="CK158" s="282">
        <v>0.26005298412182021</v>
      </c>
      <c r="CL158" s="282">
        <v>0.34701979457132381</v>
      </c>
      <c r="CM158" s="282">
        <v>0.26051905341093445</v>
      </c>
      <c r="CN158" s="282">
        <v>0.29773354052048773</v>
      </c>
      <c r="CO158" s="282">
        <v>0.26613674455081809</v>
      </c>
      <c r="CP158" s="282">
        <v>0.31042929799988245</v>
      </c>
      <c r="CQ158" s="282">
        <v>0.28162250587695659</v>
      </c>
      <c r="CR158" s="282">
        <v>0.32008523385205795</v>
      </c>
      <c r="CS158" s="282">
        <v>0.2067051861122218</v>
      </c>
      <c r="CT158" s="282">
        <v>0.25818723638703578</v>
      </c>
      <c r="CU158" s="282">
        <v>0.2094226070594207</v>
      </c>
      <c r="CV158" s="282">
        <v>0.27449204292150597</v>
      </c>
      <c r="CW158" s="282">
        <v>0.23193104490062327</v>
      </c>
      <c r="CX158" s="282">
        <v>0.27786508214115413</v>
      </c>
      <c r="CY158" s="282">
        <v>0.21828263081371574</v>
      </c>
      <c r="CZ158" s="282">
        <v>0.29923310087059574</v>
      </c>
      <c r="DA158" s="282">
        <v>0.27492055288058659</v>
      </c>
      <c r="DB158" s="282">
        <v>0.31307412383290484</v>
      </c>
      <c r="DC158" s="282">
        <v>0.27866444122919209</v>
      </c>
      <c r="DD158" s="282">
        <v>0.35421313228124685</v>
      </c>
      <c r="DE158" s="282">
        <v>0.25495038513984281</v>
      </c>
      <c r="DF158" s="282">
        <v>0.31618332468125671</v>
      </c>
      <c r="DG158" s="282">
        <v>0.28740764181736728</v>
      </c>
      <c r="DH158" s="282">
        <v>0.31383780353442098</v>
      </c>
      <c r="DI158" s="282">
        <v>0.27327515214428044</v>
      </c>
      <c r="DJ158" s="282">
        <v>0.36482710503613935</v>
      </c>
      <c r="DK158" s="282">
        <v>0.2921779847971831</v>
      </c>
      <c r="DL158" s="282">
        <v>0.29474383231423618</v>
      </c>
      <c r="DM158" s="282">
        <v>0.2688609786645566</v>
      </c>
      <c r="DN158" s="282">
        <v>0.31573004686418948</v>
      </c>
      <c r="DO158" s="282">
        <v>0.20453472344145146</v>
      </c>
      <c r="DP158" s="282">
        <v>0.24936415007624976</v>
      </c>
      <c r="DQ158" s="282">
        <v>0.1871373293775305</v>
      </c>
      <c r="DR158" s="282">
        <v>0.20983669772854102</v>
      </c>
      <c r="DS158" s="282">
        <v>0.18378346555451841</v>
      </c>
      <c r="DT158" s="282">
        <v>0.19656190778299706</v>
      </c>
      <c r="DU158" s="282">
        <v>0.21233217541146482</v>
      </c>
      <c r="DV158" s="282">
        <v>0.17063915938556615</v>
      </c>
      <c r="DW158" s="282">
        <v>0.15267160585018377</v>
      </c>
      <c r="DX158" s="282">
        <v>0.18238779320888898</v>
      </c>
      <c r="DY158" s="282">
        <v>0.18470471308259664</v>
      </c>
      <c r="DZ158" s="282">
        <v>0.20337804851522717</v>
      </c>
      <c r="EA158" s="282">
        <v>0.16946551398796408</v>
      </c>
      <c r="EB158" s="282">
        <v>0.18345526132162152</v>
      </c>
      <c r="EC158" s="282">
        <v>0.16704887881593958</v>
      </c>
      <c r="ED158" s="282">
        <v>0.18566941515634136</v>
      </c>
      <c r="EE158" s="282">
        <v>0.17306409751629157</v>
      </c>
      <c r="EF158" s="282">
        <v>0.18345276095242696</v>
      </c>
      <c r="EG158" s="282">
        <v>0.16306292283670604</v>
      </c>
      <c r="EH158" s="282">
        <v>0.16763361343626959</v>
      </c>
      <c r="EI158" s="282">
        <v>0.1512155027799752</v>
      </c>
      <c r="EJ158" s="282">
        <v>0.1314243484849538</v>
      </c>
      <c r="EK158" s="282">
        <v>0.10909750908154808</v>
      </c>
      <c r="EL158" s="282">
        <v>0.13667304697959953</v>
      </c>
      <c r="EM158" s="282">
        <v>8.9831946137942001E-2</v>
      </c>
      <c r="EN158" s="282">
        <v>9.6586282705460866E-2</v>
      </c>
      <c r="EO158" s="282">
        <v>0.16704887881593958</v>
      </c>
      <c r="EP158" s="282">
        <v>0.11368151631198797</v>
      </c>
      <c r="EQ158" s="282">
        <v>9.8937223911451655E-2</v>
      </c>
      <c r="ER158" s="282">
        <v>0.12053496250243809</v>
      </c>
      <c r="ES158" s="282">
        <v>8.3070139095638929E-2</v>
      </c>
      <c r="ET158" s="282">
        <v>8.1369452207578505E-2</v>
      </c>
      <c r="EU158" s="282">
        <v>0.11959731862273212</v>
      </c>
      <c r="EV158" s="282">
        <v>0.10876929325202156</v>
      </c>
      <c r="EW158" s="282">
        <v>0.10079116108891854</v>
      </c>
      <c r="EX158" s="282">
        <v>0.13774661899014698</v>
      </c>
      <c r="EY158" s="282">
        <v>0.13203202626263938</v>
      </c>
      <c r="EZ158" s="282">
        <v>0.12615972111341742</v>
      </c>
      <c r="FA158" s="282">
        <v>0.12347950903151098</v>
      </c>
      <c r="FB158" s="282">
        <v>0.12676683522664545</v>
      </c>
      <c r="FC158" s="282">
        <v>0.10823054901408395</v>
      </c>
      <c r="FD158" s="282">
        <v>0.11609339496983467</v>
      </c>
      <c r="FE158" s="282">
        <v>0.10455858866276392</v>
      </c>
      <c r="FF158" s="282">
        <v>0.13629901884643864</v>
      </c>
      <c r="FG158" s="282">
        <v>0.12779890520020512</v>
      </c>
      <c r="FH158" s="282">
        <v>0.15957656284779892</v>
      </c>
      <c r="FI158" s="282">
        <v>0.13709891786452988</v>
      </c>
      <c r="FJ158" s="282">
        <v>0.14246431580424515</v>
      </c>
      <c r="FK158" s="282">
        <v>0.15797157315831722</v>
      </c>
      <c r="FL158" s="282">
        <v>0.15206753042685672</v>
      </c>
      <c r="FM158" s="282">
        <v>0.11732422671475561</v>
      </c>
      <c r="FN158" s="282">
        <v>0.147672998491714</v>
      </c>
      <c r="FO158" s="282">
        <v>0.13559600903721727</v>
      </c>
      <c r="FP158" s="282">
        <v>0.12955623829694402</v>
      </c>
      <c r="FQ158" s="282">
        <v>0.12084657569589888</v>
      </c>
      <c r="FR158" s="282">
        <v>0.11342649484601972</v>
      </c>
      <c r="FS158" s="282">
        <v>9.1204554670245408E-2</v>
      </c>
      <c r="FT158" s="282">
        <v>8.0210921161495932E-2</v>
      </c>
      <c r="FU158" s="282">
        <v>8.3000000000000004E-2</v>
      </c>
      <c r="FV158" s="282">
        <v>7.6953488506930054E-2</v>
      </c>
      <c r="FW158" s="282">
        <v>6.6570065384366092E-2</v>
      </c>
      <c r="FX158" s="282">
        <v>6.7013375157881777E-2</v>
      </c>
      <c r="FY158" s="282">
        <v>5.3288446072699613E-2</v>
      </c>
      <c r="FZ158" s="282">
        <v>6.6134952658209872E-2</v>
      </c>
      <c r="GA158" s="282">
        <v>5.6336269621899027E-2</v>
      </c>
      <c r="GB158" s="282">
        <v>6.1760852883939281E-2</v>
      </c>
      <c r="GC158" s="282">
        <v>5.04E-2</v>
      </c>
      <c r="GD158" s="282">
        <v>7.4882253145942823E-2</v>
      </c>
      <c r="GE158" s="282">
        <v>6.4788007180024879E-2</v>
      </c>
      <c r="GF158" s="282">
        <v>9.096979943492832E-2</v>
      </c>
      <c r="GG158" s="282">
        <v>6.5856236064931351E-2</v>
      </c>
      <c r="GH158" s="282">
        <v>6.6647932850381897E-2</v>
      </c>
      <c r="GI158" s="282">
        <v>6.5285761733778452E-2</v>
      </c>
      <c r="GJ158" s="282">
        <v>8.0045257097572584E-2</v>
      </c>
      <c r="GK158" s="282">
        <v>5.1421543886869557E-2</v>
      </c>
      <c r="GL158" s="282">
        <v>7.6668684105232296E-2</v>
      </c>
      <c r="GM158" s="282">
        <v>6.0102028280716285E-2</v>
      </c>
      <c r="GN158" s="282">
        <v>5.6246036397775319E-2</v>
      </c>
      <c r="GO158" s="282">
        <v>6.6042006806249581E-2</v>
      </c>
      <c r="GP158" s="282">
        <v>9.9268702999259287E-2</v>
      </c>
      <c r="GQ158" s="282">
        <v>7.6620287361647776E-2</v>
      </c>
      <c r="GR158" s="282">
        <v>8.3624759855694536E-2</v>
      </c>
      <c r="GS158" s="282">
        <v>7.7071372780319031E-2</v>
      </c>
      <c r="GT158" s="282">
        <v>8.3227707451974511E-2</v>
      </c>
      <c r="GU158" s="282">
        <v>7.0452563655388906E-2</v>
      </c>
      <c r="GV158" s="282">
        <v>8.4755399650113153E-2</v>
      </c>
      <c r="GW158" s="282">
        <v>7.1782426295085466E-2</v>
      </c>
      <c r="GX158" s="282">
        <v>9.2539031968425611E-2</v>
      </c>
      <c r="GY158" s="282">
        <v>7.6494481078848361E-2</v>
      </c>
      <c r="GZ158" s="282">
        <v>9.4432410572326028E-2</v>
      </c>
      <c r="HA158" s="282">
        <v>7.8091932354131685E-2</v>
      </c>
      <c r="HB158" s="282">
        <v>8.3081709903687143E-2</v>
      </c>
      <c r="HC158" s="282">
        <v>8.1424523527332232E-2</v>
      </c>
      <c r="HD158" s="282">
        <v>8.8771646201370472E-2</v>
      </c>
      <c r="HE158" s="282">
        <v>7.5425413831579496E-2</v>
      </c>
      <c r="HF158" s="282">
        <v>0.10298221836864686</v>
      </c>
      <c r="HG158" s="282">
        <v>8.5061755101620368E-2</v>
      </c>
      <c r="HH158" s="282">
        <v>0.10524175455166156</v>
      </c>
      <c r="HI158" s="282">
        <v>8.6973839190473967E-2</v>
      </c>
      <c r="HJ158" s="282">
        <v>0.13315445596653575</v>
      </c>
      <c r="HK158" s="282">
        <v>9.765011639915909E-2</v>
      </c>
      <c r="HL158" s="282">
        <v>0.13493690128364466</v>
      </c>
      <c r="HM158" s="282">
        <v>9.1847634548053322E-2</v>
      </c>
      <c r="HN158" s="282">
        <v>0.10390723099422132</v>
      </c>
      <c r="HO158" s="282">
        <v>7.7143725330792098E-2</v>
      </c>
      <c r="HP158" s="282">
        <v>0.10388063500694339</v>
      </c>
      <c r="HQ158" s="282">
        <v>8.497437651996298E-2</v>
      </c>
      <c r="HR158" s="282">
        <v>0.10097491997646936</v>
      </c>
      <c r="HS158" s="282">
        <v>7.7704509125897464E-2</v>
      </c>
      <c r="HT158" s="282">
        <v>0.10163101137015688</v>
      </c>
      <c r="HU158" s="282">
        <v>9.1872606821859423E-2</v>
      </c>
      <c r="HV158" s="282">
        <v>0.14252818332884251</v>
      </c>
      <c r="HW158" s="282">
        <v>0.11421847971579202</v>
      </c>
      <c r="HX158" s="282">
        <v>0.119614686017479</v>
      </c>
      <c r="HY158" s="282">
        <v>0.1229960923311019</v>
      </c>
      <c r="HZ158" s="282">
        <v>0.15337332490635189</v>
      </c>
      <c r="IA158" s="282">
        <v>0.12549647565495775</v>
      </c>
      <c r="IB158" s="282">
        <v>0.14579177045498795</v>
      </c>
      <c r="IC158" s="282">
        <v>0.1154297895690346</v>
      </c>
      <c r="ID158" s="282">
        <v>0.16442750819550259</v>
      </c>
      <c r="IE158" s="282">
        <v>0.11419206136336187</v>
      </c>
      <c r="IF158" s="282">
        <v>0.11374250171813531</v>
      </c>
      <c r="IG158" s="282">
        <v>7.2881313177640392E-2</v>
      </c>
      <c r="IH158" s="282">
        <v>0.10762505739423948</v>
      </c>
      <c r="II158" s="282">
        <v>9.8065726776680476E-2</v>
      </c>
      <c r="IJ158" s="282">
        <v>8.4496799626614202E-2</v>
      </c>
      <c r="IK158" s="282">
        <v>8.5731695631934668E-2</v>
      </c>
      <c r="IL158" s="282">
        <v>0.10850868664348895</v>
      </c>
      <c r="IM158" s="282">
        <v>7.1729944945814444E-2</v>
      </c>
      <c r="IN158" s="282">
        <v>0.11018188689997171</v>
      </c>
      <c r="IO158" s="282">
        <v>8.5434815635598696E-2</v>
      </c>
      <c r="IP158" s="282">
        <v>0.12345598821362098</v>
      </c>
      <c r="IQ158" s="282">
        <v>0.12042966756934413</v>
      </c>
      <c r="IR158" s="282">
        <v>0.1190621170981942</v>
      </c>
      <c r="IS158" s="282">
        <v>8.9761998741746327E-2</v>
      </c>
      <c r="IT158" s="282">
        <v>0.10175951295310715</v>
      </c>
      <c r="IU158" s="282">
        <v>9.626572761382253E-2</v>
      </c>
      <c r="IV158" s="282">
        <v>9.647167416637821E-2</v>
      </c>
      <c r="IW158" s="282">
        <v>0.12948837720503378</v>
      </c>
      <c r="IX158" s="282">
        <v>0.15444907920751419</v>
      </c>
      <c r="IY158" s="282">
        <v>0.1217904397488232</v>
      </c>
      <c r="IZ158" s="282">
        <v>0.11127178177173616</v>
      </c>
      <c r="JA158" s="282">
        <v>9.7060781505315608E-2</v>
      </c>
      <c r="JB158" s="282">
        <v>0.10079789397401484</v>
      </c>
      <c r="JC158" s="282">
        <v>8.9428021461981241E-2</v>
      </c>
      <c r="JD158" s="282">
        <v>0.1167995200137139</v>
      </c>
      <c r="JE158" s="282">
        <v>0.10768054986662937</v>
      </c>
      <c r="JF158" s="282">
        <v>0.11334882106331277</v>
      </c>
      <c r="JG158" s="282">
        <v>9.5114009798189555E-2</v>
      </c>
      <c r="JH158" s="282">
        <v>9.1854079497907956E-2</v>
      </c>
      <c r="JI158" s="282">
        <v>8.3501027459247659E-2</v>
      </c>
      <c r="JJ158" s="282">
        <v>8.1408462256123193E-2</v>
      </c>
      <c r="JK158" s="282">
        <v>6.4753933222220186E-2</v>
      </c>
      <c r="JL158" s="282">
        <v>8.544709758301991E-2</v>
      </c>
      <c r="JM158" s="282">
        <v>8.0693707897377093E-2</v>
      </c>
      <c r="JN158" s="282">
        <v>8.8581680695608539E-2</v>
      </c>
      <c r="JO158" s="282">
        <v>7.7247935234285664E-2</v>
      </c>
      <c r="JP158" s="282">
        <v>7.7721705828379936E-2</v>
      </c>
      <c r="JQ158" s="282">
        <v>7.5382955076268868E-2</v>
      </c>
      <c r="JR158" s="282">
        <v>7.6887143813046829E-2</v>
      </c>
      <c r="JS158" s="282">
        <v>6.9532558971366176E-2</v>
      </c>
      <c r="JT158" s="282">
        <v>0.10135423733072034</v>
      </c>
      <c r="JU158" s="282">
        <v>8.7422006599077645E-2</v>
      </c>
      <c r="JV158" s="282">
        <v>8.5971900445745097E-2</v>
      </c>
      <c r="JW158" s="282">
        <v>7.4094124628462266E-2</v>
      </c>
      <c r="JX158" s="282">
        <v>8.0409853987998353E-2</v>
      </c>
      <c r="JY158" s="282">
        <v>8.5980007908739151E-2</v>
      </c>
      <c r="JZ158" s="282">
        <v>0.10534823932689312</v>
      </c>
      <c r="KA158" s="282">
        <v>9.4736072219668163E-2</v>
      </c>
      <c r="KB158" s="282">
        <v>0.12511987457991777</v>
      </c>
      <c r="KC158" s="282">
        <v>8.9147858582878492E-2</v>
      </c>
      <c r="KD158" s="608">
        <v>9.7550657507923078E-2</v>
      </c>
      <c r="KE158" s="282">
        <v>0.11241727145875072</v>
      </c>
      <c r="KF158" s="282">
        <v>0.12710915977961432</v>
      </c>
      <c r="KG158" s="282">
        <v>0.10637984476266106</v>
      </c>
      <c r="KH158" s="282">
        <v>0.11942398410990648</v>
      </c>
      <c r="KI158" s="647">
        <v>9.243240893679909E-2</v>
      </c>
      <c r="KJ158" s="647">
        <v>0.10161837863227791</v>
      </c>
      <c r="KK158" s="647">
        <v>8.3993649917172827E-2</v>
      </c>
      <c r="KL158" s="647">
        <v>0.1251938775510204</v>
      </c>
      <c r="KM158" s="647">
        <v>9.726683012005681E-2</v>
      </c>
      <c r="KN158" s="647">
        <v>0.10768537143649858</v>
      </c>
      <c r="KO158" s="647">
        <v>7.3074882143488853E-2</v>
      </c>
      <c r="KP158" s="647">
        <v>0.10574709873344501</v>
      </c>
      <c r="KQ158" s="647">
        <v>8.5634093252377128E-2</v>
      </c>
      <c r="KR158" s="647">
        <v>0.12612478895712351</v>
      </c>
    </row>
    <row r="159" spans="1:304" s="25" customFormat="1" ht="12.75">
      <c r="A159" s="292" t="s">
        <v>78</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282"/>
      <c r="AF159" s="282"/>
      <c r="AG159" s="282"/>
      <c r="AH159" s="282"/>
      <c r="AI159" s="282"/>
      <c r="AJ159" s="282"/>
      <c r="AK159" s="282"/>
      <c r="AL159" s="282"/>
      <c r="AM159" s="282"/>
      <c r="AN159" s="282"/>
      <c r="AO159" s="282"/>
      <c r="AP159" s="282"/>
      <c r="AQ159" s="282"/>
      <c r="AR159" s="282"/>
      <c r="AS159" s="282"/>
      <c r="AT159" s="282"/>
      <c r="AU159" s="282"/>
      <c r="AV159" s="282"/>
      <c r="AW159" s="282"/>
      <c r="AX159" s="282">
        <v>0.15537068054669659</v>
      </c>
      <c r="AY159" s="282">
        <v>0.14272927690053516</v>
      </c>
      <c r="AZ159" s="282">
        <v>0.10219813792286031</v>
      </c>
      <c r="BA159" s="282">
        <v>0.11264984670773212</v>
      </c>
      <c r="BB159" s="282">
        <v>0.12936432027295355</v>
      </c>
      <c r="BC159" s="282">
        <v>0.16482332019855689</v>
      </c>
      <c r="BD159" s="282">
        <v>0.16997901349399619</v>
      </c>
      <c r="BE159" s="282">
        <v>0.12635162393275443</v>
      </c>
      <c r="BF159" s="282">
        <v>0.10723442094126658</v>
      </c>
      <c r="BG159" s="282">
        <v>0.12836752960538003</v>
      </c>
      <c r="BH159" s="282">
        <v>9.9886786325123572E-2</v>
      </c>
      <c r="BI159" s="282">
        <v>0.15919798408798949</v>
      </c>
      <c r="BJ159" s="282">
        <v>0.10549603918373417</v>
      </c>
      <c r="BK159" s="282">
        <v>0.1402170875320829</v>
      </c>
      <c r="BL159" s="282">
        <v>0.16639007957295973</v>
      </c>
      <c r="BM159" s="282">
        <v>0.14879994002681757</v>
      </c>
      <c r="BN159" s="282">
        <v>0.14865208738867078</v>
      </c>
      <c r="BO159" s="282">
        <v>0.15587320108907041</v>
      </c>
      <c r="BP159" s="282">
        <v>0.13965910727212835</v>
      </c>
      <c r="BQ159" s="282">
        <v>0.14385871286773369</v>
      </c>
      <c r="BR159" s="282">
        <v>0.17168526645768026</v>
      </c>
      <c r="BS159" s="282">
        <v>0.16116905204054197</v>
      </c>
      <c r="BT159" s="282">
        <v>0.17317656333469911</v>
      </c>
      <c r="BU159" s="282">
        <v>0.17655647347853207</v>
      </c>
      <c r="BV159" s="282">
        <v>0.19167378917378916</v>
      </c>
      <c r="BW159" s="282">
        <v>0.16835887543383937</v>
      </c>
      <c r="BX159" s="282">
        <v>0.16560026716912679</v>
      </c>
      <c r="BY159" s="282">
        <v>0.13540086778233246</v>
      </c>
      <c r="BZ159" s="282">
        <v>0.16963252808352747</v>
      </c>
      <c r="CA159" s="282">
        <v>0.15110035660044024</v>
      </c>
      <c r="CB159" s="282">
        <v>0.16377595386441252</v>
      </c>
      <c r="CC159" s="282">
        <v>0.16452358972104586</v>
      </c>
      <c r="CD159" s="282">
        <v>0.19789124445699052</v>
      </c>
      <c r="CE159" s="282">
        <v>0.16289083618037936</v>
      </c>
      <c r="CF159" s="282">
        <v>0.1705520721455023</v>
      </c>
      <c r="CG159" s="282">
        <v>0.11929709281536284</v>
      </c>
      <c r="CH159" s="282">
        <v>0.18355835466555989</v>
      </c>
      <c r="CI159" s="282">
        <v>0.20286549937613821</v>
      </c>
      <c r="CJ159" s="282">
        <v>0.22545994731706995</v>
      </c>
      <c r="CK159" s="282">
        <v>0.21851394847776734</v>
      </c>
      <c r="CL159" s="282">
        <v>0.27198370822193824</v>
      </c>
      <c r="CM159" s="282">
        <v>0.22812713508083982</v>
      </c>
      <c r="CN159" s="282">
        <v>0.23313779545668167</v>
      </c>
      <c r="CO159" s="282">
        <v>0.19335743371622796</v>
      </c>
      <c r="CP159" s="282">
        <v>0.194122879405254</v>
      </c>
      <c r="CQ159" s="282">
        <v>0.18852524224528411</v>
      </c>
      <c r="CR159" s="282">
        <v>0.19114136882393637</v>
      </c>
      <c r="CS159" s="282">
        <v>0.16499800074171878</v>
      </c>
      <c r="CT159" s="282">
        <v>0.20276169361597279</v>
      </c>
      <c r="CU159" s="282">
        <v>0.19510984895613626</v>
      </c>
      <c r="CV159" s="282">
        <v>0.19720650464999354</v>
      </c>
      <c r="CW159" s="282">
        <v>0.19210559284485412</v>
      </c>
      <c r="CX159" s="282">
        <v>0.20063917991019498</v>
      </c>
      <c r="CY159" s="282">
        <v>0.17615832664626821</v>
      </c>
      <c r="CZ159" s="282">
        <v>0.21554195724508865</v>
      </c>
      <c r="DA159" s="282">
        <v>0.19274617253567958</v>
      </c>
      <c r="DB159" s="282">
        <v>0.18984748023428891</v>
      </c>
      <c r="DC159" s="282">
        <v>0.14374050444346781</v>
      </c>
      <c r="DD159" s="282">
        <v>0.14346759488327515</v>
      </c>
      <c r="DE159" s="282">
        <v>0.15871346096245806</v>
      </c>
      <c r="DF159" s="282">
        <v>0.18404505774754995</v>
      </c>
      <c r="DG159" s="282">
        <v>0.16680510023396222</v>
      </c>
      <c r="DH159" s="282">
        <v>0.17045523564414661</v>
      </c>
      <c r="DI159" s="282">
        <v>0.17129351866007686</v>
      </c>
      <c r="DJ159" s="282">
        <v>0.16826369532267654</v>
      </c>
      <c r="DK159" s="282">
        <v>0.13702076407366667</v>
      </c>
      <c r="DL159" s="282">
        <v>0.13935640028029267</v>
      </c>
      <c r="DM159" s="282">
        <v>0.1541020145565663</v>
      </c>
      <c r="DN159" s="282">
        <v>0.13712854917552758</v>
      </c>
      <c r="DO159" s="282">
        <v>0.14745929227010732</v>
      </c>
      <c r="DP159" s="282">
        <v>0.15780665723119347</v>
      </c>
      <c r="DQ159" s="282">
        <v>0.14620395257592236</v>
      </c>
      <c r="DR159" s="282">
        <v>0.15949942089948635</v>
      </c>
      <c r="DS159" s="282">
        <v>0.13961436577914368</v>
      </c>
      <c r="DT159" s="282">
        <v>0.12012165358985194</v>
      </c>
      <c r="DU159" s="282">
        <v>0.11390713925086761</v>
      </c>
      <c r="DV159" s="282">
        <v>0.12585261664408648</v>
      </c>
      <c r="DW159" s="282">
        <v>0.15351585176506297</v>
      </c>
      <c r="DX159" s="282">
        <v>0.12253234397938501</v>
      </c>
      <c r="DY159" s="282">
        <v>0.14081807975985933</v>
      </c>
      <c r="DZ159" s="282">
        <v>0.12784852344435393</v>
      </c>
      <c r="EA159" s="282">
        <v>0.14844240448401005</v>
      </c>
      <c r="EB159" s="282">
        <v>0.15015392290278071</v>
      </c>
      <c r="EC159" s="282">
        <v>0.17285176734215682</v>
      </c>
      <c r="ED159" s="282">
        <v>0.17496401427333025</v>
      </c>
      <c r="EE159" s="282">
        <v>0.13687834616695349</v>
      </c>
      <c r="EF159" s="282">
        <v>0.13148312901309486</v>
      </c>
      <c r="EG159" s="282">
        <v>0.12278571121467302</v>
      </c>
      <c r="EH159" s="282">
        <v>0.12182797651145838</v>
      </c>
      <c r="EI159" s="282">
        <v>0.13412024491459967</v>
      </c>
      <c r="EJ159" s="282">
        <v>0.16095323828524161</v>
      </c>
      <c r="EK159" s="282">
        <v>0.13728800376765551</v>
      </c>
      <c r="EL159" s="282">
        <v>0.14056093860023208</v>
      </c>
      <c r="EM159" s="282">
        <v>0.10670978458711057</v>
      </c>
      <c r="EN159" s="282">
        <v>0.13324354033221147</v>
      </c>
      <c r="EO159" s="282">
        <v>0.17285176734215682</v>
      </c>
      <c r="EP159" s="282">
        <v>0.11540704833002084</v>
      </c>
      <c r="EQ159" s="282">
        <v>0.10981363145359657</v>
      </c>
      <c r="ER159" s="282">
        <v>0.12133384210941227</v>
      </c>
      <c r="ES159" s="282">
        <v>7.4740744133561798E-2</v>
      </c>
      <c r="ET159" s="282">
        <v>7.0120470895986123E-2</v>
      </c>
      <c r="EU159" s="282">
        <v>8.5165105488745133E-2</v>
      </c>
      <c r="EV159" s="282">
        <v>9.8699456423991985E-2</v>
      </c>
      <c r="EW159" s="282">
        <v>8.403571257579763E-2</v>
      </c>
      <c r="EX159" s="282">
        <v>9.2828462671611767E-2</v>
      </c>
      <c r="EY159" s="282">
        <v>9.8248670307761243E-2</v>
      </c>
      <c r="EZ159" s="282">
        <v>7.4386076959923358E-2</v>
      </c>
      <c r="FA159" s="282">
        <v>8.3155902864132894E-2</v>
      </c>
      <c r="FB159" s="282">
        <v>0.10997855725860697</v>
      </c>
      <c r="FC159" s="282">
        <v>0.11561152784749101</v>
      </c>
      <c r="FD159" s="282">
        <v>0.11737810657318408</v>
      </c>
      <c r="FE159" s="282">
        <v>0.10927848090502892</v>
      </c>
      <c r="FF159" s="282">
        <v>0.10034487123431723</v>
      </c>
      <c r="FG159" s="282">
        <v>0.10055773056004087</v>
      </c>
      <c r="FH159" s="282">
        <v>9.1098583215854595E-2</v>
      </c>
      <c r="FI159" s="282">
        <v>8.3435288627141196E-2</v>
      </c>
      <c r="FJ159" s="282">
        <v>9.7800441517014461E-2</v>
      </c>
      <c r="FK159" s="282">
        <v>9.0493503513171494E-2</v>
      </c>
      <c r="FL159" s="282">
        <v>8.0464112665345117E-2</v>
      </c>
      <c r="FM159" s="282">
        <v>6.2901232909828353E-2</v>
      </c>
      <c r="FN159" s="282">
        <v>7.8040248596146056E-2</v>
      </c>
      <c r="FO159" s="282">
        <v>6.080771791270291E-2</v>
      </c>
      <c r="FP159" s="282">
        <v>5.6439924174939718E-2</v>
      </c>
      <c r="FQ159" s="282">
        <v>5.1617613814896338E-2</v>
      </c>
      <c r="FR159" s="282">
        <v>6.5828654631319442E-2</v>
      </c>
      <c r="FS159" s="282">
        <v>6.552664403877069E-2</v>
      </c>
      <c r="FT159" s="282">
        <v>0.14414353501305632</v>
      </c>
      <c r="FU159" s="282">
        <v>0.1173</v>
      </c>
      <c r="FV159" s="282">
        <v>8.9823400406439255E-2</v>
      </c>
      <c r="FW159" s="282">
        <v>6.6588168630088151E-2</v>
      </c>
      <c r="FX159" s="282">
        <v>6.6645055544192935E-2</v>
      </c>
      <c r="FY159" s="282">
        <v>5.9197220523215827E-2</v>
      </c>
      <c r="FZ159" s="282">
        <v>5.2518978392879744E-2</v>
      </c>
      <c r="GA159" s="282">
        <v>3.3946800220436911E-2</v>
      </c>
      <c r="GB159" s="282">
        <v>4.551690333573552E-2</v>
      </c>
      <c r="GC159" s="282">
        <v>5.9799999999999999E-2</v>
      </c>
      <c r="GD159" s="282">
        <v>5.3217359336579721E-2</v>
      </c>
      <c r="GE159" s="282">
        <v>4.7178187511311621E-2</v>
      </c>
      <c r="GF159" s="282">
        <v>4.2738134729481778E-2</v>
      </c>
      <c r="GG159" s="282">
        <v>4.7129390914285051E-2</v>
      </c>
      <c r="GH159" s="282">
        <v>5.9954033353601839E-2</v>
      </c>
      <c r="GI159" s="282">
        <v>5.9534476505383363E-2</v>
      </c>
      <c r="GJ159" s="282">
        <v>6.2876464830755305E-2</v>
      </c>
      <c r="GK159" s="282">
        <v>6.3933656126709135E-2</v>
      </c>
      <c r="GL159" s="282">
        <v>4.3566561750231478E-2</v>
      </c>
      <c r="GM159" s="282">
        <v>3.9063773303986624E-2</v>
      </c>
      <c r="GN159" s="282">
        <v>4.1195074878292201E-2</v>
      </c>
      <c r="GO159" s="282">
        <v>5.3448529932017305E-2</v>
      </c>
      <c r="GP159" s="282">
        <v>5.7118062094334177E-2</v>
      </c>
      <c r="GQ159" s="282">
        <v>5.3288270229542807E-2</v>
      </c>
      <c r="GR159" s="282">
        <v>6.9521462459981934E-2</v>
      </c>
      <c r="GS159" s="282">
        <v>5.9079655813883913E-2</v>
      </c>
      <c r="GT159" s="282">
        <v>4.3021284300976147E-2</v>
      </c>
      <c r="GU159" s="282">
        <v>6.5268060485442869E-2</v>
      </c>
      <c r="GV159" s="282">
        <v>5.7532709864573775E-2</v>
      </c>
      <c r="GW159" s="282">
        <v>5.783614811683848E-2</v>
      </c>
      <c r="GX159" s="282">
        <v>7.5777651816108876E-2</v>
      </c>
      <c r="GY159" s="282">
        <v>7.008040192689681E-2</v>
      </c>
      <c r="GZ159" s="282">
        <v>7.5704812502423696E-2</v>
      </c>
      <c r="HA159" s="282">
        <v>4.8161149966231186E-2</v>
      </c>
      <c r="HB159" s="282">
        <v>3.9935640681239976E-2</v>
      </c>
      <c r="HC159" s="282">
        <v>3.0758101136743383E-2</v>
      </c>
      <c r="HD159" s="282">
        <v>3.4275458079403784E-2</v>
      </c>
      <c r="HE159" s="282">
        <v>4.3361913978593007E-2</v>
      </c>
      <c r="HF159" s="282">
        <v>3.6189842835857335E-2</v>
      </c>
      <c r="HG159" s="282">
        <v>4.0246196318386433E-2</v>
      </c>
      <c r="HH159" s="282">
        <v>4.0727219050789125E-2</v>
      </c>
      <c r="HI159" s="282">
        <v>4.5438716380612247E-2</v>
      </c>
      <c r="HJ159" s="282">
        <v>1.7590862704035804E-2</v>
      </c>
      <c r="HK159" s="282">
        <v>2.5721795708951046E-2</v>
      </c>
      <c r="HL159" s="282">
        <v>3.0788751387249163E-2</v>
      </c>
      <c r="HM159" s="282">
        <v>3.3005500807891677E-2</v>
      </c>
      <c r="HN159" s="282">
        <v>3.4645579407830834E-2</v>
      </c>
      <c r="HO159" s="282">
        <v>2.2985019894458347E-2</v>
      </c>
      <c r="HP159" s="282">
        <v>2.2435743662324717E-2</v>
      </c>
      <c r="HQ159" s="282">
        <v>2.6852799196280745E-2</v>
      </c>
      <c r="HR159" s="282">
        <v>2.105136695932678E-2</v>
      </c>
      <c r="HS159" s="282">
        <v>2.8296560276633836E-2</v>
      </c>
      <c r="HT159" s="282">
        <v>2.9898435038191784E-2</v>
      </c>
      <c r="HU159" s="282">
        <v>1.7918595895349023E-2</v>
      </c>
      <c r="HV159" s="282">
        <v>1.8541000837351527E-2</v>
      </c>
      <c r="HW159" s="282">
        <v>3.4259316080511013E-2</v>
      </c>
      <c r="HX159" s="282">
        <v>2.5138340217389823E-2</v>
      </c>
      <c r="HY159" s="282">
        <v>3.0582463740964985E-2</v>
      </c>
      <c r="HZ159" s="282">
        <v>1.7573895922927782E-2</v>
      </c>
      <c r="IA159" s="282">
        <v>1.9667154340970737E-2</v>
      </c>
      <c r="IB159" s="282">
        <v>1.5651503629522119E-2</v>
      </c>
      <c r="IC159" s="282">
        <v>2.1509402327282861E-2</v>
      </c>
      <c r="ID159" s="282">
        <v>1.389991150748339E-2</v>
      </c>
      <c r="IE159" s="282">
        <v>2.1535057976545167E-2</v>
      </c>
      <c r="IF159" s="282">
        <v>1.4631018069409838E-2</v>
      </c>
      <c r="IG159" s="282">
        <v>2.1743788050728189E-2</v>
      </c>
      <c r="IH159" s="282">
        <v>1.9377288013600884E-2</v>
      </c>
      <c r="II159" s="282">
        <v>2.2420763351717395E-2</v>
      </c>
      <c r="IJ159" s="282">
        <v>3.2104663370703952E-2</v>
      </c>
      <c r="IK159" s="282">
        <v>1.3591064595714235E-2</v>
      </c>
      <c r="IL159" s="282">
        <v>1.5729578434372522E-2</v>
      </c>
      <c r="IM159" s="282">
        <v>1.5620698098045012E-2</v>
      </c>
      <c r="IN159" s="282">
        <v>1.2362060739348294E-2</v>
      </c>
      <c r="IO159" s="282">
        <v>1.8621678223415029E-2</v>
      </c>
      <c r="IP159" s="282">
        <v>1.5676080291734285E-2</v>
      </c>
      <c r="IQ159" s="282">
        <v>1.3117380849708152E-2</v>
      </c>
      <c r="IR159" s="282">
        <v>1.4778896322944261E-2</v>
      </c>
      <c r="IS159" s="282">
        <v>1.0247750884693192E-2</v>
      </c>
      <c r="IT159" s="282">
        <v>9.331020735353926E-3</v>
      </c>
      <c r="IU159" s="282">
        <v>1.5522236047522736E-2</v>
      </c>
      <c r="IV159" s="282">
        <v>1.6757817007038191E-2</v>
      </c>
      <c r="IW159" s="282">
        <v>1.8349178436005933E-2</v>
      </c>
      <c r="IX159" s="282">
        <v>1.0759690468228406E-2</v>
      </c>
      <c r="IY159" s="282">
        <v>2.7338681416515916E-2</v>
      </c>
      <c r="IZ159" s="282">
        <v>1.0295593467749293E-2</v>
      </c>
      <c r="JA159" s="282">
        <v>1.1264650703032014E-2</v>
      </c>
      <c r="JB159" s="282">
        <v>1.4700771272859034E-2</v>
      </c>
      <c r="JC159" s="282">
        <v>1.5247181642628876E-2</v>
      </c>
      <c r="JD159" s="282">
        <v>1.3572469358018343E-2</v>
      </c>
      <c r="JE159" s="282">
        <v>1.1508836428664196E-2</v>
      </c>
      <c r="JF159" s="282">
        <v>8.8066437021015239E-3</v>
      </c>
      <c r="JG159" s="282">
        <v>1.1622749541339893E-2</v>
      </c>
      <c r="JH159" s="282">
        <v>9.604412324077596E-3</v>
      </c>
      <c r="JI159" s="282">
        <v>1.0609980728484578E-2</v>
      </c>
      <c r="JJ159" s="282">
        <v>9.334727647402577E-3</v>
      </c>
      <c r="JK159" s="282">
        <v>7.0880419055294056E-3</v>
      </c>
      <c r="JL159" s="282">
        <v>5.3281436776582407E-3</v>
      </c>
      <c r="JM159" s="282">
        <v>1.0570445750322488E-2</v>
      </c>
      <c r="JN159" s="282">
        <v>1.1306774657414583E-2</v>
      </c>
      <c r="JO159" s="282">
        <v>1.3247170284903804E-2</v>
      </c>
      <c r="JP159" s="282">
        <v>9.3898352415526382E-3</v>
      </c>
      <c r="JQ159" s="282">
        <v>1.0088644771247095E-2</v>
      </c>
      <c r="JR159" s="282">
        <v>8.1242819447776074E-3</v>
      </c>
      <c r="JS159" s="282">
        <v>1.5112295035674617E-2</v>
      </c>
      <c r="JT159" s="282">
        <v>1.3718248285218964E-2</v>
      </c>
      <c r="JU159" s="282">
        <v>1.5557672531812476E-2</v>
      </c>
      <c r="JV159" s="282">
        <v>7.1061794632090941E-3</v>
      </c>
      <c r="JW159" s="282">
        <v>9.8486780804447529E-3</v>
      </c>
      <c r="JX159" s="282">
        <v>9.5296518549112027E-3</v>
      </c>
      <c r="JY159" s="282">
        <v>1.3084458326450728E-2</v>
      </c>
      <c r="JZ159" s="282">
        <v>8.264516464111353E-3</v>
      </c>
      <c r="KA159" s="282">
        <v>1.0688761650018808E-2</v>
      </c>
      <c r="KB159" s="282">
        <v>5.9457791639217121E-3</v>
      </c>
      <c r="KC159" s="282">
        <v>9.7148757718163239E-3</v>
      </c>
      <c r="KD159" s="608">
        <v>9.6367573458764136E-3</v>
      </c>
      <c r="KE159" s="282">
        <v>1.2488209477631138E-2</v>
      </c>
      <c r="KF159" s="282">
        <v>1.2052341597796144E-2</v>
      </c>
      <c r="KG159" s="282">
        <v>1.5683838409713862E-2</v>
      </c>
      <c r="KH159" s="282">
        <v>1.2000331043614997E-2</v>
      </c>
      <c r="KI159" s="647">
        <v>1.6285606653336809E-2</v>
      </c>
      <c r="KJ159" s="647">
        <v>9.0099707496210258E-3</v>
      </c>
      <c r="KK159" s="647">
        <v>1.7090005521811155E-2</v>
      </c>
      <c r="KL159" s="647">
        <v>8.9591836734693869E-3</v>
      </c>
      <c r="KM159" s="647">
        <v>9.6986365815924947E-3</v>
      </c>
      <c r="KN159" s="647">
        <v>8.0027051397655539E-3</v>
      </c>
      <c r="KO159" s="647">
        <v>7.5751167029400679E-3</v>
      </c>
      <c r="KP159" s="647">
        <v>4.0009158723081188E-3</v>
      </c>
      <c r="KQ159" s="647">
        <v>7.4273494481994886E-3</v>
      </c>
      <c r="KR159" s="647">
        <v>6.2060520603350712E-3</v>
      </c>
    </row>
    <row r="160" spans="1:304" s="25" customFormat="1" ht="12.75">
      <c r="A160" s="293" t="s">
        <v>77</v>
      </c>
      <c r="B160" s="284"/>
      <c r="C160" s="284"/>
      <c r="D160" s="284"/>
      <c r="E160" s="284"/>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c r="AL160" s="284"/>
      <c r="AM160" s="284"/>
      <c r="AN160" s="284"/>
      <c r="AO160" s="284"/>
      <c r="AP160" s="284"/>
      <c r="AQ160" s="284"/>
      <c r="AR160" s="284"/>
      <c r="AS160" s="284"/>
      <c r="AT160" s="284"/>
      <c r="AU160" s="284"/>
      <c r="AV160" s="284"/>
      <c r="AW160" s="284"/>
      <c r="AX160" s="284">
        <v>5.9078581549233365E-2</v>
      </c>
      <c r="AY160" s="284">
        <v>4.8832670845356876E-2</v>
      </c>
      <c r="AZ160" s="284">
        <v>5.1934112059769569E-2</v>
      </c>
      <c r="BA160" s="284">
        <v>5.4973138694343657E-2</v>
      </c>
      <c r="BB160" s="284">
        <v>5.6480129764801296E-2</v>
      </c>
      <c r="BC160" s="284">
        <v>4.1817204851338212E-2</v>
      </c>
      <c r="BD160" s="284">
        <v>3.947005566799254E-2</v>
      </c>
      <c r="BE160" s="284">
        <v>3.6174471640422291E-2</v>
      </c>
      <c r="BF160" s="284">
        <v>3.7888218914901767E-2</v>
      </c>
      <c r="BG160" s="284">
        <v>3.6549307154456825E-2</v>
      </c>
      <c r="BH160" s="284">
        <v>3.645601739787626E-2</v>
      </c>
      <c r="BI160" s="284">
        <v>3.2033754805757195E-2</v>
      </c>
      <c r="BJ160" s="284">
        <v>3.5838649016224321E-2</v>
      </c>
      <c r="BK160" s="284">
        <v>2.8550961603325379E-2</v>
      </c>
      <c r="BL160" s="284">
        <v>3.9696620921455636E-2</v>
      </c>
      <c r="BM160" s="284">
        <v>3.1970647216273178E-2</v>
      </c>
      <c r="BN160" s="284">
        <v>3.6291962547712518E-2</v>
      </c>
      <c r="BO160" s="284">
        <v>3.0883233625357314E-2</v>
      </c>
      <c r="BP160" s="284">
        <v>3.8930848996869591E-2</v>
      </c>
      <c r="BQ160" s="284">
        <v>3.3448492707353193E-2</v>
      </c>
      <c r="BR160" s="284">
        <v>3.1576175548589339E-2</v>
      </c>
      <c r="BS160" s="284">
        <v>3.2280705045237695E-2</v>
      </c>
      <c r="BT160" s="284">
        <v>3.356560119081578E-2</v>
      </c>
      <c r="BU160" s="284">
        <v>2.83315724487328E-2</v>
      </c>
      <c r="BV160" s="284">
        <v>3.4414529914529916E-2</v>
      </c>
      <c r="BW160" s="284">
        <v>3.2556202029482582E-2</v>
      </c>
      <c r="BX160" s="284">
        <v>4.1417855929807387E-2</v>
      </c>
      <c r="BY160" s="284">
        <v>3.6989899652858531E-2</v>
      </c>
      <c r="BZ160" s="284">
        <v>3.8773749071254901E-2</v>
      </c>
      <c r="CA160" s="284">
        <v>3.677229619095284E-2</v>
      </c>
      <c r="CB160" s="284">
        <v>3.3772715384855059E-2</v>
      </c>
      <c r="CC160" s="284">
        <v>3.1439427242842981E-2</v>
      </c>
      <c r="CD160" s="284">
        <v>4.2249702526647538E-2</v>
      </c>
      <c r="CE160" s="284">
        <v>2.9048599215942543E-2</v>
      </c>
      <c r="CF160" s="284">
        <v>3.9307582041735831E-2</v>
      </c>
      <c r="CG160" s="284">
        <v>4.6117728244935548E-2</v>
      </c>
      <c r="CH160" s="284">
        <v>3.5223382534407793E-2</v>
      </c>
      <c r="CI160" s="284">
        <v>2.0782914574293102E-2</v>
      </c>
      <c r="CJ160" s="284">
        <v>1.9378293711448256E-2</v>
      </c>
      <c r="CK160" s="284">
        <v>2.0090991576040492E-2</v>
      </c>
      <c r="CL160" s="284">
        <v>2.2297530970668354E-2</v>
      </c>
      <c r="CM160" s="284">
        <v>1.8265920612898761E-2</v>
      </c>
      <c r="CN160" s="284">
        <v>2.2386362045553176E-2</v>
      </c>
      <c r="CO160" s="284">
        <v>2.3554433153997967E-2</v>
      </c>
      <c r="CP160" s="284">
        <v>1.9389300546555136E-2</v>
      </c>
      <c r="CQ160" s="284">
        <v>1.8970385872369704E-2</v>
      </c>
      <c r="CR160" s="284">
        <v>3.2133328698220359E-2</v>
      </c>
      <c r="CS160" s="284">
        <v>2.6654763731159558E-2</v>
      </c>
      <c r="CT160" s="284">
        <v>2.5331695630495324E-2</v>
      </c>
      <c r="CU160" s="284">
        <v>2.7699801869868607E-2</v>
      </c>
      <c r="CV160" s="284">
        <v>3.3098782204481848E-2</v>
      </c>
      <c r="CW160" s="284">
        <v>2.3196584519078033E-2</v>
      </c>
      <c r="CX160" s="284">
        <v>2.5363459180625832E-2</v>
      </c>
      <c r="CY160" s="284">
        <v>3.4571386776576001E-2</v>
      </c>
      <c r="CZ160" s="284">
        <v>2.2769383290031451E-2</v>
      </c>
      <c r="DA160" s="284">
        <v>2.5987236559407198E-2</v>
      </c>
      <c r="DB160" s="284">
        <v>3.7020596934140074E-2</v>
      </c>
      <c r="DC160" s="284">
        <v>3.2062677668755486E-2</v>
      </c>
      <c r="DD160" s="284">
        <v>3.4056599530124944E-2</v>
      </c>
      <c r="DE160" s="284">
        <v>2.9445577855084726E-2</v>
      </c>
      <c r="DF160" s="284">
        <v>3.6211167900768643E-2</v>
      </c>
      <c r="DG160" s="284">
        <v>3.0631982420833304E-2</v>
      </c>
      <c r="DH160" s="284">
        <v>2.7661018911814307E-2</v>
      </c>
      <c r="DI160" s="284">
        <v>1.825121118024392E-2</v>
      </c>
      <c r="DJ160" s="284">
        <v>1.6088287960076574E-2</v>
      </c>
      <c r="DK160" s="284">
        <v>1.0483429912801951E-2</v>
      </c>
      <c r="DL160" s="284">
        <v>1.0265302898247263E-2</v>
      </c>
      <c r="DM160" s="284">
        <v>1.6716925714338422E-2</v>
      </c>
      <c r="DN160" s="284">
        <v>1.5276012679492235E-2</v>
      </c>
      <c r="DO160" s="284">
        <v>1.2374626915850145E-2</v>
      </c>
      <c r="DP160" s="284">
        <v>1.1456396624119994E-2</v>
      </c>
      <c r="DQ160" s="284">
        <v>1.6913121344821105E-2</v>
      </c>
      <c r="DR160" s="284">
        <v>1.0090470028663099E-2</v>
      </c>
      <c r="DS160" s="284">
        <v>1.4193371136817784E-2</v>
      </c>
      <c r="DT160" s="284">
        <v>1.0041425195274321E-2</v>
      </c>
      <c r="DU160" s="284">
        <v>1.7169504441868801E-2</v>
      </c>
      <c r="DV160" s="284">
        <v>1.4895044885471963E-2</v>
      </c>
      <c r="DW160" s="284">
        <v>2.071241407635464E-2</v>
      </c>
      <c r="DX160" s="284">
        <v>1.5175486561543057E-2</v>
      </c>
      <c r="DY160" s="284">
        <v>1.0788826698749804E-2</v>
      </c>
      <c r="DZ160" s="284">
        <v>1.2519727286129633E-2</v>
      </c>
      <c r="EA160" s="284">
        <v>1.3265841099487797E-2</v>
      </c>
      <c r="EB160" s="284">
        <v>1.3987881926135952E-2</v>
      </c>
      <c r="EC160" s="284">
        <v>1.176021804638218E-2</v>
      </c>
      <c r="ED160" s="284">
        <v>1.967501965606919E-2</v>
      </c>
      <c r="EE160" s="284">
        <v>1.648558114296815E-2</v>
      </c>
      <c r="EF160" s="284">
        <v>2.1139967653638111E-2</v>
      </c>
      <c r="EG160" s="284">
        <v>9.8778681873322727E-3</v>
      </c>
      <c r="EH160" s="284">
        <v>9.4214307199124193E-3</v>
      </c>
      <c r="EI160" s="284">
        <v>2.2041799680952729E-2</v>
      </c>
      <c r="EJ160" s="284">
        <v>2.6483113439040157E-2</v>
      </c>
      <c r="EK160" s="284">
        <v>9.6066626807899663E-3</v>
      </c>
      <c r="EL160" s="284">
        <v>1.2041733197131834E-2</v>
      </c>
      <c r="EM160" s="284">
        <v>7.1243233372799185E-3</v>
      </c>
      <c r="EN160" s="284">
        <v>6.8924044620562374E-3</v>
      </c>
      <c r="EO160" s="284">
        <v>1.176021804638218E-2</v>
      </c>
      <c r="EP160" s="284">
        <v>7.2965243104367635E-3</v>
      </c>
      <c r="EQ160" s="284">
        <v>6.7783613020865087E-3</v>
      </c>
      <c r="ER160" s="284">
        <v>7.0215170089000037E-3</v>
      </c>
      <c r="ES160" s="284">
        <v>6.4782737233951742E-3</v>
      </c>
      <c r="ET160" s="284">
        <v>3.6832832371577334E-3</v>
      </c>
      <c r="EU160" s="284">
        <v>6.5947238080951882E-3</v>
      </c>
      <c r="EV160" s="284">
        <v>6.3575719520369339E-3</v>
      </c>
      <c r="EW160" s="284">
        <v>9.0997055870461075E-3</v>
      </c>
      <c r="EX160" s="284">
        <v>1.0061762764152989E-2</v>
      </c>
      <c r="EY160" s="284">
        <v>1.6884980809569888E-2</v>
      </c>
      <c r="EZ160" s="284">
        <v>1.1828197349513013E-2</v>
      </c>
      <c r="FA160" s="284">
        <v>9.9514860833368034E-3</v>
      </c>
      <c r="FB160" s="284">
        <v>1.6380535818141879E-2</v>
      </c>
      <c r="FC160" s="284">
        <v>7.3063333128326807E-3</v>
      </c>
      <c r="FD160" s="284">
        <v>6.696271733059019E-3</v>
      </c>
      <c r="FE160" s="284">
        <v>7.0489274534228383E-3</v>
      </c>
      <c r="FF160" s="284">
        <v>7.6272274865804846E-3</v>
      </c>
      <c r="FG160" s="284">
        <v>6.8971260096657439E-3</v>
      </c>
      <c r="FH160" s="284">
        <v>5.1857115406933052E-3</v>
      </c>
      <c r="FI160" s="284">
        <v>5.8918207056840571E-3</v>
      </c>
      <c r="FJ160" s="284">
        <v>5.9863613504982215E-3</v>
      </c>
      <c r="FK160" s="284">
        <v>6.7337960032488363E-3</v>
      </c>
      <c r="FL160" s="284">
        <v>5.3923268122607719E-3</v>
      </c>
      <c r="FM160" s="284">
        <v>7.8781448479801914E-3</v>
      </c>
      <c r="FN160" s="284">
        <v>7.5844783658215375E-3</v>
      </c>
      <c r="FO160" s="284">
        <v>6.9699870557722423E-3</v>
      </c>
      <c r="FP160" s="284">
        <v>9.1404344681200352E-3</v>
      </c>
      <c r="FQ160" s="284">
        <v>4.4073359487125773E-3</v>
      </c>
      <c r="FR160" s="284">
        <v>5.4444926695009057E-3</v>
      </c>
      <c r="FS160" s="284">
        <v>7.8615300382231679E-3</v>
      </c>
      <c r="FT160" s="284">
        <v>7.7788700202619876E-3</v>
      </c>
      <c r="FU160" s="284">
        <v>5.1000000000000004E-3</v>
      </c>
      <c r="FV160" s="284">
        <v>5.4499314387427633E-3</v>
      </c>
      <c r="FW160" s="284">
        <v>1.1070577845475759E-2</v>
      </c>
      <c r="FX160" s="284">
        <v>1.4347658393101001E-2</v>
      </c>
      <c r="FY160" s="284">
        <v>1.2160420253942497E-2</v>
      </c>
      <c r="FZ160" s="284">
        <v>8.8950700942513755E-3</v>
      </c>
      <c r="GA160" s="284">
        <v>9.8639598563715746E-3</v>
      </c>
      <c r="GB160" s="284">
        <v>1.6079978292773304E-2</v>
      </c>
      <c r="GC160" s="284">
        <v>1.1599999999999999E-2</v>
      </c>
      <c r="GD160" s="284">
        <v>1.065484728315896E-2</v>
      </c>
      <c r="GE160" s="284">
        <v>7.790646053709359E-3</v>
      </c>
      <c r="GF160" s="284">
        <v>7.6797953834457896E-3</v>
      </c>
      <c r="GG160" s="284">
        <v>4.2879759605134408E-3</v>
      </c>
      <c r="GH160" s="284">
        <v>3.8809164328908658E-3</v>
      </c>
      <c r="GI160" s="284">
        <v>4.0631067982351814E-3</v>
      </c>
      <c r="GJ160" s="284">
        <v>4.8735285159634397E-3</v>
      </c>
      <c r="GK160" s="284">
        <v>4.9627110250461898E-3</v>
      </c>
      <c r="GL160" s="284">
        <v>8.5927715994724811E-3</v>
      </c>
      <c r="GM160" s="284">
        <v>4.9638819103163291E-3</v>
      </c>
      <c r="GN160" s="284">
        <v>5.4080911978209734E-3</v>
      </c>
      <c r="GO160" s="284">
        <v>7.0749033245502179E-3</v>
      </c>
      <c r="GP160" s="284">
        <v>7.4510690118388513E-3</v>
      </c>
      <c r="GQ160" s="284">
        <v>3.723724661447526E-3</v>
      </c>
      <c r="GR160" s="284">
        <v>4.7246620397249093E-3</v>
      </c>
      <c r="GS160" s="284">
        <v>3.832986604180624E-3</v>
      </c>
      <c r="GT160" s="284">
        <v>3.2461439694480569E-3</v>
      </c>
      <c r="GU160" s="284">
        <v>3.3546030899279837E-3</v>
      </c>
      <c r="GV160" s="284">
        <v>2.6747328842253787E-3</v>
      </c>
      <c r="GW160" s="284">
        <v>2.4957759183224376E-3</v>
      </c>
      <c r="GX160" s="284">
        <v>2.6694184446640701E-3</v>
      </c>
      <c r="GY160" s="284">
        <v>2.6530153745693663E-3</v>
      </c>
      <c r="GZ160" s="284">
        <v>6.2791882953204545E-3</v>
      </c>
      <c r="HA160" s="284">
        <v>7.331045998874749E-3</v>
      </c>
      <c r="HB160" s="284">
        <v>7.0740981379112467E-3</v>
      </c>
      <c r="HC160" s="284">
        <v>7.5794533015416258E-3</v>
      </c>
      <c r="HD160" s="284">
        <v>7.9637729039701895E-3</v>
      </c>
      <c r="HE160" s="284">
        <v>5.7840560838846164E-3</v>
      </c>
      <c r="HF160" s="284">
        <v>1.084659870531092E-2</v>
      </c>
      <c r="HG160" s="284">
        <v>5.5920557907640327E-3</v>
      </c>
      <c r="HH160" s="284">
        <v>5.531564792995625E-3</v>
      </c>
      <c r="HI160" s="284">
        <v>6.1892392478245638E-3</v>
      </c>
      <c r="HJ160" s="284">
        <v>3.105715925821591E-3</v>
      </c>
      <c r="HK160" s="284">
        <v>4.2278109344447458E-3</v>
      </c>
      <c r="HL160" s="284">
        <v>8.5694316529358727E-3</v>
      </c>
      <c r="HM160" s="284">
        <v>9.7641844998934864E-3</v>
      </c>
      <c r="HN160" s="284">
        <v>7.8157542758559781E-3</v>
      </c>
      <c r="HO160" s="284">
        <v>2.8012129176364651E-3</v>
      </c>
      <c r="HP160" s="284">
        <v>2.6873982147093238E-3</v>
      </c>
      <c r="HQ160" s="284">
        <v>2.7354712999362136E-3</v>
      </c>
      <c r="HR160" s="284">
        <v>3.0018145111176779E-3</v>
      </c>
      <c r="HS160" s="284">
        <v>6.254170740413117E-3</v>
      </c>
      <c r="HT160" s="284">
        <v>3.2900938041382803E-3</v>
      </c>
      <c r="HU160" s="284">
        <v>3.2627329093035552E-3</v>
      </c>
      <c r="HV160" s="284">
        <v>2.7353228764895048E-3</v>
      </c>
      <c r="HW160" s="284">
        <v>3.2718914449000719E-3</v>
      </c>
      <c r="HX160" s="284">
        <v>2.4458400435270551E-3</v>
      </c>
      <c r="HY160" s="284">
        <v>2.8750310981049583E-3</v>
      </c>
      <c r="HZ160" s="284">
        <v>3.6534893018161149E-3</v>
      </c>
      <c r="IA160" s="284">
        <v>2.2670642421076083E-3</v>
      </c>
      <c r="IB160" s="284">
        <v>5.3541114007904685E-3</v>
      </c>
      <c r="IC160" s="284">
        <v>4.8110171410653936E-3</v>
      </c>
      <c r="ID160" s="284">
        <v>4.8299176439209812E-3</v>
      </c>
      <c r="IE160" s="284">
        <v>2.9596376016930949E-3</v>
      </c>
      <c r="IF160" s="284">
        <v>5.3083663997782688E-3</v>
      </c>
      <c r="IG160" s="284">
        <v>4.6058907703315048E-3</v>
      </c>
      <c r="IH160" s="284">
        <v>5.1149746224389758E-3</v>
      </c>
      <c r="II160" s="284">
        <v>8.0731469607819815E-3</v>
      </c>
      <c r="IJ160" s="284">
        <v>1.2830116939389959E-2</v>
      </c>
      <c r="IK160" s="284">
        <v>7.8258115315837894E-3</v>
      </c>
      <c r="IL160" s="284">
        <v>6.9215358132795656E-3</v>
      </c>
      <c r="IM160" s="284">
        <v>7.8365096926454551E-3</v>
      </c>
      <c r="IN160" s="284">
        <v>3.1793714272842929E-3</v>
      </c>
      <c r="IO160" s="284">
        <v>2.8374223983316385E-3</v>
      </c>
      <c r="IP160" s="284">
        <v>1.7552631884045907E-3</v>
      </c>
      <c r="IQ160" s="284">
        <v>1.6574814399943774E-3</v>
      </c>
      <c r="IR160" s="284">
        <v>2.6015055176727151E-3</v>
      </c>
      <c r="IS160" s="284">
        <v>2.1932717591427058E-3</v>
      </c>
      <c r="IT160" s="284">
        <v>4.1840464498425585E-3</v>
      </c>
      <c r="IU160" s="284">
        <v>1.5085057625880962E-3</v>
      </c>
      <c r="IV160" s="284">
        <v>2.5937463943694473E-3</v>
      </c>
      <c r="IW160" s="284">
        <v>3.3522009122382811E-3</v>
      </c>
      <c r="IX160" s="284">
        <v>2.2117793383435707E-3</v>
      </c>
      <c r="IY160" s="284">
        <v>2.358334201528655E-3</v>
      </c>
      <c r="IZ160" s="284">
        <v>2.960496305081653E-3</v>
      </c>
      <c r="JA160" s="284">
        <v>3.4617013979947953E-3</v>
      </c>
      <c r="JB160" s="284">
        <v>4.5366816780176141E-3</v>
      </c>
      <c r="JC160" s="284">
        <v>4.1969270063263869E-3</v>
      </c>
      <c r="JD160" s="284">
        <v>3.8870317990914545E-3</v>
      </c>
      <c r="JE160" s="284">
        <v>2.8372478695665206E-3</v>
      </c>
      <c r="JF160" s="284">
        <v>3.4446847712889528E-3</v>
      </c>
      <c r="JG160" s="284">
        <v>5.0906231729199005E-3</v>
      </c>
      <c r="JH160" s="284">
        <v>3.8393875998478507E-3</v>
      </c>
      <c r="JI160" s="284">
        <v>4.019335398899075E-3</v>
      </c>
      <c r="JJ160" s="284">
        <v>3.8804990824183147E-3</v>
      </c>
      <c r="JK160" s="284">
        <v>3.3059213538709502E-3</v>
      </c>
      <c r="JL160" s="284">
        <v>5.2406775707746584E-3</v>
      </c>
      <c r="JM160" s="284">
        <v>4.519953315997461E-3</v>
      </c>
      <c r="JN160" s="284">
        <v>7.8529223353596533E-3</v>
      </c>
      <c r="JO160" s="284">
        <v>8.4742048709745537E-3</v>
      </c>
      <c r="JP160" s="284">
        <v>1.929828060797064E-2</v>
      </c>
      <c r="JQ160" s="284">
        <v>1.440007731585136E-2</v>
      </c>
      <c r="JR160" s="284">
        <v>8.3452220132059027E-3</v>
      </c>
      <c r="JS160" s="284">
        <v>1.2603776426514054E-2</v>
      </c>
      <c r="JT160" s="284">
        <v>1.1400467324941585E-2</v>
      </c>
      <c r="JU160" s="284">
        <v>5.4571722384500372E-3</v>
      </c>
      <c r="JV160" s="284">
        <v>3.5361541275454214E-3</v>
      </c>
      <c r="JW160" s="284">
        <v>5.5698126564883111E-3</v>
      </c>
      <c r="JX160" s="284">
        <v>3.8203639367362309E-3</v>
      </c>
      <c r="JY160" s="284">
        <v>3.9293419228247214E-3</v>
      </c>
      <c r="JZ160" s="284">
        <v>4.4146670821647452E-3</v>
      </c>
      <c r="KA160" s="284">
        <v>2.3456764324821331E-3</v>
      </c>
      <c r="KB160" s="284">
        <v>1.6761593435459525E-3</v>
      </c>
      <c r="KC160" s="284">
        <v>1.7210011309436004E-3</v>
      </c>
      <c r="KD160" s="609">
        <v>1.3264881763297147E-3</v>
      </c>
      <c r="KE160" s="284">
        <v>2.0969590196521699E-3</v>
      </c>
      <c r="KF160" s="284">
        <v>2.9528236914600553E-3</v>
      </c>
      <c r="KG160" s="284">
        <v>3.0163690857391706E-3</v>
      </c>
      <c r="KH160" s="284">
        <v>1.12187002859849E-3</v>
      </c>
      <c r="KI160" s="648">
        <v>1.7893882755223274E-3</v>
      </c>
      <c r="KJ160" s="648">
        <v>9.1807758823152631E-4</v>
      </c>
      <c r="KK160" s="648">
        <v>1.2976256212037548E-3</v>
      </c>
      <c r="KL160" s="648">
        <v>2.9387755102040815E-3</v>
      </c>
      <c r="KM160" s="648">
        <v>1.329943635722105E-3</v>
      </c>
      <c r="KN160" s="648">
        <v>2.2716237774849136E-3</v>
      </c>
      <c r="KO160" s="648">
        <v>2.3455945120778891E-3</v>
      </c>
      <c r="KP160" s="648">
        <v>1.8317446162374521E-2</v>
      </c>
      <c r="KQ160" s="648">
        <v>1.1942948791385039E-2</v>
      </c>
      <c r="KR160" s="648">
        <v>1.6809217239651942E-2</v>
      </c>
    </row>
    <row r="161" spans="1:304" s="25" customFormat="1" ht="11.25" customHeight="1">
      <c r="A161" s="76" t="s">
        <v>396</v>
      </c>
      <c r="B161" s="335"/>
      <c r="C161" s="335"/>
      <c r="D161" s="335"/>
      <c r="E161" s="335"/>
      <c r="F161" s="335"/>
      <c r="G161" s="335"/>
      <c r="H161" s="335"/>
      <c r="I161" s="335"/>
      <c r="J161" s="335"/>
      <c r="K161" s="335"/>
      <c r="L161" s="335"/>
      <c r="M161" s="335"/>
      <c r="N161" s="335"/>
      <c r="O161" s="335"/>
      <c r="P161" s="335"/>
      <c r="Q161" s="335"/>
      <c r="R161" s="335"/>
      <c r="S161" s="335"/>
      <c r="T161" s="335"/>
      <c r="U161" s="335"/>
      <c r="V161" s="335"/>
      <c r="W161" s="335"/>
      <c r="X161" s="335"/>
      <c r="Y161" s="335"/>
      <c r="Z161" s="335"/>
      <c r="AA161" s="335"/>
      <c r="AB161" s="335"/>
      <c r="AC161" s="335"/>
      <c r="AD161" s="335"/>
      <c r="AE161" s="335"/>
      <c r="AF161" s="335"/>
      <c r="AG161" s="335"/>
      <c r="AH161" s="335"/>
      <c r="AI161" s="335"/>
      <c r="AJ161" s="335"/>
      <c r="AK161" s="335"/>
      <c r="AL161" s="335"/>
      <c r="AM161" s="335"/>
      <c r="AN161" s="335"/>
      <c r="AO161" s="335"/>
      <c r="AP161" s="335"/>
      <c r="AQ161" s="335"/>
      <c r="AR161" s="335"/>
      <c r="AS161" s="335"/>
      <c r="AT161" s="335"/>
      <c r="AU161" s="335"/>
      <c r="AV161" s="335"/>
      <c r="AW161" s="335"/>
      <c r="AX161" s="335"/>
      <c r="AY161" s="335"/>
      <c r="AZ161" s="335"/>
      <c r="BA161" s="335"/>
      <c r="BB161" s="335"/>
      <c r="BC161" s="335"/>
      <c r="BD161" s="335"/>
      <c r="BE161" s="335"/>
      <c r="BF161" s="335"/>
      <c r="BG161" s="335"/>
      <c r="BH161" s="335"/>
      <c r="BI161" s="335"/>
      <c r="BJ161" s="335"/>
      <c r="BK161" s="335"/>
      <c r="BL161" s="335"/>
      <c r="BM161" s="335"/>
      <c r="BN161" s="335"/>
      <c r="BO161" s="335"/>
      <c r="BP161" s="335"/>
      <c r="BQ161" s="335"/>
      <c r="BR161" s="335"/>
      <c r="BS161" s="335"/>
      <c r="BT161" s="335"/>
      <c r="BU161" s="335"/>
      <c r="BV161" s="335"/>
      <c r="BW161" s="335"/>
      <c r="BX161" s="335"/>
      <c r="BY161" s="335"/>
      <c r="BZ161" s="335"/>
      <c r="CA161" s="335"/>
      <c r="CB161" s="335"/>
      <c r="CC161" s="335"/>
      <c r="CD161" s="335"/>
      <c r="CE161" s="335"/>
      <c r="CF161" s="335"/>
      <c r="CG161" s="335"/>
      <c r="CH161" s="335"/>
      <c r="CI161" s="335"/>
      <c r="CJ161" s="335"/>
      <c r="CK161" s="335"/>
      <c r="CL161" s="335"/>
      <c r="CM161" s="335"/>
      <c r="CN161" s="335"/>
      <c r="CO161" s="335"/>
      <c r="CP161" s="335"/>
      <c r="CQ161" s="335"/>
      <c r="CR161" s="335"/>
      <c r="CS161" s="335"/>
      <c r="CT161" s="335"/>
      <c r="CU161" s="335"/>
      <c r="CV161" s="335"/>
      <c r="CW161" s="335"/>
      <c r="CX161" s="335"/>
      <c r="CY161" s="335"/>
      <c r="CZ161" s="335"/>
      <c r="DA161" s="335"/>
      <c r="DB161" s="335"/>
      <c r="DC161" s="335"/>
      <c r="DD161" s="335"/>
      <c r="DE161" s="335"/>
      <c r="DF161" s="335"/>
      <c r="DG161" s="335"/>
      <c r="DH161" s="335"/>
      <c r="DI161" s="335"/>
      <c r="DJ161" s="335"/>
      <c r="DK161" s="335"/>
      <c r="DL161" s="335"/>
      <c r="DM161" s="335"/>
      <c r="DN161" s="335"/>
      <c r="DO161" s="335"/>
      <c r="DP161" s="335"/>
      <c r="DQ161" s="335"/>
      <c r="DR161" s="335"/>
      <c r="DS161" s="335"/>
      <c r="DT161" s="335"/>
      <c r="DU161" s="335"/>
      <c r="DV161" s="335"/>
      <c r="DW161" s="335"/>
      <c r="DX161" s="335"/>
      <c r="DY161" s="335"/>
      <c r="DZ161" s="335"/>
      <c r="EA161" s="335"/>
      <c r="EB161" s="335"/>
      <c r="EC161" s="335"/>
      <c r="ED161" s="335"/>
      <c r="EE161" s="335"/>
      <c r="EF161" s="335"/>
      <c r="EG161" s="335"/>
      <c r="EH161" s="335"/>
      <c r="EI161" s="335"/>
      <c r="EJ161" s="335"/>
      <c r="EK161" s="335"/>
      <c r="EL161" s="335"/>
      <c r="EM161" s="335"/>
      <c r="EN161" s="335"/>
      <c r="EO161" s="335"/>
      <c r="EP161" s="335"/>
      <c r="EQ161" s="335"/>
      <c r="ER161" s="335"/>
      <c r="ES161" s="335"/>
      <c r="ET161" s="335"/>
      <c r="EU161" s="335"/>
      <c r="EV161" s="335"/>
      <c r="EW161" s="335"/>
      <c r="EX161" s="335"/>
      <c r="EY161" s="335"/>
      <c r="EZ161" s="335"/>
      <c r="FA161" s="335"/>
      <c r="FB161" s="335"/>
      <c r="FC161" s="335"/>
      <c r="FD161" s="335"/>
      <c r="FE161" s="335"/>
      <c r="FF161" s="335"/>
      <c r="FG161" s="335"/>
      <c r="FH161" s="335"/>
      <c r="FI161" s="335"/>
      <c r="FJ161" s="335"/>
      <c r="FK161" s="335"/>
      <c r="FL161" s="335"/>
      <c r="FM161" s="335"/>
      <c r="FN161" s="335"/>
      <c r="FO161" s="335"/>
      <c r="FP161" s="335"/>
      <c r="FQ161" s="335"/>
      <c r="FR161" s="335"/>
      <c r="FS161" s="335"/>
      <c r="FT161" s="335"/>
      <c r="FU161" s="335"/>
      <c r="FV161" s="335"/>
      <c r="FW161" s="335"/>
      <c r="FX161" s="335"/>
      <c r="FY161" s="335"/>
      <c r="FZ161" s="335"/>
      <c r="GA161" s="335"/>
      <c r="GB161" s="335"/>
      <c r="GC161" s="335"/>
      <c r="GD161" s="335"/>
      <c r="GE161" s="335"/>
      <c r="GF161" s="335"/>
      <c r="GG161" s="335"/>
      <c r="GH161" s="335"/>
      <c r="GI161" s="335"/>
      <c r="GJ161" s="335"/>
      <c r="GK161" s="335"/>
      <c r="GL161" s="335"/>
      <c r="GM161" s="335"/>
      <c r="GN161" s="335"/>
      <c r="GO161" s="335"/>
      <c r="GP161" s="335"/>
      <c r="GQ161" s="335"/>
      <c r="GR161" s="335"/>
      <c r="GS161" s="335"/>
      <c r="GT161" s="335"/>
      <c r="GU161" s="335"/>
      <c r="GV161" s="335"/>
      <c r="GW161" s="335"/>
      <c r="GX161" s="335"/>
      <c r="GY161" s="335"/>
      <c r="GZ161" s="335"/>
      <c r="HA161" s="335"/>
      <c r="HB161" s="335"/>
      <c r="HC161" s="335"/>
      <c r="HD161" s="335"/>
      <c r="HE161" s="335"/>
      <c r="HF161" s="335"/>
      <c r="HG161" s="335"/>
      <c r="HH161" s="335"/>
      <c r="HI161" s="335"/>
      <c r="HJ161" s="335"/>
      <c r="HK161" s="335"/>
      <c r="HL161" s="335"/>
      <c r="HM161" s="335"/>
      <c r="HN161" s="335"/>
      <c r="HO161" s="335"/>
      <c r="HP161" s="335"/>
      <c r="HQ161" s="335"/>
      <c r="HR161" s="335"/>
      <c r="HS161" s="335"/>
      <c r="HT161" s="335"/>
      <c r="HU161" s="335"/>
      <c r="HV161" s="335"/>
      <c r="HW161" s="335"/>
      <c r="HX161" s="335"/>
      <c r="HY161" s="335"/>
      <c r="HZ161" s="335"/>
      <c r="IR161" s="488"/>
    </row>
    <row r="162" spans="1:304" ht="11.25" customHeight="1">
      <c r="A162" s="437"/>
      <c r="IN162" s="25"/>
      <c r="IO162" s="25"/>
      <c r="IP162" s="25"/>
      <c r="IQ162" s="25"/>
      <c r="IR162" s="488"/>
      <c r="KI162" s="627"/>
      <c r="KJ162" s="627"/>
      <c r="KK162" s="627"/>
      <c r="KL162" s="627"/>
      <c r="KM162" s="627"/>
      <c r="KN162" s="627"/>
      <c r="KO162" s="627"/>
      <c r="KP162" s="627"/>
      <c r="KQ162" s="627"/>
      <c r="KR162" s="627"/>
    </row>
    <row r="163" spans="1:304" ht="11.25" customHeight="1">
      <c r="A163" s="437"/>
      <c r="KI163" s="627"/>
      <c r="KJ163" s="627"/>
      <c r="KK163" s="627"/>
      <c r="KL163" s="627"/>
      <c r="KM163" s="627"/>
      <c r="KN163" s="627"/>
      <c r="KO163" s="627"/>
      <c r="KP163" s="627"/>
      <c r="KQ163" s="627"/>
      <c r="KR163" s="627"/>
    </row>
    <row r="164" spans="1:304" ht="15.75">
      <c r="A164" s="372" t="s">
        <v>377</v>
      </c>
      <c r="KI164" s="627"/>
      <c r="KJ164" s="627"/>
      <c r="KK164" s="627"/>
      <c r="KL164" s="627"/>
      <c r="KM164" s="627"/>
      <c r="KN164" s="627"/>
      <c r="KO164" s="627"/>
      <c r="KP164" s="627"/>
      <c r="KQ164" s="627"/>
      <c r="KR164" s="627"/>
    </row>
    <row r="165" spans="1:304" ht="12.75">
      <c r="A165" s="274" t="s">
        <v>385</v>
      </c>
      <c r="B165" s="476">
        <v>36526</v>
      </c>
      <c r="C165" s="477">
        <v>36557</v>
      </c>
      <c r="D165" s="477">
        <v>36586</v>
      </c>
      <c r="E165" s="477">
        <v>36617</v>
      </c>
      <c r="F165" s="477">
        <v>36647</v>
      </c>
      <c r="G165" s="477">
        <v>36678</v>
      </c>
      <c r="H165" s="477">
        <v>36708</v>
      </c>
      <c r="I165" s="477">
        <v>36739</v>
      </c>
      <c r="J165" s="477">
        <v>36770</v>
      </c>
      <c r="K165" s="477">
        <v>36800</v>
      </c>
      <c r="L165" s="477">
        <v>36831</v>
      </c>
      <c r="M165" s="478">
        <v>36861</v>
      </c>
      <c r="N165" s="476">
        <v>36892</v>
      </c>
      <c r="O165" s="477">
        <v>36923</v>
      </c>
      <c r="P165" s="477">
        <v>36951</v>
      </c>
      <c r="Q165" s="477">
        <v>36982</v>
      </c>
      <c r="R165" s="477">
        <v>37012</v>
      </c>
      <c r="S165" s="477">
        <v>37043</v>
      </c>
      <c r="T165" s="477">
        <v>37073</v>
      </c>
      <c r="U165" s="477">
        <v>37104</v>
      </c>
      <c r="V165" s="477">
        <v>37135</v>
      </c>
      <c r="W165" s="477">
        <v>37165</v>
      </c>
      <c r="X165" s="477">
        <v>37196</v>
      </c>
      <c r="Y165" s="478">
        <v>37226</v>
      </c>
      <c r="Z165" s="476">
        <v>37257</v>
      </c>
      <c r="AA165" s="477">
        <v>37288</v>
      </c>
      <c r="AB165" s="477">
        <v>37316</v>
      </c>
      <c r="AC165" s="477">
        <v>37347</v>
      </c>
      <c r="AD165" s="477">
        <v>37377</v>
      </c>
      <c r="AE165" s="477">
        <v>37408</v>
      </c>
      <c r="AF165" s="477">
        <v>37438</v>
      </c>
      <c r="AG165" s="477">
        <v>37469</v>
      </c>
      <c r="AH165" s="477">
        <v>37500</v>
      </c>
      <c r="AI165" s="477">
        <v>37530</v>
      </c>
      <c r="AJ165" s="477">
        <v>37561</v>
      </c>
      <c r="AK165" s="478">
        <v>37591</v>
      </c>
      <c r="AL165" s="476">
        <v>37622</v>
      </c>
      <c r="AM165" s="477">
        <v>37653</v>
      </c>
      <c r="AN165" s="477">
        <v>37681</v>
      </c>
      <c r="AO165" s="477">
        <v>37712</v>
      </c>
      <c r="AP165" s="477">
        <v>37742</v>
      </c>
      <c r="AQ165" s="477">
        <v>37773</v>
      </c>
      <c r="AR165" s="477">
        <v>37803</v>
      </c>
      <c r="AS165" s="477">
        <v>37834</v>
      </c>
      <c r="AT165" s="477">
        <v>37865</v>
      </c>
      <c r="AU165" s="477">
        <v>37895</v>
      </c>
      <c r="AV165" s="477">
        <v>37926</v>
      </c>
      <c r="AW165" s="478">
        <v>37956</v>
      </c>
      <c r="AX165" s="476">
        <v>37987</v>
      </c>
      <c r="AY165" s="477">
        <v>38018</v>
      </c>
      <c r="AZ165" s="477">
        <v>38047</v>
      </c>
      <c r="BA165" s="477">
        <v>38078</v>
      </c>
      <c r="BB165" s="477">
        <v>38108</v>
      </c>
      <c r="BC165" s="477">
        <v>38139</v>
      </c>
      <c r="BD165" s="477">
        <v>38169</v>
      </c>
      <c r="BE165" s="477">
        <v>38200</v>
      </c>
      <c r="BF165" s="477">
        <v>38231</v>
      </c>
      <c r="BG165" s="477">
        <v>38261</v>
      </c>
      <c r="BH165" s="477">
        <v>38292</v>
      </c>
      <c r="BI165" s="478">
        <v>38322</v>
      </c>
      <c r="BJ165" s="476">
        <v>38353</v>
      </c>
      <c r="BK165" s="477">
        <v>38384</v>
      </c>
      <c r="BL165" s="477">
        <v>38412</v>
      </c>
      <c r="BM165" s="477">
        <v>38443</v>
      </c>
      <c r="BN165" s="477">
        <v>38473</v>
      </c>
      <c r="BO165" s="477">
        <v>38504</v>
      </c>
      <c r="BP165" s="477">
        <v>38534</v>
      </c>
      <c r="BQ165" s="477">
        <v>38565</v>
      </c>
      <c r="BR165" s="477">
        <v>38596</v>
      </c>
      <c r="BS165" s="477">
        <v>38626</v>
      </c>
      <c r="BT165" s="477">
        <v>38657</v>
      </c>
      <c r="BU165" s="478">
        <v>38687</v>
      </c>
      <c r="BV165" s="476">
        <v>38718</v>
      </c>
      <c r="BW165" s="477">
        <v>38749</v>
      </c>
      <c r="BX165" s="477">
        <v>38777</v>
      </c>
      <c r="BY165" s="477">
        <v>38808</v>
      </c>
      <c r="BZ165" s="477">
        <v>38838</v>
      </c>
      <c r="CA165" s="477">
        <v>38869</v>
      </c>
      <c r="CB165" s="477">
        <v>38899</v>
      </c>
      <c r="CC165" s="477">
        <v>38930</v>
      </c>
      <c r="CD165" s="477">
        <v>38961</v>
      </c>
      <c r="CE165" s="477">
        <v>38991</v>
      </c>
      <c r="CF165" s="477">
        <v>39022</v>
      </c>
      <c r="CG165" s="478">
        <v>39052</v>
      </c>
      <c r="CH165" s="476">
        <v>39083</v>
      </c>
      <c r="CI165" s="477">
        <v>39114</v>
      </c>
      <c r="CJ165" s="477">
        <v>39142</v>
      </c>
      <c r="CK165" s="477">
        <v>39173</v>
      </c>
      <c r="CL165" s="477">
        <v>39203</v>
      </c>
      <c r="CM165" s="477">
        <v>39234</v>
      </c>
      <c r="CN165" s="477">
        <v>39264</v>
      </c>
      <c r="CO165" s="477">
        <v>39295</v>
      </c>
      <c r="CP165" s="477">
        <v>39326</v>
      </c>
      <c r="CQ165" s="477">
        <v>39356</v>
      </c>
      <c r="CR165" s="477">
        <v>39387</v>
      </c>
      <c r="CS165" s="478">
        <v>39417</v>
      </c>
      <c r="CT165" s="476">
        <v>39448</v>
      </c>
      <c r="CU165" s="477">
        <v>39479</v>
      </c>
      <c r="CV165" s="477">
        <v>39508</v>
      </c>
      <c r="CW165" s="477">
        <v>39539</v>
      </c>
      <c r="CX165" s="477">
        <v>39569</v>
      </c>
      <c r="CY165" s="477">
        <v>39600</v>
      </c>
      <c r="CZ165" s="477">
        <v>39630</v>
      </c>
      <c r="DA165" s="477">
        <v>39661</v>
      </c>
      <c r="DB165" s="477">
        <v>39692</v>
      </c>
      <c r="DC165" s="477">
        <v>39722</v>
      </c>
      <c r="DD165" s="477">
        <v>39753</v>
      </c>
      <c r="DE165" s="478">
        <v>39783</v>
      </c>
      <c r="DF165" s="476">
        <v>39814</v>
      </c>
      <c r="DG165" s="477">
        <v>39845</v>
      </c>
      <c r="DH165" s="477">
        <v>39873</v>
      </c>
      <c r="DI165" s="477">
        <v>39904</v>
      </c>
      <c r="DJ165" s="477">
        <v>39934</v>
      </c>
      <c r="DK165" s="477">
        <v>39965</v>
      </c>
      <c r="DL165" s="477">
        <v>39995</v>
      </c>
      <c r="DM165" s="477">
        <v>40026</v>
      </c>
      <c r="DN165" s="477">
        <v>40057</v>
      </c>
      <c r="DO165" s="477">
        <v>40087</v>
      </c>
      <c r="DP165" s="477">
        <v>40118</v>
      </c>
      <c r="DQ165" s="477">
        <v>40148</v>
      </c>
      <c r="DR165" s="476">
        <v>40179</v>
      </c>
      <c r="DS165" s="477">
        <v>40210</v>
      </c>
      <c r="DT165" s="477">
        <v>40238</v>
      </c>
      <c r="DU165" s="477">
        <v>40269</v>
      </c>
      <c r="DV165" s="477">
        <v>40299</v>
      </c>
      <c r="DW165" s="477">
        <v>40330</v>
      </c>
      <c r="DX165" s="477">
        <v>40360</v>
      </c>
      <c r="DY165" s="477">
        <v>40391</v>
      </c>
      <c r="DZ165" s="479">
        <v>40422</v>
      </c>
      <c r="EA165" s="479">
        <v>40452</v>
      </c>
      <c r="EB165" s="479" t="s">
        <v>43</v>
      </c>
      <c r="EC165" s="479">
        <v>40513</v>
      </c>
      <c r="ED165" s="479" t="s">
        <v>44</v>
      </c>
      <c r="EE165" s="479">
        <v>40575</v>
      </c>
      <c r="EF165" s="479">
        <v>40603</v>
      </c>
      <c r="EG165" s="479">
        <v>40634</v>
      </c>
      <c r="EH165" s="479">
        <v>40664</v>
      </c>
      <c r="EI165" s="479">
        <v>40695</v>
      </c>
      <c r="EJ165" s="479">
        <v>40725</v>
      </c>
      <c r="EK165" s="479">
        <v>40756</v>
      </c>
      <c r="EL165" s="479">
        <v>40787</v>
      </c>
      <c r="EM165" s="479">
        <v>40817</v>
      </c>
      <c r="EN165" s="479">
        <v>40848</v>
      </c>
      <c r="EO165" s="479">
        <v>40878</v>
      </c>
      <c r="EP165" s="479">
        <v>40909</v>
      </c>
      <c r="EQ165" s="479">
        <v>40940</v>
      </c>
      <c r="ER165" s="479">
        <v>40969</v>
      </c>
      <c r="ES165" s="479">
        <v>41000</v>
      </c>
      <c r="ET165" s="479">
        <v>41030</v>
      </c>
      <c r="EU165" s="479">
        <v>41061</v>
      </c>
      <c r="EV165" s="479">
        <v>41091</v>
      </c>
      <c r="EW165" s="479">
        <v>41122</v>
      </c>
      <c r="EX165" s="479">
        <v>41153</v>
      </c>
      <c r="EY165" s="479">
        <v>41183</v>
      </c>
      <c r="EZ165" s="479">
        <v>41214</v>
      </c>
      <c r="FA165" s="479">
        <v>41244</v>
      </c>
      <c r="FB165" s="479">
        <v>41275</v>
      </c>
      <c r="FC165" s="479">
        <v>41306</v>
      </c>
      <c r="FD165" s="479">
        <v>41334</v>
      </c>
      <c r="FE165" s="479">
        <v>41365</v>
      </c>
      <c r="FF165" s="479">
        <v>41395</v>
      </c>
      <c r="FG165" s="479">
        <v>41426</v>
      </c>
      <c r="FH165" s="479">
        <v>41456</v>
      </c>
      <c r="FI165" s="479">
        <v>41487</v>
      </c>
      <c r="FJ165" s="479">
        <v>41518</v>
      </c>
      <c r="FK165" s="479">
        <v>41548</v>
      </c>
      <c r="FL165" s="479">
        <v>41579</v>
      </c>
      <c r="FM165" s="479">
        <v>41609</v>
      </c>
      <c r="FN165" s="479">
        <v>41640</v>
      </c>
      <c r="FO165" s="479">
        <v>41671</v>
      </c>
      <c r="FP165" s="479">
        <v>41699</v>
      </c>
      <c r="FQ165" s="479">
        <v>41730</v>
      </c>
      <c r="FR165" s="479">
        <v>41760</v>
      </c>
      <c r="FS165" s="479">
        <v>41791</v>
      </c>
      <c r="FT165" s="479">
        <v>41821</v>
      </c>
      <c r="FU165" s="479">
        <v>41852</v>
      </c>
      <c r="FV165" s="479">
        <v>41883</v>
      </c>
      <c r="FW165" s="479">
        <v>41913</v>
      </c>
      <c r="FX165" s="479">
        <v>41944</v>
      </c>
      <c r="FY165" s="479">
        <v>41974</v>
      </c>
      <c r="FZ165" s="479">
        <v>42005</v>
      </c>
      <c r="GA165" s="479">
        <v>42036</v>
      </c>
      <c r="GB165" s="479">
        <v>42064</v>
      </c>
      <c r="GC165" s="479">
        <v>42095</v>
      </c>
      <c r="GD165" s="479">
        <v>42125</v>
      </c>
      <c r="GE165" s="479">
        <v>42156</v>
      </c>
      <c r="GF165" s="479">
        <v>42186</v>
      </c>
      <c r="GG165" s="479">
        <v>42217</v>
      </c>
      <c r="GH165" s="479">
        <v>42248</v>
      </c>
      <c r="GI165" s="479">
        <v>42278</v>
      </c>
      <c r="GJ165" s="479">
        <v>42309</v>
      </c>
      <c r="GK165" s="479">
        <v>42339</v>
      </c>
      <c r="GL165" s="479">
        <v>42370</v>
      </c>
      <c r="GM165" s="479">
        <v>42401</v>
      </c>
      <c r="GN165" s="479">
        <v>42430</v>
      </c>
      <c r="GO165" s="479">
        <v>42461</v>
      </c>
      <c r="GP165" s="479">
        <v>42491</v>
      </c>
      <c r="GQ165" s="479">
        <v>42522</v>
      </c>
      <c r="GR165" s="479">
        <v>42552</v>
      </c>
      <c r="GS165" s="479">
        <v>42583</v>
      </c>
      <c r="GT165" s="479">
        <v>42614</v>
      </c>
      <c r="GU165" s="479">
        <v>42644</v>
      </c>
      <c r="GV165" s="479">
        <v>42675</v>
      </c>
      <c r="GW165" s="479">
        <v>42705</v>
      </c>
      <c r="GX165" s="479">
        <v>42736</v>
      </c>
      <c r="GY165" s="479">
        <v>42767</v>
      </c>
      <c r="GZ165" s="479">
        <v>42795</v>
      </c>
      <c r="HA165" s="479">
        <v>42826</v>
      </c>
      <c r="HB165" s="479">
        <v>42856</v>
      </c>
      <c r="HC165" s="479">
        <v>42887</v>
      </c>
      <c r="HD165" s="479">
        <v>42917</v>
      </c>
      <c r="HE165" s="479">
        <v>42948</v>
      </c>
      <c r="HF165" s="479">
        <v>42979</v>
      </c>
      <c r="HG165" s="479">
        <v>43009</v>
      </c>
      <c r="HH165" s="479">
        <v>43040</v>
      </c>
      <c r="HI165" s="479">
        <v>43070</v>
      </c>
      <c r="HJ165" s="479">
        <v>43101</v>
      </c>
      <c r="HK165" s="479">
        <v>43132</v>
      </c>
      <c r="HL165" s="479">
        <v>43160</v>
      </c>
      <c r="HM165" s="479">
        <v>43191</v>
      </c>
      <c r="HN165" s="479">
        <v>43221</v>
      </c>
      <c r="HO165" s="479">
        <v>43252</v>
      </c>
      <c r="HP165" s="479">
        <v>43282</v>
      </c>
      <c r="HQ165" s="479">
        <v>43313</v>
      </c>
      <c r="HR165" s="479">
        <v>43344</v>
      </c>
      <c r="HS165" s="479">
        <v>43374</v>
      </c>
      <c r="HT165" s="479">
        <v>43405</v>
      </c>
      <c r="HU165" s="479">
        <v>43435</v>
      </c>
      <c r="HV165" s="222">
        <v>43466</v>
      </c>
      <c r="HW165" s="222">
        <v>43497</v>
      </c>
      <c r="HX165" s="222">
        <v>43525</v>
      </c>
      <c r="HY165" s="222">
        <v>43556</v>
      </c>
      <c r="HZ165" s="222">
        <v>43586</v>
      </c>
      <c r="IA165" s="222">
        <v>43617</v>
      </c>
      <c r="IB165" s="222">
        <v>43647</v>
      </c>
      <c r="IC165" s="222">
        <v>43678</v>
      </c>
      <c r="ID165" s="222">
        <v>43709</v>
      </c>
      <c r="IE165" s="222">
        <v>43739</v>
      </c>
      <c r="IF165" s="223">
        <v>43770</v>
      </c>
      <c r="IG165" s="223">
        <v>43800</v>
      </c>
      <c r="IH165" s="223">
        <v>43831</v>
      </c>
      <c r="II165" s="223">
        <v>43862</v>
      </c>
      <c r="IJ165" s="223">
        <v>43891</v>
      </c>
      <c r="IK165" s="223">
        <v>43922</v>
      </c>
      <c r="IL165" s="223">
        <v>43952</v>
      </c>
      <c r="IM165" s="223">
        <v>43983</v>
      </c>
      <c r="IN165" s="223">
        <v>44013</v>
      </c>
      <c r="IO165" s="223">
        <v>44044</v>
      </c>
      <c r="IP165" s="498">
        <v>44075</v>
      </c>
      <c r="IQ165" s="498">
        <v>44105</v>
      </c>
      <c r="IR165" s="498">
        <v>44136</v>
      </c>
      <c r="IS165" s="498">
        <v>44166</v>
      </c>
      <c r="IT165" s="270">
        <v>44197</v>
      </c>
      <c r="IU165" s="270">
        <v>44228</v>
      </c>
      <c r="IV165" s="270">
        <v>44256</v>
      </c>
      <c r="IW165" s="270">
        <v>44287</v>
      </c>
      <c r="IX165" s="270">
        <v>44317</v>
      </c>
      <c r="IY165" s="270">
        <v>44348</v>
      </c>
      <c r="IZ165" s="270">
        <v>44378</v>
      </c>
      <c r="JA165" s="270">
        <v>44409</v>
      </c>
      <c r="JB165" s="270">
        <v>44440</v>
      </c>
      <c r="JC165" s="270">
        <v>44470</v>
      </c>
      <c r="JD165" s="270">
        <v>44501</v>
      </c>
      <c r="JE165" s="270">
        <v>44531</v>
      </c>
      <c r="JF165" s="270">
        <v>44562</v>
      </c>
      <c r="JG165" s="270">
        <v>44593</v>
      </c>
      <c r="JH165" s="270">
        <v>44621</v>
      </c>
      <c r="JI165" s="270">
        <v>44652</v>
      </c>
      <c r="JJ165" s="270">
        <v>44682</v>
      </c>
      <c r="JK165" s="270">
        <v>44713</v>
      </c>
      <c r="JL165" s="270">
        <v>44743</v>
      </c>
      <c r="JM165" s="270">
        <v>44774</v>
      </c>
      <c r="JN165" s="270">
        <v>44805</v>
      </c>
      <c r="JO165" s="270">
        <v>44835</v>
      </c>
      <c r="JP165" s="270">
        <v>44866</v>
      </c>
      <c r="JQ165" s="270">
        <v>44896</v>
      </c>
      <c r="JR165" s="270">
        <v>44927</v>
      </c>
      <c r="JS165" s="270">
        <v>44958</v>
      </c>
      <c r="JT165" s="270">
        <v>44986</v>
      </c>
      <c r="JU165" s="270">
        <f t="shared" ref="JU165:JZ165" si="114">JU11</f>
        <v>45017</v>
      </c>
      <c r="JV165" s="270">
        <f t="shared" si="114"/>
        <v>45047</v>
      </c>
      <c r="JW165" s="270">
        <f t="shared" si="114"/>
        <v>45078</v>
      </c>
      <c r="JX165" s="270">
        <f t="shared" si="114"/>
        <v>45108</v>
      </c>
      <c r="JY165" s="270">
        <f t="shared" si="114"/>
        <v>45139</v>
      </c>
      <c r="JZ165" s="270">
        <f t="shared" si="114"/>
        <v>45170</v>
      </c>
      <c r="KA165" s="270">
        <f t="shared" ref="KA165:KB165" si="115">KA11</f>
        <v>45200</v>
      </c>
      <c r="KB165" s="270">
        <f t="shared" si="115"/>
        <v>45231</v>
      </c>
      <c r="KC165" s="270">
        <f t="shared" ref="KC165:KD165" si="116">KC11</f>
        <v>45261</v>
      </c>
      <c r="KD165" s="270">
        <f t="shared" si="116"/>
        <v>45292</v>
      </c>
      <c r="KE165" s="270">
        <f>KE11</f>
        <v>45323</v>
      </c>
      <c r="KF165" s="270">
        <f>KF11</f>
        <v>45352</v>
      </c>
      <c r="KG165" s="270">
        <f>KG11</f>
        <v>45383</v>
      </c>
      <c r="KH165" s="270">
        <f>KH11</f>
        <v>45413</v>
      </c>
      <c r="KI165" s="270">
        <v>45444</v>
      </c>
      <c r="KJ165" s="270">
        <v>45474</v>
      </c>
      <c r="KK165" s="270">
        <v>45505</v>
      </c>
      <c r="KL165" s="270">
        <v>45536</v>
      </c>
      <c r="KM165" s="270">
        <v>45566</v>
      </c>
      <c r="KN165" s="270">
        <v>45597</v>
      </c>
      <c r="KO165" s="270">
        <v>45627</v>
      </c>
      <c r="KP165" s="270">
        <v>45658</v>
      </c>
      <c r="KQ165" s="270">
        <v>45689</v>
      </c>
      <c r="KR165" s="270">
        <v>45717</v>
      </c>
    </row>
    <row r="166" spans="1:304" ht="12.75">
      <c r="A166" s="292" t="s">
        <v>273</v>
      </c>
      <c r="B166" s="283"/>
      <c r="C166" s="283"/>
      <c r="D166" s="283"/>
      <c r="E166" s="283"/>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283"/>
      <c r="AE166" s="283"/>
      <c r="AF166" s="283"/>
      <c r="AG166" s="283"/>
      <c r="AH166" s="283"/>
      <c r="AI166" s="283"/>
      <c r="AJ166" s="283"/>
      <c r="AK166" s="283"/>
      <c r="AL166" s="283"/>
      <c r="AM166" s="283"/>
      <c r="AN166" s="283"/>
      <c r="AO166" s="283"/>
      <c r="AP166" s="283"/>
      <c r="AQ166" s="283"/>
      <c r="AR166" s="283"/>
      <c r="AS166" s="283"/>
      <c r="AT166" s="283"/>
      <c r="AU166" s="283"/>
      <c r="AV166" s="283"/>
      <c r="AW166" s="283"/>
      <c r="AX166" s="283"/>
      <c r="AY166" s="283"/>
      <c r="AZ166" s="283"/>
      <c r="BA166" s="283"/>
      <c r="BB166" s="283"/>
      <c r="BC166" s="283"/>
      <c r="BD166" s="283"/>
      <c r="BE166" s="283"/>
      <c r="BF166" s="283"/>
      <c r="BG166" s="283"/>
      <c r="BH166" s="283"/>
      <c r="BI166" s="283"/>
      <c r="BJ166" s="356">
        <v>63704</v>
      </c>
      <c r="BK166" s="356">
        <v>53895</v>
      </c>
      <c r="BL166" s="356">
        <v>60682</v>
      </c>
      <c r="BM166" s="356">
        <v>61421</v>
      </c>
      <c r="BN166" s="356">
        <v>56380</v>
      </c>
      <c r="BO166" s="356">
        <v>52519</v>
      </c>
      <c r="BP166" s="356">
        <v>68826</v>
      </c>
      <c r="BQ166" s="356">
        <v>60248</v>
      </c>
      <c r="BR166" s="356">
        <v>61896</v>
      </c>
      <c r="BS166" s="356">
        <v>57315</v>
      </c>
      <c r="BT166" s="356">
        <v>59040</v>
      </c>
      <c r="BU166" s="356">
        <v>51921</v>
      </c>
      <c r="BV166" s="356">
        <v>71886</v>
      </c>
      <c r="BW166" s="356">
        <v>48927</v>
      </c>
      <c r="BX166" s="356">
        <v>52931</v>
      </c>
      <c r="BY166" s="356">
        <v>145901</v>
      </c>
      <c r="BZ166" s="356">
        <v>165190</v>
      </c>
      <c r="CA166" s="356">
        <v>140980</v>
      </c>
      <c r="CB166" s="356">
        <v>167706</v>
      </c>
      <c r="CC166" s="356">
        <v>151032</v>
      </c>
      <c r="CD166" s="356">
        <v>172311</v>
      </c>
      <c r="CE166" s="356">
        <v>162762</v>
      </c>
      <c r="CF166" s="356">
        <v>179119</v>
      </c>
      <c r="CG166" s="356">
        <v>175123</v>
      </c>
      <c r="CH166" s="356">
        <v>180483</v>
      </c>
      <c r="CI166" s="356">
        <v>203730</v>
      </c>
      <c r="CJ166" s="356">
        <v>270352</v>
      </c>
      <c r="CK166" s="356">
        <v>244496</v>
      </c>
      <c r="CL166" s="356">
        <v>394341</v>
      </c>
      <c r="CM166" s="356">
        <v>300389</v>
      </c>
      <c r="CN166" s="356">
        <v>415148</v>
      </c>
      <c r="CO166" s="356">
        <v>315938</v>
      </c>
      <c r="CP166" s="356">
        <v>318480</v>
      </c>
      <c r="CQ166" s="356">
        <v>243599</v>
      </c>
      <c r="CR166" s="356">
        <v>316911</v>
      </c>
      <c r="CS166" s="356">
        <v>247481</v>
      </c>
      <c r="CT166" s="356">
        <v>334360</v>
      </c>
      <c r="CU166" s="356">
        <v>308344</v>
      </c>
      <c r="CV166" s="356">
        <v>351839</v>
      </c>
      <c r="CW166" s="356">
        <v>272278</v>
      </c>
      <c r="CX166" s="356">
        <v>395467</v>
      </c>
      <c r="CY166" s="356">
        <v>310580</v>
      </c>
      <c r="CZ166" s="356">
        <v>294530</v>
      </c>
      <c r="DA166" s="356">
        <v>253510</v>
      </c>
      <c r="DB166" s="356">
        <v>289178</v>
      </c>
      <c r="DC166" s="356">
        <v>230447</v>
      </c>
      <c r="DD166" s="356">
        <v>224629</v>
      </c>
      <c r="DE166" s="356">
        <v>134269</v>
      </c>
      <c r="DF166" s="356">
        <v>198836</v>
      </c>
      <c r="DG166" s="356">
        <v>171025</v>
      </c>
      <c r="DH166" s="356">
        <v>328588</v>
      </c>
      <c r="DI166" s="356">
        <v>277975</v>
      </c>
      <c r="DJ166" s="356">
        <v>341374</v>
      </c>
      <c r="DK166" s="356">
        <v>238581</v>
      </c>
      <c r="DL166" s="356">
        <v>285386</v>
      </c>
      <c r="DM166" s="356">
        <v>261960</v>
      </c>
      <c r="DN166" s="356">
        <v>303482</v>
      </c>
      <c r="DO166" s="356">
        <v>268325</v>
      </c>
      <c r="DP166" s="356">
        <v>301262</v>
      </c>
      <c r="DQ166" s="356">
        <v>148662</v>
      </c>
      <c r="DR166" s="356">
        <v>245971</v>
      </c>
      <c r="DS166" s="356">
        <v>185437</v>
      </c>
      <c r="DT166" s="356">
        <v>219011</v>
      </c>
      <c r="DU166" s="356">
        <v>196402</v>
      </c>
      <c r="DV166" s="356">
        <v>292980</v>
      </c>
      <c r="DW166" s="356">
        <v>206973</v>
      </c>
      <c r="DX166" s="356">
        <v>314948</v>
      </c>
      <c r="DY166" s="356">
        <v>254426</v>
      </c>
      <c r="DZ166" s="356">
        <v>337123</v>
      </c>
      <c r="EA166" s="356">
        <v>266188</v>
      </c>
      <c r="EB166" s="356">
        <v>352276</v>
      </c>
      <c r="EC166" s="356">
        <v>238277</v>
      </c>
      <c r="ED166" s="356">
        <v>318279</v>
      </c>
      <c r="EE166" s="356">
        <v>271535</v>
      </c>
      <c r="EF166" s="356">
        <v>356577</v>
      </c>
      <c r="EG166" s="356">
        <v>291185</v>
      </c>
      <c r="EH166" s="356">
        <v>400570</v>
      </c>
      <c r="EI166" s="356">
        <v>354119</v>
      </c>
      <c r="EJ166" s="356">
        <v>625560</v>
      </c>
      <c r="EK166" s="356">
        <v>637532</v>
      </c>
      <c r="EL166" s="356">
        <v>705660</v>
      </c>
      <c r="EM166" s="356">
        <v>709851</v>
      </c>
      <c r="EN166" s="356">
        <v>1138257</v>
      </c>
      <c r="EO166" s="356">
        <v>615916</v>
      </c>
      <c r="EP166" s="356">
        <v>1056993</v>
      </c>
      <c r="EQ166" s="356">
        <v>728500</v>
      </c>
      <c r="ER166" s="356">
        <v>951105</v>
      </c>
      <c r="ES166" s="356">
        <v>925543</v>
      </c>
      <c r="ET166" s="356">
        <v>1439679</v>
      </c>
      <c r="EU166" s="356">
        <v>564864</v>
      </c>
      <c r="EV166" s="356">
        <v>715404</v>
      </c>
      <c r="EW166" s="356">
        <v>619969</v>
      </c>
      <c r="EX166" s="356">
        <v>734560</v>
      </c>
      <c r="EY166" s="356">
        <v>607258</v>
      </c>
      <c r="EZ166" s="356">
        <v>729801</v>
      </c>
      <c r="FA166" s="356">
        <v>416987</v>
      </c>
      <c r="FB166" s="356">
        <v>680103</v>
      </c>
      <c r="FC166" s="356">
        <v>635713</v>
      </c>
      <c r="FD166" s="356">
        <v>770766</v>
      </c>
      <c r="FE166" s="356">
        <v>712083</v>
      </c>
      <c r="FF166" s="356">
        <v>775154</v>
      </c>
      <c r="FG166" s="356">
        <v>621801</v>
      </c>
      <c r="FH166" s="356">
        <v>706081</v>
      </c>
      <c r="FI166" s="356">
        <v>622220</v>
      </c>
      <c r="FJ166" s="356">
        <v>558515</v>
      </c>
      <c r="FK166" s="356">
        <v>470003</v>
      </c>
      <c r="FL166" s="356">
        <v>551463</v>
      </c>
      <c r="FM166" s="356">
        <v>367751</v>
      </c>
      <c r="FN166" s="356">
        <v>514668</v>
      </c>
      <c r="FO166" s="356">
        <v>498810</v>
      </c>
      <c r="FP166" s="356">
        <v>615954</v>
      </c>
      <c r="FQ166" s="356">
        <v>539430</v>
      </c>
      <c r="FR166" s="356">
        <v>666641</v>
      </c>
      <c r="FS166" s="356">
        <v>669528</v>
      </c>
      <c r="FT166" s="356">
        <v>870816</v>
      </c>
      <c r="FU166" s="356">
        <v>978497</v>
      </c>
      <c r="FV166" s="356">
        <v>1187999</v>
      </c>
      <c r="FW166" s="356">
        <v>1017314</v>
      </c>
      <c r="FX166" s="356">
        <v>1058695</v>
      </c>
      <c r="FY166" s="356">
        <v>477466</v>
      </c>
      <c r="FZ166" s="356">
        <v>649476</v>
      </c>
      <c r="GA166" s="356">
        <v>594668</v>
      </c>
      <c r="GB166" s="356">
        <v>704141</v>
      </c>
      <c r="GC166" s="356">
        <v>607183</v>
      </c>
      <c r="GD166" s="356">
        <v>666910</v>
      </c>
      <c r="GE166" s="356">
        <v>540682</v>
      </c>
      <c r="GF166" s="356">
        <v>645772</v>
      </c>
      <c r="GG166" s="356">
        <v>703118</v>
      </c>
      <c r="GH166" s="356">
        <v>688174</v>
      </c>
      <c r="GI166" s="356">
        <v>560957</v>
      </c>
      <c r="GJ166" s="356">
        <v>577792</v>
      </c>
      <c r="GK166" s="356">
        <v>371820</v>
      </c>
      <c r="GL166" s="356">
        <v>451077</v>
      </c>
      <c r="GM166" s="356">
        <v>388241</v>
      </c>
      <c r="GN166" s="356">
        <v>360574</v>
      </c>
      <c r="GO166" s="356">
        <v>325014</v>
      </c>
      <c r="GP166" s="356">
        <v>376857</v>
      </c>
      <c r="GQ166" s="356">
        <v>327798</v>
      </c>
      <c r="GR166" s="356">
        <v>329159</v>
      </c>
      <c r="GS166" s="356">
        <v>324745</v>
      </c>
      <c r="GT166" s="356">
        <v>337393</v>
      </c>
      <c r="GU166" s="356">
        <v>358094</v>
      </c>
      <c r="GV166" s="356">
        <v>366095</v>
      </c>
      <c r="GW166" s="356">
        <v>320784</v>
      </c>
      <c r="GX166" s="356">
        <v>340250.4</v>
      </c>
      <c r="GY166" s="356">
        <v>311101.59999999998</v>
      </c>
      <c r="GZ166" s="356">
        <v>360255</v>
      </c>
      <c r="HA166" s="356">
        <v>294775.8</v>
      </c>
      <c r="HB166" s="356">
        <v>366663.6</v>
      </c>
      <c r="HC166" s="356">
        <v>289464.8</v>
      </c>
      <c r="HD166" s="356">
        <v>314118</v>
      </c>
      <c r="HE166" s="356">
        <v>400806.40000000002</v>
      </c>
      <c r="HF166" s="356">
        <v>476989.8</v>
      </c>
      <c r="HG166" s="356">
        <v>455792.6</v>
      </c>
      <c r="HH166" s="356">
        <v>465888.2</v>
      </c>
      <c r="HI166" s="356">
        <v>401369.59999999998</v>
      </c>
      <c r="HJ166" s="356">
        <v>444463.2</v>
      </c>
      <c r="HK166" s="356">
        <v>427003.6</v>
      </c>
      <c r="HL166" s="356">
        <v>471996.6</v>
      </c>
      <c r="HM166" s="356">
        <v>438638.8</v>
      </c>
      <c r="HN166" s="356">
        <v>521600.6</v>
      </c>
      <c r="HO166" s="356">
        <v>384749.6</v>
      </c>
      <c r="HP166" s="356">
        <v>388675.8</v>
      </c>
      <c r="HQ166" s="356">
        <v>395153</v>
      </c>
      <c r="HR166" s="356">
        <v>419841.2</v>
      </c>
      <c r="HS166" s="356">
        <v>474094.4</v>
      </c>
      <c r="HT166" s="356">
        <v>488526.4</v>
      </c>
      <c r="HU166" s="356">
        <v>454259.6</v>
      </c>
      <c r="HV166" s="356">
        <v>506963</v>
      </c>
      <c r="HW166" s="356">
        <v>462462</v>
      </c>
      <c r="HX166" s="356">
        <v>517484</v>
      </c>
      <c r="HY166" s="356">
        <v>480709.2</v>
      </c>
      <c r="HZ166" s="356">
        <v>515187.8</v>
      </c>
      <c r="IA166" s="144">
        <v>500384.2</v>
      </c>
      <c r="IB166" s="144">
        <v>604784</v>
      </c>
      <c r="IC166" s="144">
        <v>556113.19999999995</v>
      </c>
      <c r="ID166" s="144">
        <v>762639</v>
      </c>
      <c r="IE166" s="144">
        <v>544913.80000000005</v>
      </c>
      <c r="IF166" s="474">
        <v>621980</v>
      </c>
      <c r="IG166" s="474">
        <v>538697</v>
      </c>
      <c r="IH166" s="474">
        <v>771906.6</v>
      </c>
      <c r="II166" s="474">
        <v>795051.4</v>
      </c>
      <c r="IJ166" s="474">
        <v>854756.2</v>
      </c>
      <c r="IK166" s="474">
        <v>618162.6</v>
      </c>
      <c r="IL166" s="474">
        <v>693229.2</v>
      </c>
      <c r="IM166" s="474">
        <v>559471.80000000005</v>
      </c>
      <c r="IN166" s="474">
        <v>682025</v>
      </c>
      <c r="IO166" s="474">
        <v>649056.80000000005</v>
      </c>
      <c r="IP166" s="474">
        <v>730126.2</v>
      </c>
      <c r="IQ166" s="474">
        <v>673212.2</v>
      </c>
      <c r="IR166" s="474">
        <v>720694.8</v>
      </c>
      <c r="IS166" s="474">
        <v>594645</v>
      </c>
      <c r="IT166" s="474">
        <v>767842.4</v>
      </c>
      <c r="IU166" s="518">
        <v>721776.4</v>
      </c>
      <c r="IV166" s="518">
        <v>811951</v>
      </c>
      <c r="IW166" s="518">
        <v>698955.6</v>
      </c>
      <c r="IX166" s="518">
        <v>798542.8</v>
      </c>
      <c r="IY166" s="518">
        <v>627465.19999999995</v>
      </c>
      <c r="IZ166" s="518">
        <v>708794.28</v>
      </c>
      <c r="JA166" s="518">
        <v>696060.28</v>
      </c>
      <c r="JB166" s="518">
        <v>724525.84</v>
      </c>
      <c r="JC166" s="518">
        <v>756323.67999999993</v>
      </c>
      <c r="JD166" s="518">
        <v>743269.88</v>
      </c>
      <c r="JE166" s="518">
        <v>662084.91999999993</v>
      </c>
      <c r="JF166" s="518">
        <v>739421.08000000007</v>
      </c>
      <c r="JG166" s="518">
        <v>653682.32000000007</v>
      </c>
      <c r="JH166" s="518">
        <v>617447.96</v>
      </c>
      <c r="JI166" s="518">
        <v>589390.80000000005</v>
      </c>
      <c r="JJ166" s="518">
        <v>652666.4</v>
      </c>
      <c r="JK166" s="518">
        <v>668204.96761904738</v>
      </c>
      <c r="JL166" s="518">
        <v>559012.96</v>
      </c>
      <c r="JM166" s="518">
        <v>600821.60869565187</v>
      </c>
      <c r="JN166" s="518">
        <v>691631</v>
      </c>
      <c r="JO166" s="518">
        <v>688564</v>
      </c>
      <c r="JP166" s="518">
        <v>671241.8</v>
      </c>
      <c r="JQ166" s="518">
        <v>625038.6</v>
      </c>
      <c r="JR166" s="518">
        <v>594118.40000000002</v>
      </c>
      <c r="JS166" s="518">
        <v>631010.19999999995</v>
      </c>
      <c r="JT166" s="518">
        <v>628944</v>
      </c>
      <c r="JU166" s="518">
        <v>579726.6</v>
      </c>
      <c r="JV166" s="518">
        <v>598864.4</v>
      </c>
      <c r="JW166" s="518">
        <v>582495.80000000005</v>
      </c>
      <c r="JX166" s="518">
        <v>589452.4</v>
      </c>
      <c r="JY166" s="518">
        <v>656217</v>
      </c>
      <c r="JZ166" s="518">
        <v>614811.80000000005</v>
      </c>
      <c r="KA166" s="518">
        <v>734165</v>
      </c>
      <c r="KB166" s="518">
        <v>638028</v>
      </c>
      <c r="KC166" s="518">
        <v>560973.4</v>
      </c>
      <c r="KD166" s="518">
        <v>593176.19999999995</v>
      </c>
      <c r="KE166" s="518">
        <v>600443</v>
      </c>
      <c r="KF166" s="518">
        <v>605669</v>
      </c>
      <c r="KG166" s="518">
        <v>734055</v>
      </c>
      <c r="KH166" s="518">
        <v>668601</v>
      </c>
      <c r="KI166" s="650">
        <v>711955.2</v>
      </c>
      <c r="KJ166" s="650">
        <v>600415.80000000005</v>
      </c>
      <c r="KK166" s="650">
        <v>605057.6</v>
      </c>
      <c r="KL166" s="650">
        <v>584715.6</v>
      </c>
      <c r="KM166" s="650">
        <v>627724.80000000005</v>
      </c>
      <c r="KN166" s="650">
        <v>643189.19999999995</v>
      </c>
      <c r="KO166" s="650">
        <v>573786</v>
      </c>
      <c r="KP166" s="650">
        <v>715063.6</v>
      </c>
      <c r="KQ166" s="650">
        <v>598035</v>
      </c>
      <c r="KR166" s="650">
        <v>638285</v>
      </c>
    </row>
    <row r="167" spans="1:304" ht="12.75">
      <c r="A167" s="76" t="s">
        <v>313</v>
      </c>
      <c r="ID167" s="25"/>
      <c r="KI167" s="627"/>
      <c r="KJ167" s="627"/>
      <c r="KK167" s="627"/>
      <c r="KL167" s="627"/>
      <c r="KM167" s="627"/>
      <c r="KN167" s="627"/>
      <c r="KO167" s="627"/>
      <c r="KP167" s="627"/>
      <c r="KQ167" s="627"/>
      <c r="KR167" s="627"/>
    </row>
    <row r="168" spans="1:304">
      <c r="A168" s="76" t="s">
        <v>397</v>
      </c>
      <c r="KI168" s="627"/>
      <c r="KJ168" s="627"/>
      <c r="KK168" s="627"/>
      <c r="KL168" s="627"/>
      <c r="KM168" s="627"/>
      <c r="KN168" s="627"/>
      <c r="KO168" s="627"/>
      <c r="KP168" s="627"/>
      <c r="KQ168" s="627"/>
      <c r="KR168" s="627"/>
    </row>
    <row r="169" spans="1:304">
      <c r="KI169" s="627"/>
      <c r="KJ169" s="627"/>
      <c r="KK169" s="627"/>
      <c r="KL169" s="627"/>
      <c r="KM169" s="627"/>
      <c r="KN169" s="627"/>
      <c r="KO169" s="627"/>
      <c r="KP169" s="627"/>
      <c r="KQ169" s="627"/>
      <c r="KR169" s="627"/>
    </row>
    <row r="170" spans="1:304">
      <c r="KI170" s="627"/>
      <c r="KJ170" s="627"/>
      <c r="KK170" s="627"/>
      <c r="KL170" s="627"/>
      <c r="KM170" s="627"/>
      <c r="KN170" s="627"/>
      <c r="KO170" s="627"/>
      <c r="KP170" s="627"/>
      <c r="KQ170" s="627"/>
      <c r="KR170" s="627"/>
    </row>
    <row r="171" spans="1:304" ht="15.75">
      <c r="A171" s="372" t="s">
        <v>378</v>
      </c>
      <c r="KI171" s="627"/>
      <c r="KJ171" s="627"/>
      <c r="KK171" s="627"/>
      <c r="KL171" s="627"/>
      <c r="KM171" s="627"/>
      <c r="KN171" s="627"/>
      <c r="KO171" s="627"/>
      <c r="KP171" s="627"/>
      <c r="KQ171" s="627"/>
      <c r="KR171" s="627"/>
    </row>
    <row r="172" spans="1:304" ht="12.75">
      <c r="A172" s="306" t="s">
        <v>446</v>
      </c>
      <c r="B172" s="225">
        <v>36526</v>
      </c>
      <c r="C172" s="226">
        <v>36557</v>
      </c>
      <c r="D172" s="226">
        <v>36586</v>
      </c>
      <c r="E172" s="226">
        <v>36617</v>
      </c>
      <c r="F172" s="226">
        <v>36647</v>
      </c>
      <c r="G172" s="226">
        <v>36678</v>
      </c>
      <c r="H172" s="226">
        <v>36708</v>
      </c>
      <c r="I172" s="226">
        <v>36739</v>
      </c>
      <c r="J172" s="226">
        <v>36770</v>
      </c>
      <c r="K172" s="226">
        <v>36800</v>
      </c>
      <c r="L172" s="226">
        <v>36831</v>
      </c>
      <c r="M172" s="227">
        <v>36861</v>
      </c>
      <c r="N172" s="225">
        <v>36892</v>
      </c>
      <c r="O172" s="226">
        <v>36923</v>
      </c>
      <c r="P172" s="226">
        <v>36951</v>
      </c>
      <c r="Q172" s="226">
        <v>36982</v>
      </c>
      <c r="R172" s="226">
        <v>37012</v>
      </c>
      <c r="S172" s="226">
        <v>37043</v>
      </c>
      <c r="T172" s="226">
        <v>37073</v>
      </c>
      <c r="U172" s="226">
        <v>37104</v>
      </c>
      <c r="V172" s="226">
        <v>37135</v>
      </c>
      <c r="W172" s="226">
        <v>37165</v>
      </c>
      <c r="X172" s="226">
        <v>37196</v>
      </c>
      <c r="Y172" s="227">
        <v>37226</v>
      </c>
      <c r="Z172" s="225">
        <v>37257</v>
      </c>
      <c r="AA172" s="226">
        <v>37288</v>
      </c>
      <c r="AB172" s="226">
        <v>37316</v>
      </c>
      <c r="AC172" s="226">
        <v>37347</v>
      </c>
      <c r="AD172" s="226">
        <v>37377</v>
      </c>
      <c r="AE172" s="226">
        <v>37408</v>
      </c>
      <c r="AF172" s="226">
        <v>37438</v>
      </c>
      <c r="AG172" s="226">
        <v>37469</v>
      </c>
      <c r="AH172" s="226">
        <v>37500</v>
      </c>
      <c r="AI172" s="226">
        <v>37530</v>
      </c>
      <c r="AJ172" s="226">
        <v>37561</v>
      </c>
      <c r="AK172" s="227">
        <v>37591</v>
      </c>
      <c r="AL172" s="225">
        <v>37622</v>
      </c>
      <c r="AM172" s="226">
        <v>37653</v>
      </c>
      <c r="AN172" s="226">
        <v>37681</v>
      </c>
      <c r="AO172" s="226">
        <v>37712</v>
      </c>
      <c r="AP172" s="226">
        <v>37742</v>
      </c>
      <c r="AQ172" s="226">
        <v>37773</v>
      </c>
      <c r="AR172" s="226">
        <v>37803</v>
      </c>
      <c r="AS172" s="226">
        <v>37834</v>
      </c>
      <c r="AT172" s="226">
        <v>37865</v>
      </c>
      <c r="AU172" s="226">
        <v>37895</v>
      </c>
      <c r="AV172" s="226">
        <v>37926</v>
      </c>
      <c r="AW172" s="227">
        <v>37956</v>
      </c>
      <c r="AX172" s="225">
        <v>37987</v>
      </c>
      <c r="AY172" s="226">
        <v>38018</v>
      </c>
      <c r="AZ172" s="226">
        <v>38047</v>
      </c>
      <c r="BA172" s="226">
        <v>38078</v>
      </c>
      <c r="BB172" s="226">
        <v>38108</v>
      </c>
      <c r="BC172" s="226">
        <v>38139</v>
      </c>
      <c r="BD172" s="226">
        <v>38169</v>
      </c>
      <c r="BE172" s="226">
        <v>38200</v>
      </c>
      <c r="BF172" s="226">
        <v>38231</v>
      </c>
      <c r="BG172" s="226">
        <v>38261</v>
      </c>
      <c r="BH172" s="226">
        <v>38292</v>
      </c>
      <c r="BI172" s="227">
        <v>38322</v>
      </c>
      <c r="BJ172" s="225">
        <v>38353</v>
      </c>
      <c r="BK172" s="226">
        <v>38384</v>
      </c>
      <c r="BL172" s="226">
        <v>38412</v>
      </c>
      <c r="BM172" s="226">
        <v>38443</v>
      </c>
      <c r="BN172" s="226">
        <v>38473</v>
      </c>
      <c r="BO172" s="226">
        <v>38504</v>
      </c>
      <c r="BP172" s="226">
        <v>38534</v>
      </c>
      <c r="BQ172" s="226">
        <v>38565</v>
      </c>
      <c r="BR172" s="226">
        <v>38596</v>
      </c>
      <c r="BS172" s="226">
        <v>38626</v>
      </c>
      <c r="BT172" s="226">
        <v>38657</v>
      </c>
      <c r="BU172" s="227">
        <v>38687</v>
      </c>
      <c r="BV172" s="225">
        <v>38718</v>
      </c>
      <c r="BW172" s="226">
        <v>38749</v>
      </c>
      <c r="BX172" s="226">
        <v>38777</v>
      </c>
      <c r="BY172" s="226">
        <v>38808</v>
      </c>
      <c r="BZ172" s="226">
        <v>38838</v>
      </c>
      <c r="CA172" s="226">
        <v>38869</v>
      </c>
      <c r="CB172" s="226">
        <v>38899</v>
      </c>
      <c r="CC172" s="226">
        <v>38930</v>
      </c>
      <c r="CD172" s="226">
        <v>38961</v>
      </c>
      <c r="CE172" s="226">
        <v>38991</v>
      </c>
      <c r="CF172" s="226">
        <v>39022</v>
      </c>
      <c r="CG172" s="227">
        <v>39052</v>
      </c>
      <c r="CH172" s="225">
        <v>39083</v>
      </c>
      <c r="CI172" s="226">
        <v>39114</v>
      </c>
      <c r="CJ172" s="226">
        <v>39142</v>
      </c>
      <c r="CK172" s="226">
        <v>39173</v>
      </c>
      <c r="CL172" s="226">
        <v>39203</v>
      </c>
      <c r="CM172" s="226">
        <v>39234</v>
      </c>
      <c r="CN172" s="226">
        <v>39264</v>
      </c>
      <c r="CO172" s="226">
        <v>39295</v>
      </c>
      <c r="CP172" s="226">
        <v>39326</v>
      </c>
      <c r="CQ172" s="226">
        <v>39356</v>
      </c>
      <c r="CR172" s="226">
        <v>39387</v>
      </c>
      <c r="CS172" s="227">
        <v>39417</v>
      </c>
      <c r="CT172" s="225">
        <v>39448</v>
      </c>
      <c r="CU172" s="226">
        <v>39479</v>
      </c>
      <c r="CV172" s="226">
        <v>39508</v>
      </c>
      <c r="CW172" s="226">
        <v>39539</v>
      </c>
      <c r="CX172" s="226">
        <v>39569</v>
      </c>
      <c r="CY172" s="226">
        <v>39600</v>
      </c>
      <c r="CZ172" s="226">
        <v>39630</v>
      </c>
      <c r="DA172" s="226">
        <v>39661</v>
      </c>
      <c r="DB172" s="226">
        <v>39692</v>
      </c>
      <c r="DC172" s="226">
        <v>39722</v>
      </c>
      <c r="DD172" s="226">
        <v>39753</v>
      </c>
      <c r="DE172" s="227">
        <v>39783</v>
      </c>
      <c r="DF172" s="225">
        <v>39814</v>
      </c>
      <c r="DG172" s="226">
        <v>39845</v>
      </c>
      <c r="DH172" s="226">
        <v>39873</v>
      </c>
      <c r="DI172" s="226">
        <v>39904</v>
      </c>
      <c r="DJ172" s="226">
        <v>39934</v>
      </c>
      <c r="DK172" s="226">
        <v>39965</v>
      </c>
      <c r="DL172" s="226">
        <v>39995</v>
      </c>
      <c r="DM172" s="226">
        <v>40026</v>
      </c>
      <c r="DN172" s="226">
        <v>40057</v>
      </c>
      <c r="DO172" s="226">
        <v>40087</v>
      </c>
      <c r="DP172" s="226">
        <v>40118</v>
      </c>
      <c r="DQ172" s="226">
        <v>40148</v>
      </c>
      <c r="DR172" s="225">
        <v>40179</v>
      </c>
      <c r="DS172" s="226">
        <v>40210</v>
      </c>
      <c r="DT172" s="226">
        <v>40238</v>
      </c>
      <c r="DU172" s="226">
        <v>40269</v>
      </c>
      <c r="DV172" s="226">
        <v>40299</v>
      </c>
      <c r="DW172" s="226">
        <v>40330</v>
      </c>
      <c r="DX172" s="226">
        <v>40360</v>
      </c>
      <c r="DY172" s="226">
        <v>40391</v>
      </c>
      <c r="DZ172" s="459">
        <v>40422</v>
      </c>
      <c r="EA172" s="459">
        <v>40452</v>
      </c>
      <c r="EB172" s="459" t="s">
        <v>43</v>
      </c>
      <c r="EC172" s="459">
        <v>40513</v>
      </c>
      <c r="ED172" s="459" t="s">
        <v>44</v>
      </c>
      <c r="EE172" s="459">
        <v>40575</v>
      </c>
      <c r="EF172" s="459">
        <v>40603</v>
      </c>
      <c r="EG172" s="459">
        <v>40634</v>
      </c>
      <c r="EH172" s="459">
        <v>40664</v>
      </c>
      <c r="EI172" s="459">
        <v>40695</v>
      </c>
      <c r="EJ172" s="459">
        <v>40725</v>
      </c>
      <c r="EK172" s="459">
        <v>40756</v>
      </c>
      <c r="EL172" s="459">
        <v>40787</v>
      </c>
      <c r="EM172" s="459">
        <v>40817</v>
      </c>
      <c r="EN172" s="459">
        <v>40848</v>
      </c>
      <c r="EO172" s="459">
        <v>40878</v>
      </c>
      <c r="EP172" s="459">
        <v>40909</v>
      </c>
      <c r="EQ172" s="459">
        <v>40940</v>
      </c>
      <c r="ER172" s="459">
        <v>40969</v>
      </c>
      <c r="ES172" s="459">
        <v>41000</v>
      </c>
      <c r="ET172" s="459">
        <v>41030</v>
      </c>
      <c r="EU172" s="459">
        <v>41061</v>
      </c>
      <c r="EV172" s="459">
        <v>41091</v>
      </c>
      <c r="EW172" s="459">
        <v>41122</v>
      </c>
      <c r="EX172" s="459">
        <v>41153</v>
      </c>
      <c r="EY172" s="459">
        <v>41183</v>
      </c>
      <c r="EZ172" s="459">
        <v>41214</v>
      </c>
      <c r="FA172" s="459">
        <v>41244</v>
      </c>
      <c r="FB172" s="459">
        <v>41275</v>
      </c>
      <c r="FC172" s="459">
        <v>41306</v>
      </c>
      <c r="FD172" s="459">
        <v>41334</v>
      </c>
      <c r="FE172" s="459">
        <v>41365</v>
      </c>
      <c r="FF172" s="459">
        <v>41395</v>
      </c>
      <c r="FG172" s="459">
        <v>41426</v>
      </c>
      <c r="FH172" s="459">
        <v>41456</v>
      </c>
      <c r="FI172" s="459">
        <v>41487</v>
      </c>
      <c r="FJ172" s="459">
        <v>41518</v>
      </c>
      <c r="FK172" s="459">
        <v>41548</v>
      </c>
      <c r="FL172" s="459">
        <v>41579</v>
      </c>
      <c r="FM172" s="459">
        <v>41609</v>
      </c>
      <c r="FN172" s="459">
        <v>41640</v>
      </c>
      <c r="FO172" s="459">
        <v>41671</v>
      </c>
      <c r="FP172" s="459">
        <v>41699</v>
      </c>
      <c r="FQ172" s="459">
        <v>41730</v>
      </c>
      <c r="FR172" s="459">
        <v>41760</v>
      </c>
      <c r="FS172" s="459">
        <v>41791</v>
      </c>
      <c r="FT172" s="459">
        <v>41821</v>
      </c>
      <c r="FU172" s="459">
        <v>41852</v>
      </c>
      <c r="FV172" s="459">
        <v>41883</v>
      </c>
      <c r="FW172" s="459">
        <v>41913</v>
      </c>
      <c r="FX172" s="459">
        <v>41944</v>
      </c>
      <c r="FY172" s="459">
        <v>41974</v>
      </c>
      <c r="FZ172" s="459">
        <v>42005</v>
      </c>
      <c r="GA172" s="459">
        <v>42036</v>
      </c>
      <c r="GB172" s="459">
        <v>42064</v>
      </c>
      <c r="GC172" s="459">
        <v>42095</v>
      </c>
      <c r="GD172" s="459">
        <v>42125</v>
      </c>
      <c r="GE172" s="459">
        <v>42156</v>
      </c>
      <c r="GF172" s="459">
        <v>42186</v>
      </c>
      <c r="GG172" s="459">
        <v>42217</v>
      </c>
      <c r="GH172" s="459">
        <v>42248</v>
      </c>
      <c r="GI172" s="459">
        <v>42278</v>
      </c>
      <c r="GJ172" s="459">
        <v>42309</v>
      </c>
      <c r="GK172" s="459">
        <v>42339</v>
      </c>
      <c r="GL172" s="459">
        <v>42370</v>
      </c>
      <c r="GM172" s="459">
        <v>42401</v>
      </c>
      <c r="GN172" s="459">
        <v>42430</v>
      </c>
      <c r="GO172" s="459">
        <v>42461</v>
      </c>
      <c r="GP172" s="459">
        <v>42491</v>
      </c>
      <c r="GQ172" s="459">
        <v>42522</v>
      </c>
      <c r="GR172" s="459">
        <v>42552</v>
      </c>
      <c r="GS172" s="459">
        <v>42583</v>
      </c>
      <c r="GT172" s="459">
        <v>42614</v>
      </c>
      <c r="GU172" s="459">
        <v>42644</v>
      </c>
      <c r="GV172" s="459">
        <v>42675</v>
      </c>
      <c r="GW172" s="459">
        <v>42705</v>
      </c>
      <c r="GX172" s="459">
        <v>42736</v>
      </c>
      <c r="GY172" s="459">
        <v>42767</v>
      </c>
      <c r="GZ172" s="459">
        <v>42795</v>
      </c>
      <c r="HA172" s="459">
        <v>42826</v>
      </c>
      <c r="HB172" s="459">
        <v>42856</v>
      </c>
      <c r="HC172" s="459">
        <v>42887</v>
      </c>
      <c r="HD172" s="459">
        <v>42917</v>
      </c>
      <c r="HE172" s="459">
        <v>42948</v>
      </c>
      <c r="HF172" s="459">
        <v>42979</v>
      </c>
      <c r="HG172" s="459">
        <v>43009</v>
      </c>
      <c r="HH172" s="459">
        <v>43040</v>
      </c>
      <c r="HI172" s="459">
        <v>43070</v>
      </c>
      <c r="HJ172" s="459">
        <v>43101</v>
      </c>
      <c r="HK172" s="459">
        <v>43132</v>
      </c>
      <c r="HL172" s="459">
        <v>43160</v>
      </c>
      <c r="HM172" s="459">
        <v>43191</v>
      </c>
      <c r="HN172" s="459">
        <v>43221</v>
      </c>
      <c r="HO172" s="459">
        <v>43252</v>
      </c>
      <c r="HP172" s="459">
        <v>43282</v>
      </c>
      <c r="HQ172" s="459">
        <v>43313</v>
      </c>
      <c r="HR172" s="459">
        <v>43344</v>
      </c>
      <c r="HS172" s="459">
        <v>43374</v>
      </c>
      <c r="HT172" s="459">
        <v>43405</v>
      </c>
      <c r="HU172" s="459">
        <v>43435</v>
      </c>
      <c r="HV172" s="459">
        <v>43466</v>
      </c>
      <c r="HW172" s="459">
        <v>43497</v>
      </c>
      <c r="HX172" s="459">
        <v>43525</v>
      </c>
      <c r="HY172" s="459">
        <v>43556</v>
      </c>
      <c r="HZ172" s="459">
        <v>43586</v>
      </c>
      <c r="IA172" s="459">
        <v>43617</v>
      </c>
      <c r="IB172" s="459">
        <v>43647</v>
      </c>
      <c r="IC172" s="459">
        <v>43678</v>
      </c>
      <c r="ID172" s="459">
        <v>43709</v>
      </c>
      <c r="IE172" s="459">
        <v>43739</v>
      </c>
      <c r="IF172" s="459">
        <v>43770</v>
      </c>
      <c r="IG172" s="459">
        <v>43800</v>
      </c>
      <c r="IH172" s="459">
        <v>43831</v>
      </c>
      <c r="II172" s="459">
        <v>43862</v>
      </c>
      <c r="IJ172" s="459">
        <v>43891</v>
      </c>
      <c r="IK172" s="459">
        <v>43922</v>
      </c>
      <c r="IL172" s="459">
        <v>43952</v>
      </c>
      <c r="IM172" s="459">
        <v>43983</v>
      </c>
      <c r="IN172" s="459">
        <v>44013</v>
      </c>
      <c r="IO172" s="459">
        <v>44044</v>
      </c>
      <c r="IP172" s="270">
        <v>44075</v>
      </c>
      <c r="IQ172" s="270">
        <v>44105</v>
      </c>
      <c r="IR172" s="270">
        <v>44136</v>
      </c>
      <c r="IS172" s="270">
        <v>44166</v>
      </c>
      <c r="IT172" s="270">
        <v>44197</v>
      </c>
      <c r="IU172" s="270">
        <v>44228</v>
      </c>
      <c r="IV172" s="270">
        <v>44256</v>
      </c>
      <c r="IW172" s="270">
        <v>44287</v>
      </c>
      <c r="IX172" s="270">
        <v>44317</v>
      </c>
      <c r="IY172" s="270">
        <v>44348</v>
      </c>
      <c r="IZ172" s="270">
        <v>44378</v>
      </c>
      <c r="JA172" s="270">
        <v>44409</v>
      </c>
      <c r="JB172" s="270">
        <v>44440</v>
      </c>
      <c r="JC172" s="270">
        <v>44470</v>
      </c>
      <c r="JD172" s="270">
        <v>44501</v>
      </c>
      <c r="JE172" s="270">
        <v>44531</v>
      </c>
      <c r="JF172" s="270">
        <v>44562</v>
      </c>
      <c r="JG172" s="270">
        <v>44593</v>
      </c>
      <c r="JH172" s="270">
        <v>44621</v>
      </c>
      <c r="JI172" s="270">
        <v>44652</v>
      </c>
      <c r="JJ172" s="270">
        <v>44682</v>
      </c>
      <c r="JK172" s="270">
        <v>44713</v>
      </c>
      <c r="JL172" s="270">
        <v>44743</v>
      </c>
      <c r="JM172" s="270">
        <v>44774</v>
      </c>
      <c r="JN172" s="270">
        <v>44805</v>
      </c>
      <c r="JO172" s="270">
        <v>44835</v>
      </c>
      <c r="JP172" s="270">
        <v>44866</v>
      </c>
      <c r="JQ172" s="270">
        <v>44896</v>
      </c>
      <c r="JR172" s="270">
        <v>44927</v>
      </c>
      <c r="JS172" s="270">
        <v>44958</v>
      </c>
      <c r="JT172" s="270">
        <v>44986</v>
      </c>
      <c r="JU172" s="270">
        <f t="shared" ref="JU172:JZ172" si="117">JU11</f>
        <v>45017</v>
      </c>
      <c r="JV172" s="270">
        <f t="shared" si="117"/>
        <v>45047</v>
      </c>
      <c r="JW172" s="270">
        <f t="shared" si="117"/>
        <v>45078</v>
      </c>
      <c r="JX172" s="270">
        <f t="shared" si="117"/>
        <v>45108</v>
      </c>
      <c r="JY172" s="270">
        <f t="shared" si="117"/>
        <v>45139</v>
      </c>
      <c r="JZ172" s="270">
        <f t="shared" si="117"/>
        <v>45170</v>
      </c>
      <c r="KA172" s="270">
        <f t="shared" ref="KA172:KB172" si="118">KA11</f>
        <v>45200</v>
      </c>
      <c r="KB172" s="270">
        <f t="shared" si="118"/>
        <v>45231</v>
      </c>
      <c r="KC172" s="270">
        <f t="shared" ref="KC172:KD172" si="119">KC11</f>
        <v>45261</v>
      </c>
      <c r="KD172" s="270">
        <f t="shared" si="119"/>
        <v>45292</v>
      </c>
      <c r="KE172" s="270">
        <f>KE11</f>
        <v>45323</v>
      </c>
      <c r="KF172" s="270">
        <f>KF11</f>
        <v>45352</v>
      </c>
      <c r="KG172" s="270">
        <f>KG11</f>
        <v>45383</v>
      </c>
      <c r="KH172" s="270">
        <f>KH11</f>
        <v>45413</v>
      </c>
      <c r="KI172" s="270">
        <v>45444</v>
      </c>
      <c r="KJ172" s="270">
        <v>45474</v>
      </c>
      <c r="KK172" s="270">
        <v>45505</v>
      </c>
      <c r="KL172" s="270">
        <v>45536</v>
      </c>
      <c r="KM172" s="270">
        <v>45566</v>
      </c>
      <c r="KN172" s="270">
        <v>45597</v>
      </c>
      <c r="KO172" s="270">
        <v>45627</v>
      </c>
      <c r="KP172" s="270">
        <v>45658</v>
      </c>
      <c r="KQ172" s="270">
        <v>45689</v>
      </c>
      <c r="KR172" s="270">
        <v>45717</v>
      </c>
    </row>
    <row r="173" spans="1:304" ht="12.75">
      <c r="A173" s="307" t="s">
        <v>63</v>
      </c>
      <c r="B173" s="308"/>
      <c r="C173" s="308"/>
      <c r="D173" s="308"/>
      <c r="E173" s="308"/>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c r="AJ173" s="308"/>
      <c r="AK173" s="308"/>
      <c r="AL173" s="308"/>
      <c r="AM173" s="308"/>
      <c r="AN173" s="308"/>
      <c r="AO173" s="308"/>
      <c r="AP173" s="308"/>
      <c r="AQ173" s="308"/>
      <c r="AR173" s="308"/>
      <c r="AS173" s="308"/>
      <c r="AT173" s="308"/>
      <c r="AU173" s="308"/>
      <c r="AV173" s="308"/>
      <c r="AW173" s="308"/>
      <c r="AX173" s="308"/>
      <c r="AY173" s="308"/>
      <c r="AZ173" s="308"/>
      <c r="BA173" s="308"/>
      <c r="BB173" s="308"/>
      <c r="BC173" s="308"/>
      <c r="BD173" s="308"/>
      <c r="BE173" s="308"/>
      <c r="BF173" s="308"/>
      <c r="BG173" s="308"/>
      <c r="BH173" s="308"/>
      <c r="BI173" s="308"/>
      <c r="BJ173" s="308"/>
      <c r="BK173" s="308"/>
      <c r="BL173" s="308"/>
      <c r="BM173" s="308"/>
      <c r="BN173" s="308"/>
      <c r="BO173" s="308"/>
      <c r="BP173" s="308"/>
      <c r="BQ173" s="308"/>
      <c r="BR173" s="308"/>
      <c r="BS173" s="308"/>
      <c r="BT173" s="308"/>
      <c r="BU173" s="308"/>
      <c r="BV173" s="309">
        <v>1216.8904080842922</v>
      </c>
      <c r="BW173" s="309">
        <v>1269.4582674670064</v>
      </c>
      <c r="BX173" s="309">
        <v>1279.5401937631279</v>
      </c>
      <c r="BY173" s="309">
        <v>1324.2927137612633</v>
      </c>
      <c r="BZ173" s="309">
        <v>1362.6156967992367</v>
      </c>
      <c r="CA173" s="309">
        <v>1243.3521936610857</v>
      </c>
      <c r="CB173" s="309">
        <v>1256.3810968308007</v>
      </c>
      <c r="CC173" s="309">
        <v>1277.2186607324354</v>
      </c>
      <c r="CD173" s="309">
        <v>1260.8586385931062</v>
      </c>
      <c r="CE173" s="309">
        <v>1325.7723588662855</v>
      </c>
      <c r="CF173" s="309">
        <v>1416.5655389149154</v>
      </c>
      <c r="CG173" s="309">
        <v>1506.9588792094487</v>
      </c>
      <c r="CH173" s="309">
        <v>1536.2693462285949</v>
      </c>
      <c r="CI173" s="309">
        <v>1599.3208475121</v>
      </c>
      <c r="CJ173" s="309">
        <v>1571.6515887677988</v>
      </c>
      <c r="CK173" s="309">
        <v>1711.0242674042499</v>
      </c>
      <c r="CL173" s="309">
        <v>1850.2151058068034</v>
      </c>
      <c r="CM173" s="309">
        <v>1949.5561208351287</v>
      </c>
      <c r="CN173" s="309">
        <v>2103.9004978287035</v>
      </c>
      <c r="CO173" s="309">
        <v>2083.3099392334452</v>
      </c>
      <c r="CP173" s="309">
        <v>2196.7397937322248</v>
      </c>
      <c r="CQ173" s="309">
        <v>2363.3455318083497</v>
      </c>
      <c r="CR173" s="309">
        <v>2400.044344173587</v>
      </c>
      <c r="CS173" s="309">
        <v>2441.3446820260197</v>
      </c>
      <c r="CT173" s="309">
        <v>2302.8525272938518</v>
      </c>
      <c r="CU173" s="309">
        <v>2376.3754046635768</v>
      </c>
      <c r="CV173" s="309">
        <v>2319.938956065057</v>
      </c>
      <c r="CW173" s="309">
        <v>2356.6806692387572</v>
      </c>
      <c r="CX173" s="309">
        <v>2545.9749009877737</v>
      </c>
      <c r="CY173" s="309">
        <v>2451.9394243821062</v>
      </c>
      <c r="CZ173" s="309">
        <v>2159.0769864336053</v>
      </c>
      <c r="DA173" s="309">
        <v>1991.5633305422646</v>
      </c>
      <c r="DB173" s="309">
        <v>1832.7258942154535</v>
      </c>
      <c r="DC173" s="309">
        <v>1423.2437286332483</v>
      </c>
      <c r="DD173" s="309">
        <v>1342.7325687049583</v>
      </c>
      <c r="DE173" s="309">
        <v>1379.073500400604</v>
      </c>
      <c r="DF173" s="309">
        <v>1407.9356427487044</v>
      </c>
      <c r="DG173" s="309">
        <v>1462.0648995172223</v>
      </c>
      <c r="DH173" s="309">
        <v>1456.6417738259513</v>
      </c>
      <c r="DI173" s="309">
        <v>1598.9515553384183</v>
      </c>
      <c r="DJ173" s="309">
        <v>1750.2802296254881</v>
      </c>
      <c r="DK173" s="309">
        <v>1785.8374101357927</v>
      </c>
      <c r="DL173" s="309">
        <v>1804.9224705322149</v>
      </c>
      <c r="DM173" s="309">
        <v>1941.3034390091773</v>
      </c>
      <c r="DN173" s="309">
        <v>2015.9896952923057</v>
      </c>
      <c r="DO173" s="309">
        <v>2170.7890161520199</v>
      </c>
      <c r="DP173" s="309">
        <v>2235.5265933382484</v>
      </c>
      <c r="DQ173" s="309">
        <v>2306.4800288443871</v>
      </c>
      <c r="DR173" s="309">
        <v>2380.0787908222815</v>
      </c>
      <c r="DS173" s="309">
        <v>2278.4134550432277</v>
      </c>
      <c r="DT173" s="309">
        <v>2331.6636713422336</v>
      </c>
      <c r="DU173" s="309">
        <v>2337.8559407664302</v>
      </c>
      <c r="DV173" s="309">
        <v>2125.5288135055175</v>
      </c>
      <c r="DW173" s="309">
        <v>2149.8396562045295</v>
      </c>
      <c r="DX173" s="309">
        <v>2191.7396570569435</v>
      </c>
      <c r="DY173" s="309">
        <v>2271.6285489238894</v>
      </c>
      <c r="DZ173" s="309">
        <v>2332.0235718740623</v>
      </c>
      <c r="EA173" s="309">
        <v>2549.6458117916764</v>
      </c>
      <c r="EB173" s="309">
        <v>2565.3731363177067</v>
      </c>
      <c r="EC173" s="309">
        <v>2525.4825937476944</v>
      </c>
      <c r="ED173" s="309">
        <v>2572.3673093676216</v>
      </c>
      <c r="EE173" s="309">
        <v>2490.6245163888452</v>
      </c>
      <c r="EF173" s="309">
        <v>2537.829109987822</v>
      </c>
      <c r="EG173" s="309">
        <v>2535.9044031941862</v>
      </c>
      <c r="EH173" s="309">
        <v>2434.0494634378479</v>
      </c>
      <c r="EI173" s="309">
        <v>2393.4219921222766</v>
      </c>
      <c r="EJ173" s="309">
        <v>2363.954438327723</v>
      </c>
      <c r="EK173" s="309">
        <v>2141.3893381790585</v>
      </c>
      <c r="EL173" s="309">
        <v>2208.0415867555594</v>
      </c>
      <c r="EM173" s="309">
        <v>2188.6673143370203</v>
      </c>
      <c r="EN173" s="309">
        <v>2259.9354594188799</v>
      </c>
      <c r="EO173" s="309">
        <v>2297.3473929504175</v>
      </c>
      <c r="EP173" s="309">
        <v>2377.9697810434623</v>
      </c>
      <c r="EQ173" s="309">
        <v>2503.2652921234253</v>
      </c>
      <c r="ER173" s="309">
        <v>2589.5008428554875</v>
      </c>
      <c r="ES173" s="309">
        <v>2478.3843919256597</v>
      </c>
      <c r="ET173" s="309">
        <v>2336.5897347748614</v>
      </c>
      <c r="EU173" s="309">
        <v>2281.4198339462509</v>
      </c>
      <c r="EV173" s="309">
        <v>2306.0739210577622</v>
      </c>
      <c r="EW173" s="309">
        <v>2398.3520285910336</v>
      </c>
      <c r="EX173" s="309">
        <v>2430.4178735935106</v>
      </c>
      <c r="EY173" s="309">
        <v>2403.2380546532772</v>
      </c>
      <c r="EZ173" s="309">
        <v>2379.2560710295329</v>
      </c>
      <c r="FA173" s="309">
        <v>2480.389584089944</v>
      </c>
      <c r="FB173" s="309">
        <v>2537.8081135808234</v>
      </c>
      <c r="FC173" s="309">
        <v>2455.0782703715377</v>
      </c>
      <c r="FD173" s="309">
        <v>2454.932153560595</v>
      </c>
      <c r="FE173" s="309">
        <v>2406.8489801073733</v>
      </c>
      <c r="FF173" s="309">
        <v>2494.7842082942011</v>
      </c>
      <c r="FG173" s="309">
        <v>2310.3666732735737</v>
      </c>
      <c r="FH173" s="309">
        <v>2251.7435813967272</v>
      </c>
      <c r="FI173" s="309">
        <v>2319.5286448215952</v>
      </c>
      <c r="FJ173" s="309">
        <v>2410.7178527000851</v>
      </c>
      <c r="FK173" s="309">
        <v>2470.0410532607639</v>
      </c>
      <c r="FL173" s="309">
        <v>2483.7692890528187</v>
      </c>
      <c r="FM173" s="309">
        <v>2378.2401089856689</v>
      </c>
      <c r="FN173" s="309">
        <v>2291.0284699753533</v>
      </c>
      <c r="FO173" s="309">
        <v>2202.2767402496602</v>
      </c>
      <c r="FP173" s="309">
        <v>2200.7445479992775</v>
      </c>
      <c r="FQ173" s="309">
        <v>2355.8898099768116</v>
      </c>
      <c r="FR173" s="309">
        <v>2422.1608867203686</v>
      </c>
      <c r="FS173" s="309">
        <v>2451.6562722223193</v>
      </c>
      <c r="FT173" s="309">
        <v>2512.5637548776986</v>
      </c>
      <c r="FU173" s="309">
        <v>2561.9862865358677</v>
      </c>
      <c r="FV173" s="309">
        <v>2594.5495210062177</v>
      </c>
      <c r="FW173" s="309">
        <v>2420.9616458611954</v>
      </c>
      <c r="FX173" s="309">
        <v>2386.6168183955756</v>
      </c>
      <c r="FY173" s="309">
        <v>2244.3305721840634</v>
      </c>
      <c r="FZ173" s="309">
        <v>2173.7727538877743</v>
      </c>
      <c r="GA173" s="309">
        <v>2216.6351382010748</v>
      </c>
      <c r="GB173" s="309">
        <v>2220.2094450668183</v>
      </c>
      <c r="GC173" s="309">
        <v>2381.4792456589994</v>
      </c>
      <c r="GD173" s="309">
        <v>2441.0399667654997</v>
      </c>
      <c r="GE173" s="309">
        <v>2365.9933085706398</v>
      </c>
      <c r="GF173" s="309">
        <v>2311.0429281975253</v>
      </c>
      <c r="GG173" s="309">
        <v>2157.8890319761904</v>
      </c>
      <c r="GH173" s="309">
        <v>2084.2999740835326</v>
      </c>
      <c r="GI173" s="309">
        <v>2115.5484426018156</v>
      </c>
      <c r="GJ173" s="309">
        <v>2104.6782665566316</v>
      </c>
      <c r="GK173" s="309">
        <v>1962.5940533673106</v>
      </c>
      <c r="GL173" s="309">
        <v>1755.1660982343265</v>
      </c>
      <c r="GM173" s="309">
        <v>1815.2692517176117</v>
      </c>
      <c r="GN173" s="309">
        <v>2090.4992754453483</v>
      </c>
      <c r="GO173" s="309">
        <v>2185.5966661312918</v>
      </c>
      <c r="GP173" s="309">
        <v>2158.9585370009295</v>
      </c>
      <c r="GQ173" s="309">
        <v>2125.1000026941433</v>
      </c>
      <c r="GR173" s="309">
        <v>2306.0516097195236</v>
      </c>
      <c r="GS173" s="309">
        <v>2433.6643516128415</v>
      </c>
      <c r="GT173" s="309">
        <v>2452.3088940468915</v>
      </c>
      <c r="GU173" s="309">
        <v>2576.4199204479855</v>
      </c>
      <c r="GV173" s="309">
        <v>2526.369861473001</v>
      </c>
      <c r="GW173" s="309">
        <v>2422.4715367571912</v>
      </c>
      <c r="GX173" s="309">
        <v>2579.1923504215174</v>
      </c>
      <c r="GY173" s="309">
        <v>2714.5104633017845</v>
      </c>
      <c r="GZ173" s="309">
        <v>2673.7754829418723</v>
      </c>
      <c r="HA173" s="309">
        <v>2634.871481784774</v>
      </c>
      <c r="HB173" s="309">
        <v>2673.8823137166469</v>
      </c>
      <c r="HC173" s="309">
        <v>2556.8741547228865</v>
      </c>
      <c r="HD173" s="309">
        <v>2659.990116123462</v>
      </c>
      <c r="HE173" s="309">
        <v>2838.7643473664098</v>
      </c>
      <c r="HF173" s="309">
        <v>3068.7718546583042</v>
      </c>
      <c r="HG173" s="309">
        <v>3149.8943715165037</v>
      </c>
      <c r="HH173" s="309">
        <v>3047.3532505821595</v>
      </c>
      <c r="HI173" s="309">
        <v>3055.5879293905746</v>
      </c>
      <c r="HJ173" s="309">
        <v>3318.4533320724413</v>
      </c>
      <c r="HK173" s="309">
        <v>3472.7976056165699</v>
      </c>
      <c r="HL173" s="309">
        <v>3518.7155115478126</v>
      </c>
      <c r="HM173" s="309">
        <v>3517.0456871493634</v>
      </c>
      <c r="HN173" s="309">
        <v>3409.6270121296479</v>
      </c>
      <c r="HO173" s="309">
        <v>3043.3345831783131</v>
      </c>
      <c r="HP173" s="309">
        <v>3189.5071987486367</v>
      </c>
      <c r="HQ173" s="309">
        <v>3220.1942848582198</v>
      </c>
      <c r="HR173" s="309">
        <v>3171.9359021717696</v>
      </c>
      <c r="HS173" s="309">
        <v>3412.8710336079166</v>
      </c>
      <c r="HT173" s="309">
        <v>3542.2370308895156</v>
      </c>
      <c r="HU173" s="309">
        <v>3533.3271196286378</v>
      </c>
      <c r="HV173" s="309">
        <v>3791.8716151108374</v>
      </c>
      <c r="HW173" s="309">
        <v>3916.1029779642531</v>
      </c>
      <c r="HX173" s="309">
        <v>3865.5956287893182</v>
      </c>
      <c r="HY173" s="309">
        <v>3823.4034005727817</v>
      </c>
      <c r="HZ173" s="309">
        <v>3770.3594289161647</v>
      </c>
      <c r="IA173" s="309">
        <v>3945.4937821879885</v>
      </c>
      <c r="IB173" s="309">
        <v>4153.3376053216061</v>
      </c>
      <c r="IC173" s="309">
        <v>4091.2914316329015</v>
      </c>
      <c r="ID173" s="309">
        <v>4198.5464917474001</v>
      </c>
      <c r="IE173" s="309">
        <v>4232.77667149846</v>
      </c>
      <c r="IF173" s="309">
        <v>4364.2086521187402</v>
      </c>
      <c r="IG173" s="309">
        <v>4607.4994717113505</v>
      </c>
      <c r="IH173" s="309">
        <v>4854.7190385398098</v>
      </c>
      <c r="II173" s="309">
        <v>4711.2836361207301</v>
      </c>
      <c r="IJ173" s="309">
        <v>3503.8255848968902</v>
      </c>
      <c r="IK173" s="309">
        <v>3302.2576969704801</v>
      </c>
      <c r="IL173" s="309">
        <v>3424.9756534410699</v>
      </c>
      <c r="IM173" s="309">
        <v>3950.6679182929502</v>
      </c>
      <c r="IN173" s="309">
        <v>4252.5127321321406</v>
      </c>
      <c r="IO173" s="309">
        <v>4285.1550172820025</v>
      </c>
      <c r="IP173" s="309">
        <v>4161.9955201832654</v>
      </c>
      <c r="IQ173" s="309">
        <v>4183.2535174744098</v>
      </c>
      <c r="IR173" s="309">
        <v>4475.453722330627</v>
      </c>
      <c r="IS173" s="309">
        <v>4946.4993350934001</v>
      </c>
      <c r="IT173" s="309">
        <v>5228.9502419476903</v>
      </c>
      <c r="IU173" s="309">
        <v>5229.0677552520947</v>
      </c>
      <c r="IV173" s="309">
        <v>5051.9987934806259</v>
      </c>
      <c r="IW173" s="309">
        <v>5250.6455271140203</v>
      </c>
      <c r="IX173" s="309">
        <v>5439.9914595837599</v>
      </c>
      <c r="IY173" s="309">
        <v>5755.55307174478</v>
      </c>
      <c r="IZ173" s="309">
        <v>5672.9811711967704</v>
      </c>
      <c r="JA173" s="309">
        <v>5501.8370581126501</v>
      </c>
      <c r="JB173" s="309">
        <v>5183.2890010964002</v>
      </c>
      <c r="JC173" s="309">
        <v>4913.3714581120803</v>
      </c>
      <c r="JD173" s="309">
        <v>4672.1143090135602</v>
      </c>
      <c r="JE173" s="309">
        <v>4602.4746795526698</v>
      </c>
      <c r="JF173" s="309">
        <v>4536.9830546997</v>
      </c>
      <c r="JG173" s="309">
        <v>4765.6305384437601</v>
      </c>
      <c r="JH173" s="309">
        <v>4804.3546413824297</v>
      </c>
      <c r="JI173" s="309">
        <v>4794.78184276094</v>
      </c>
      <c r="JJ173" s="309">
        <v>4496.5409011560796</v>
      </c>
      <c r="JK173" s="309">
        <v>4289.04806347877</v>
      </c>
      <c r="JL173" s="309">
        <v>4122.1683165020704</v>
      </c>
      <c r="JM173" s="309">
        <v>4469.9501359688102</v>
      </c>
      <c r="JN173" s="309">
        <v>4443.1684123550403</v>
      </c>
      <c r="JO173" s="309">
        <v>4713.0008772606498</v>
      </c>
      <c r="JP173" s="309">
        <v>4408.6020156591039</v>
      </c>
      <c r="JQ173" s="309">
        <v>4136.4075789992685</v>
      </c>
      <c r="JR173" s="309">
        <v>4201.2636549672843</v>
      </c>
      <c r="JS173" s="309">
        <v>4134.1465561199848</v>
      </c>
      <c r="JT173" s="309">
        <v>3911.3132343215934</v>
      </c>
      <c r="JU173" s="309">
        <v>3950.1416614484783</v>
      </c>
      <c r="JV173" s="309">
        <v>4072.9797490400838</v>
      </c>
      <c r="JW173" s="309">
        <v>4390.4695531765956</v>
      </c>
      <c r="JX173" s="309">
        <v>4460.9876727722294</v>
      </c>
      <c r="JY173" s="309">
        <v>4388.009194724119</v>
      </c>
      <c r="JZ173" s="309">
        <v>4306.4789794332455</v>
      </c>
      <c r="KA173" s="309">
        <v>4201.0352115530541</v>
      </c>
      <c r="KB173" s="309">
        <v>4453.2793160952378</v>
      </c>
      <c r="KC173" s="309">
        <v>4670.0601888378596</v>
      </c>
      <c r="KD173" s="309">
        <v>4659.0082039605877</v>
      </c>
      <c r="KE173" s="309">
        <v>4644.9937342883704</v>
      </c>
      <c r="KF173" s="309">
        <v>4585.9544034444898</v>
      </c>
      <c r="KG173" s="309">
        <v>4507.026237307673</v>
      </c>
      <c r="KH173" s="309">
        <v>4459.7693456465204</v>
      </c>
      <c r="KI173" s="309">
        <v>4264.7406258444071</v>
      </c>
      <c r="KJ173" s="309">
        <v>4448.9595238617094</v>
      </c>
      <c r="KK173" s="309">
        <v>4626.8645739070662</v>
      </c>
      <c r="KL173" s="309">
        <v>4652.2213944936966</v>
      </c>
      <c r="KM173" s="309">
        <v>4529.5062666449076</v>
      </c>
      <c r="KN173" s="309">
        <v>4435.9113521383133</v>
      </c>
      <c r="KO173" s="309">
        <v>4284.7650882776043</v>
      </c>
      <c r="KP173" s="309">
        <v>4137.7324588054898</v>
      </c>
      <c r="KQ173" s="309">
        <v>4239.1884334009301</v>
      </c>
      <c r="KR173" s="309">
        <v>4285.2074977007687</v>
      </c>
    </row>
    <row r="174" spans="1:304" ht="12.75">
      <c r="A174" s="310" t="s">
        <v>309</v>
      </c>
      <c r="B174" s="311"/>
      <c r="C174" s="311"/>
      <c r="D174" s="311"/>
      <c r="E174" s="311"/>
      <c r="F174" s="311"/>
      <c r="G174" s="311"/>
      <c r="H174" s="311"/>
      <c r="I174" s="311"/>
      <c r="J174" s="311"/>
      <c r="K174" s="311"/>
      <c r="L174" s="311"/>
      <c r="M174" s="311"/>
      <c r="N174" s="311"/>
      <c r="O174" s="311"/>
      <c r="P174" s="311"/>
      <c r="Q174" s="311"/>
      <c r="R174" s="311"/>
      <c r="S174" s="311"/>
      <c r="T174" s="311"/>
      <c r="U174" s="311"/>
      <c r="V174" s="311"/>
      <c r="W174" s="311"/>
      <c r="X174" s="311"/>
      <c r="Y174" s="311"/>
      <c r="Z174" s="311"/>
      <c r="AA174" s="311"/>
      <c r="AB174" s="311"/>
      <c r="AC174" s="311"/>
      <c r="AD174" s="311"/>
      <c r="AE174" s="311"/>
      <c r="AF174" s="311"/>
      <c r="AG174" s="311"/>
      <c r="AH174" s="311"/>
      <c r="AI174" s="311"/>
      <c r="AJ174" s="311"/>
      <c r="AK174" s="311"/>
      <c r="AL174" s="311"/>
      <c r="AM174" s="311"/>
      <c r="AN174" s="311"/>
      <c r="AO174" s="311"/>
      <c r="AP174" s="311"/>
      <c r="AQ174" s="311"/>
      <c r="AR174" s="311"/>
      <c r="AS174" s="311"/>
      <c r="AT174" s="311"/>
      <c r="AU174" s="311"/>
      <c r="AV174" s="311"/>
      <c r="AW174" s="311"/>
      <c r="AX174" s="311"/>
      <c r="AY174" s="311"/>
      <c r="AZ174" s="311"/>
      <c r="BA174" s="311"/>
      <c r="BB174" s="311"/>
      <c r="BC174" s="311"/>
      <c r="BD174" s="311"/>
      <c r="BE174" s="311"/>
      <c r="BF174" s="311"/>
      <c r="BG174" s="311"/>
      <c r="BH174" s="311"/>
      <c r="BI174" s="311"/>
      <c r="BJ174" s="311"/>
      <c r="BK174" s="311"/>
      <c r="BL174" s="311"/>
      <c r="BM174" s="311"/>
      <c r="BN174" s="311"/>
      <c r="BO174" s="311"/>
      <c r="BP174" s="311"/>
      <c r="BQ174" s="311"/>
      <c r="BR174" s="311"/>
      <c r="BS174" s="311"/>
      <c r="BT174" s="311"/>
      <c r="BU174" s="311"/>
      <c r="BV174" s="312">
        <v>339.71428571428572</v>
      </c>
      <c r="BW174" s="312">
        <v>340.27777777777777</v>
      </c>
      <c r="BX174" s="312">
        <v>340.56521739130437</v>
      </c>
      <c r="BY174" s="312">
        <v>337.77777777777777</v>
      </c>
      <c r="BZ174" s="312">
        <v>340.68181818181819</v>
      </c>
      <c r="CA174" s="312">
        <v>341.52380952380952</v>
      </c>
      <c r="CB174" s="312">
        <v>338</v>
      </c>
      <c r="CC174" s="312">
        <v>341.6521739130435</v>
      </c>
      <c r="CD174" s="312">
        <v>340.3</v>
      </c>
      <c r="CE174" s="312">
        <v>343.04761904761904</v>
      </c>
      <c r="CF174" s="312">
        <v>346.36842105263156</v>
      </c>
      <c r="CG174" s="312">
        <v>348.4736842105263</v>
      </c>
      <c r="CH174" s="312">
        <v>349.71428571428572</v>
      </c>
      <c r="CI174" s="312">
        <v>354.27777777777777</v>
      </c>
      <c r="CJ174" s="312">
        <v>357.22727272727275</v>
      </c>
      <c r="CK174" s="312">
        <v>361.8</v>
      </c>
      <c r="CL174" s="312">
        <v>366.18181818181819</v>
      </c>
      <c r="CM174" s="312">
        <v>369.6</v>
      </c>
      <c r="CN174" s="312">
        <v>378.85714285714283</v>
      </c>
      <c r="CO174" s="312">
        <v>389.17391304347825</v>
      </c>
      <c r="CP174" s="312">
        <v>389.31578947368422</v>
      </c>
      <c r="CQ174" s="312">
        <v>394.95454545454544</v>
      </c>
      <c r="CR174" s="312">
        <v>403</v>
      </c>
      <c r="CS174" s="312">
        <v>403.66666666666669</v>
      </c>
      <c r="CT174" s="312">
        <v>404</v>
      </c>
      <c r="CU174" s="312">
        <v>400.21052631578948</v>
      </c>
      <c r="CV174" s="312">
        <v>400.3</v>
      </c>
      <c r="CW174" s="312">
        <v>399.38095238095241</v>
      </c>
      <c r="CX174" s="312">
        <v>398.35</v>
      </c>
      <c r="CY174" s="312">
        <v>397.04761904761904</v>
      </c>
      <c r="CZ174" s="312">
        <v>396.36363636363637</v>
      </c>
      <c r="DA174" s="312">
        <v>398</v>
      </c>
      <c r="DB174" s="312">
        <v>396.77272727272725</v>
      </c>
      <c r="DC174" s="312">
        <v>396</v>
      </c>
      <c r="DD174" s="312">
        <v>394.4736842105263</v>
      </c>
      <c r="DE174" s="312">
        <v>393</v>
      </c>
      <c r="DF174" s="312">
        <v>392</v>
      </c>
      <c r="DG174" s="312">
        <v>391.27777777777777</v>
      </c>
      <c r="DH174" s="312">
        <v>388.90909090909093</v>
      </c>
      <c r="DI174" s="312">
        <v>387</v>
      </c>
      <c r="DJ174" s="312">
        <v>387.2</v>
      </c>
      <c r="DK174" s="312">
        <v>388.09523809523807</v>
      </c>
      <c r="DL174" s="312">
        <v>388.63636363636363</v>
      </c>
      <c r="DM174" s="312">
        <v>388</v>
      </c>
      <c r="DN174" s="312">
        <v>386.1904761904762</v>
      </c>
      <c r="DO174" s="312">
        <v>386.28571428571428</v>
      </c>
      <c r="DP174" s="312">
        <v>385.78947368421052</v>
      </c>
      <c r="DQ174" s="312">
        <v>385.1</v>
      </c>
      <c r="DR174" s="312">
        <v>384.89473684210526</v>
      </c>
      <c r="DS174" s="312">
        <v>380.83333333333331</v>
      </c>
      <c r="DT174" s="312">
        <v>374.3478260869565</v>
      </c>
      <c r="DU174" s="312">
        <v>376.1</v>
      </c>
      <c r="DV174" s="312">
        <v>375.57142857142856</v>
      </c>
      <c r="DW174" s="312">
        <v>373.71428571428572</v>
      </c>
      <c r="DX174" s="312">
        <v>373.66666666666669</v>
      </c>
      <c r="DY174" s="312">
        <v>374.22727272727275</v>
      </c>
      <c r="DZ174" s="312">
        <v>376.71428571428572</v>
      </c>
      <c r="EA174" s="312">
        <v>377.5</v>
      </c>
      <c r="EB174" s="312">
        <v>379.95</v>
      </c>
      <c r="EC174" s="312">
        <v>380.28571428571428</v>
      </c>
      <c r="ED174" s="312">
        <v>375.35</v>
      </c>
      <c r="EE174" s="312">
        <v>375.2</v>
      </c>
      <c r="EF174" s="312">
        <v>375.42857142857144</v>
      </c>
      <c r="EG174" s="312">
        <v>374.57894736842104</v>
      </c>
      <c r="EH174" s="312">
        <v>376.22727272727275</v>
      </c>
      <c r="EI174" s="312">
        <v>374.90476190476193</v>
      </c>
      <c r="EJ174" s="312">
        <v>377.71428571428572</v>
      </c>
      <c r="EK174" s="312">
        <v>377</v>
      </c>
      <c r="EL174" s="312">
        <v>377</v>
      </c>
      <c r="EM174" s="312">
        <v>377</v>
      </c>
      <c r="EN174" s="312">
        <v>375.8</v>
      </c>
      <c r="EO174" s="312">
        <v>374.38095238095241</v>
      </c>
      <c r="EP174" s="312">
        <v>372.61904761904759</v>
      </c>
      <c r="EQ174" s="312">
        <v>373.42105263157896</v>
      </c>
      <c r="ER174" s="312">
        <v>372</v>
      </c>
      <c r="ES174" s="312">
        <v>370.3</v>
      </c>
      <c r="ET174" s="312">
        <v>371.40909090909093</v>
      </c>
      <c r="EU174" s="312">
        <v>370.55</v>
      </c>
      <c r="EV174" s="312">
        <v>370.09523809523807</v>
      </c>
      <c r="EW174" s="312">
        <v>368.56521739130437</v>
      </c>
      <c r="EX174" s="312">
        <v>367.21052631578948</v>
      </c>
      <c r="EY174" s="312">
        <v>366.13636363636363</v>
      </c>
      <c r="EZ174" s="312">
        <v>364</v>
      </c>
      <c r="FA174" s="312">
        <v>364</v>
      </c>
      <c r="FB174" s="312">
        <v>362.38095238095241</v>
      </c>
      <c r="FC174" s="312">
        <v>362.72222222222223</v>
      </c>
      <c r="FD174" s="312">
        <v>362.85</v>
      </c>
      <c r="FE174" s="312">
        <v>362.77272727272725</v>
      </c>
      <c r="FF174" s="312">
        <v>365.33333333333331</v>
      </c>
      <c r="FG174" s="312">
        <v>365</v>
      </c>
      <c r="FH174" s="312">
        <v>364.90909090909093</v>
      </c>
      <c r="FI174" s="312">
        <v>364.81818181818181</v>
      </c>
      <c r="FJ174" s="312">
        <v>364</v>
      </c>
      <c r="FK174" s="312">
        <v>364.30434782608694</v>
      </c>
      <c r="FL174" s="312">
        <v>365.63157894736844</v>
      </c>
      <c r="FM174" s="312">
        <v>364.89473684210526</v>
      </c>
      <c r="FN174" s="312">
        <v>361.27272727272725</v>
      </c>
      <c r="FO174" s="312">
        <v>369.7</v>
      </c>
      <c r="FP174" s="312">
        <v>370</v>
      </c>
      <c r="FQ174" s="312">
        <v>370</v>
      </c>
      <c r="FR174" s="312">
        <v>369.76190476190476</v>
      </c>
      <c r="FS174" s="312">
        <v>369</v>
      </c>
      <c r="FT174" s="312">
        <v>368.13636363636363</v>
      </c>
      <c r="FU174" s="312">
        <v>366.23809523809524</v>
      </c>
      <c r="FV174" s="312">
        <v>366</v>
      </c>
      <c r="FW174" s="312">
        <v>365.60869565217394</v>
      </c>
      <c r="FX174" s="312">
        <v>365.4736842105263</v>
      </c>
      <c r="FY174" s="312">
        <v>365.1</v>
      </c>
      <c r="FZ174" s="312">
        <v>362.04761904761904</v>
      </c>
      <c r="GA174" s="312">
        <v>360.22222222222223</v>
      </c>
      <c r="GB174" s="312">
        <v>359.27272727272725</v>
      </c>
      <c r="GC174" s="312">
        <v>358</v>
      </c>
      <c r="GD174" s="312">
        <v>358</v>
      </c>
      <c r="GE174" s="312">
        <v>358.57142857142856</v>
      </c>
      <c r="GF174" s="312">
        <v>359</v>
      </c>
      <c r="GG174" s="312">
        <v>359</v>
      </c>
      <c r="GH174" s="312">
        <v>359</v>
      </c>
      <c r="GI174" s="312">
        <v>358.90476190476193</v>
      </c>
      <c r="GJ174" s="312">
        <v>358.26315789473682</v>
      </c>
      <c r="GK174" s="312">
        <v>357.7</v>
      </c>
      <c r="GL174" s="312">
        <v>358.84210526315792</v>
      </c>
      <c r="GM174" s="312">
        <v>358</v>
      </c>
      <c r="GN174" s="312">
        <v>358</v>
      </c>
      <c r="GO174" s="312">
        <v>358</v>
      </c>
      <c r="GP174" s="312">
        <v>356.8095238095238</v>
      </c>
      <c r="GQ174" s="312">
        <v>354.59090909090907</v>
      </c>
      <c r="GR174" s="312">
        <v>353</v>
      </c>
      <c r="GS174" s="312">
        <v>352.3478260869565</v>
      </c>
      <c r="GT174" s="312">
        <v>352.38095238095241</v>
      </c>
      <c r="GU174" s="312">
        <v>351.1</v>
      </c>
      <c r="GV174" s="312">
        <v>351.95</v>
      </c>
      <c r="GW174" s="312">
        <v>350.04761904761904</v>
      </c>
      <c r="GX174" s="312">
        <v>349</v>
      </c>
      <c r="GY174" s="312">
        <v>348.83333333333331</v>
      </c>
      <c r="GZ174" s="312">
        <v>340.56521739130437</v>
      </c>
      <c r="HA174" s="312">
        <v>338.66666666666669</v>
      </c>
      <c r="HB174" s="312">
        <v>338.90909090909093</v>
      </c>
      <c r="HC174" s="312">
        <v>339</v>
      </c>
      <c r="HD174" s="312">
        <v>340.23809523809524</v>
      </c>
      <c r="HE174" s="312">
        <v>343</v>
      </c>
      <c r="HF174" s="312">
        <v>343.05</v>
      </c>
      <c r="HG174" s="312">
        <v>344.57142857142856</v>
      </c>
      <c r="HH174" s="312">
        <v>344.26315789473682</v>
      </c>
      <c r="HI174" s="312">
        <v>342.89473684210526</v>
      </c>
      <c r="HJ174" s="312">
        <v>343.04761904761904</v>
      </c>
      <c r="HK174" s="312">
        <v>341.22222222222223</v>
      </c>
      <c r="HL174" s="312">
        <v>342.47619047619048</v>
      </c>
      <c r="HM174" s="312">
        <v>341.47619047619048</v>
      </c>
      <c r="HN174" s="312">
        <v>342.8095238095238</v>
      </c>
      <c r="HO174" s="312">
        <v>343</v>
      </c>
      <c r="HP174" s="312">
        <v>342.47619047619048</v>
      </c>
      <c r="HQ174" s="312">
        <v>342</v>
      </c>
      <c r="HR174" s="312">
        <v>340.21052631578948</v>
      </c>
      <c r="HS174" s="312">
        <v>340.5</v>
      </c>
      <c r="HT174" s="312">
        <v>339.5263157894737</v>
      </c>
      <c r="HU174" s="312">
        <v>339.22222222222223</v>
      </c>
      <c r="HV174" s="312">
        <v>337.8095238095238</v>
      </c>
      <c r="HW174" s="312">
        <v>336</v>
      </c>
      <c r="HX174" s="312">
        <v>336.05263157894734</v>
      </c>
      <c r="HY174" s="312">
        <v>336.04761904761904</v>
      </c>
      <c r="HZ174" s="312">
        <v>334.45454545454544</v>
      </c>
      <c r="IA174" s="312">
        <v>332.36842105263156</v>
      </c>
      <c r="IB174" s="312">
        <v>331.54545454545456</v>
      </c>
      <c r="IC174" s="312">
        <v>326</v>
      </c>
      <c r="ID174" s="312">
        <v>326</v>
      </c>
      <c r="IE174" s="312">
        <v>327</v>
      </c>
      <c r="IF174" s="312">
        <v>328</v>
      </c>
      <c r="IG174" s="312">
        <v>328</v>
      </c>
      <c r="IH174" s="312">
        <v>328</v>
      </c>
      <c r="II174" s="312">
        <v>329</v>
      </c>
      <c r="IJ174" s="312">
        <v>330</v>
      </c>
      <c r="IK174" s="312">
        <v>330</v>
      </c>
      <c r="IL174" s="312">
        <v>330</v>
      </c>
      <c r="IM174" s="312">
        <v>330</v>
      </c>
      <c r="IN174" s="312">
        <v>329.78260869565219</v>
      </c>
      <c r="IO174" s="312">
        <v>332.42857142857144</v>
      </c>
      <c r="IP174" s="312">
        <v>335.47619047619048</v>
      </c>
      <c r="IQ174" s="312">
        <v>340.71428571428572</v>
      </c>
      <c r="IR174" s="312">
        <v>345.75</v>
      </c>
      <c r="IS174" s="312">
        <v>348.6</v>
      </c>
      <c r="IT174" s="312">
        <v>348.26315789473682</v>
      </c>
      <c r="IU174" s="312">
        <v>358.33333333333331</v>
      </c>
      <c r="IV174" s="312">
        <v>363.21739130434781</v>
      </c>
      <c r="IW174" s="312">
        <v>365.15</v>
      </c>
      <c r="IX174" s="312">
        <v>373</v>
      </c>
      <c r="IY174" s="312">
        <v>376</v>
      </c>
      <c r="IZ174" s="312">
        <v>379</v>
      </c>
      <c r="JA174" s="312">
        <v>391</v>
      </c>
      <c r="JB174" s="312">
        <v>394</v>
      </c>
      <c r="JC174" s="312">
        <v>394</v>
      </c>
      <c r="JD174" s="312">
        <v>395.25</v>
      </c>
      <c r="JE174" s="312">
        <v>396.66666666666669</v>
      </c>
      <c r="JF174" s="312">
        <v>397.71428571428572</v>
      </c>
      <c r="JG174" s="312">
        <v>396.4736842105263</v>
      </c>
      <c r="JH174" s="312">
        <v>394.95454545454544</v>
      </c>
      <c r="JI174" s="312">
        <v>394</v>
      </c>
      <c r="JJ174" s="312">
        <v>393.6</v>
      </c>
      <c r="JK174" s="312">
        <v>394</v>
      </c>
      <c r="JL174" s="312">
        <v>394</v>
      </c>
      <c r="JM174" s="312">
        <v>387.6521739130435</v>
      </c>
      <c r="JN174" s="312">
        <v>387</v>
      </c>
      <c r="JO174" s="312">
        <v>386.65</v>
      </c>
      <c r="JP174" s="312">
        <v>385</v>
      </c>
      <c r="JQ174" s="312">
        <v>383.95238095238096</v>
      </c>
      <c r="JR174" s="312">
        <v>380.45454545454544</v>
      </c>
      <c r="JS174" s="312">
        <v>379.72222222222223</v>
      </c>
      <c r="JT174" s="312">
        <v>378.26086956521738</v>
      </c>
      <c r="JU174" s="312">
        <v>379.72222222222223</v>
      </c>
      <c r="JV174" s="312">
        <v>379</v>
      </c>
      <c r="JW174" s="312">
        <v>377.66666666666669</v>
      </c>
      <c r="JX174" s="312">
        <v>376</v>
      </c>
      <c r="JY174" s="312">
        <v>375.17391304347825</v>
      </c>
      <c r="JZ174" s="312">
        <v>373.75</v>
      </c>
      <c r="KA174" s="312">
        <v>378.33333333333331</v>
      </c>
      <c r="KB174" s="312">
        <v>379.4</v>
      </c>
      <c r="KC174" s="312">
        <v>379.31578947368422</v>
      </c>
      <c r="KD174" s="312">
        <v>379.54545454545456</v>
      </c>
      <c r="KE174" s="312">
        <v>377.73684210526318</v>
      </c>
      <c r="KF174" s="312">
        <v>377</v>
      </c>
      <c r="KG174" s="312">
        <v>377</v>
      </c>
      <c r="KH174" s="312">
        <v>376.1904761904762</v>
      </c>
      <c r="KI174" s="312">
        <v>374.35</v>
      </c>
      <c r="KJ174" s="312">
        <v>373</v>
      </c>
      <c r="KK174" s="312">
        <v>371</v>
      </c>
      <c r="KL174" s="312">
        <v>369.23809523809524</v>
      </c>
      <c r="KM174" s="312">
        <v>367</v>
      </c>
      <c r="KN174" s="312">
        <v>366</v>
      </c>
      <c r="KO174" s="312">
        <v>366.26315789473682</v>
      </c>
      <c r="KP174" s="312">
        <v>365.77272727272725</v>
      </c>
      <c r="KQ174" s="312">
        <v>364.6</v>
      </c>
      <c r="KR174" s="312">
        <v>365.68421052631578</v>
      </c>
    </row>
    <row r="175" spans="1:304" ht="12.75">
      <c r="A175" s="336"/>
      <c r="B175" s="337"/>
      <c r="C175" s="337"/>
      <c r="D175" s="337"/>
      <c r="E175" s="337"/>
      <c r="F175" s="337"/>
      <c r="G175" s="337"/>
      <c r="H175" s="337"/>
      <c r="I175" s="337"/>
      <c r="J175" s="337"/>
      <c r="K175" s="337"/>
      <c r="L175" s="337"/>
      <c r="M175" s="337"/>
      <c r="N175" s="337"/>
      <c r="O175" s="337"/>
      <c r="P175" s="337"/>
      <c r="Q175" s="337"/>
      <c r="R175" s="337"/>
      <c r="S175" s="337"/>
      <c r="T175" s="337"/>
      <c r="U175" s="337"/>
      <c r="V175" s="337"/>
      <c r="W175" s="337"/>
      <c r="X175" s="337"/>
      <c r="Y175" s="337"/>
      <c r="Z175" s="337"/>
      <c r="AA175" s="337"/>
      <c r="AB175" s="337"/>
      <c r="AC175" s="337"/>
      <c r="AD175" s="337"/>
      <c r="AE175" s="337"/>
      <c r="AF175" s="337"/>
      <c r="AG175" s="337"/>
      <c r="AH175" s="337"/>
      <c r="AI175" s="337"/>
      <c r="AJ175" s="337"/>
      <c r="AK175" s="337"/>
      <c r="AL175" s="337"/>
      <c r="AM175" s="337"/>
      <c r="AN175" s="337"/>
      <c r="AO175" s="337"/>
      <c r="AP175" s="337"/>
      <c r="AQ175" s="337"/>
      <c r="AR175" s="337"/>
      <c r="AS175" s="337"/>
      <c r="AT175" s="337"/>
      <c r="AU175" s="337"/>
      <c r="AV175" s="337"/>
      <c r="AW175" s="337"/>
      <c r="AX175" s="337"/>
      <c r="AY175" s="337"/>
      <c r="AZ175" s="337"/>
      <c r="BA175" s="337"/>
      <c r="BB175" s="337"/>
      <c r="BC175" s="337"/>
      <c r="BD175" s="337"/>
      <c r="BE175" s="337"/>
      <c r="BF175" s="337"/>
      <c r="BG175" s="337"/>
      <c r="BH175" s="337"/>
      <c r="BI175" s="337"/>
      <c r="BJ175" s="337"/>
      <c r="BK175" s="337"/>
      <c r="BL175" s="337"/>
      <c r="BM175" s="337"/>
      <c r="BN175" s="337"/>
      <c r="BO175" s="337"/>
      <c r="BP175" s="337"/>
      <c r="BQ175" s="337"/>
      <c r="BR175" s="337"/>
      <c r="BS175" s="337"/>
      <c r="BT175" s="337"/>
      <c r="BU175" s="337"/>
      <c r="BV175" s="338"/>
      <c r="BW175" s="338"/>
      <c r="BX175" s="338"/>
      <c r="BY175" s="338"/>
      <c r="BZ175" s="338"/>
      <c r="CA175" s="338"/>
      <c r="CB175" s="338"/>
      <c r="CC175" s="338"/>
      <c r="CD175" s="338"/>
      <c r="CE175" s="338"/>
      <c r="CF175" s="338"/>
      <c r="CG175" s="338"/>
      <c r="CH175" s="338"/>
      <c r="CI175" s="338"/>
      <c r="CJ175" s="338"/>
      <c r="CK175" s="338"/>
      <c r="CL175" s="338"/>
      <c r="CM175" s="338"/>
      <c r="CN175" s="338"/>
      <c r="CO175" s="338"/>
      <c r="CP175" s="338"/>
      <c r="CQ175" s="338"/>
      <c r="CR175" s="338"/>
      <c r="CS175" s="338"/>
      <c r="CT175" s="338"/>
      <c r="CU175" s="338"/>
      <c r="CV175" s="338"/>
      <c r="CW175" s="338"/>
      <c r="CX175" s="338"/>
      <c r="CY175" s="338"/>
      <c r="CZ175" s="338"/>
      <c r="DA175" s="338"/>
      <c r="DB175" s="338"/>
      <c r="DC175" s="338"/>
      <c r="DD175" s="338"/>
      <c r="DE175" s="338"/>
      <c r="DF175" s="338"/>
      <c r="DG175" s="338"/>
      <c r="DH175" s="338"/>
      <c r="DI175" s="338"/>
      <c r="DJ175" s="338"/>
      <c r="DK175" s="338"/>
      <c r="DL175" s="338"/>
      <c r="DM175" s="338"/>
      <c r="DN175" s="338"/>
      <c r="DO175" s="338"/>
      <c r="DP175" s="338"/>
      <c r="DQ175" s="338"/>
      <c r="DR175" s="338"/>
      <c r="DS175" s="338"/>
      <c r="DT175" s="338"/>
      <c r="DU175" s="338"/>
      <c r="DV175" s="338"/>
      <c r="DW175" s="338"/>
      <c r="DX175" s="338"/>
      <c r="DY175" s="338"/>
      <c r="DZ175" s="338"/>
      <c r="EA175" s="338"/>
      <c r="EB175" s="338"/>
      <c r="EC175" s="338"/>
      <c r="ED175" s="338"/>
      <c r="EE175" s="338"/>
      <c r="EF175" s="338"/>
      <c r="EG175" s="338"/>
      <c r="EH175" s="338"/>
      <c r="EI175" s="338"/>
      <c r="EJ175" s="338"/>
      <c r="EK175" s="338"/>
      <c r="EL175" s="338"/>
      <c r="EM175" s="338"/>
      <c r="EN175" s="338"/>
      <c r="EO175" s="338"/>
      <c r="EP175" s="338"/>
      <c r="EQ175" s="338"/>
      <c r="ER175" s="338"/>
      <c r="ES175" s="338"/>
      <c r="ET175" s="338"/>
      <c r="EU175" s="338"/>
      <c r="EV175" s="338"/>
      <c r="EW175" s="338"/>
      <c r="EX175" s="338"/>
      <c r="EY175" s="338"/>
      <c r="EZ175" s="338"/>
      <c r="FA175" s="338"/>
      <c r="FB175" s="338"/>
      <c r="FC175" s="338"/>
      <c r="FD175" s="338"/>
      <c r="FE175" s="338"/>
      <c r="FF175" s="338"/>
      <c r="FG175" s="338"/>
      <c r="FH175" s="338"/>
      <c r="FI175" s="338"/>
      <c r="FJ175" s="338"/>
      <c r="FK175" s="338"/>
      <c r="FL175" s="338"/>
      <c r="FM175" s="338"/>
      <c r="FN175" s="338"/>
      <c r="FO175" s="338"/>
      <c r="FP175" s="338"/>
      <c r="FQ175" s="338"/>
      <c r="FR175" s="338"/>
      <c r="FS175" s="338"/>
      <c r="FT175" s="338"/>
      <c r="FU175" s="338"/>
      <c r="FV175" s="338"/>
      <c r="FW175" s="338"/>
      <c r="FX175" s="338"/>
      <c r="FY175" s="338"/>
      <c r="FZ175" s="338"/>
      <c r="GA175" s="338"/>
      <c r="GB175" s="338"/>
      <c r="GC175" s="338"/>
      <c r="GD175" s="338"/>
      <c r="GE175" s="338"/>
      <c r="GF175" s="338"/>
      <c r="GG175" s="338"/>
      <c r="GH175" s="338"/>
      <c r="GI175" s="338"/>
      <c r="GJ175" s="338"/>
      <c r="GK175" s="338"/>
      <c r="GL175" s="338"/>
      <c r="GM175" s="338"/>
      <c r="GN175" s="338"/>
      <c r="GO175" s="338"/>
      <c r="GP175" s="338"/>
      <c r="GQ175" s="338"/>
      <c r="GR175" s="338"/>
      <c r="GS175" s="338"/>
      <c r="GT175" s="338"/>
      <c r="GU175" s="338"/>
      <c r="GV175" s="338"/>
      <c r="GW175" s="338"/>
      <c r="GX175" s="338"/>
      <c r="GY175" s="338"/>
      <c r="GZ175" s="338"/>
      <c r="HA175" s="338"/>
      <c r="HB175" s="338"/>
      <c r="HC175" s="338"/>
      <c r="HD175" s="338"/>
      <c r="HE175" s="338"/>
      <c r="HF175" s="338"/>
      <c r="HG175" s="338"/>
      <c r="HH175" s="338"/>
      <c r="HI175" s="338"/>
      <c r="HJ175" s="338"/>
      <c r="HK175" s="338"/>
      <c r="HL175" s="338"/>
      <c r="HM175" s="338"/>
      <c r="HN175" s="338"/>
      <c r="HO175" s="338"/>
      <c r="HP175" s="338"/>
      <c r="HQ175" s="338"/>
      <c r="HR175" s="338"/>
      <c r="HS175" s="338"/>
      <c r="HT175" s="338"/>
      <c r="HU175" s="338"/>
      <c r="HV175" s="338"/>
      <c r="HW175" s="338"/>
      <c r="HX175" s="338"/>
      <c r="HY175" s="338"/>
      <c r="HZ175" s="472"/>
      <c r="IA175" s="338"/>
      <c r="IB175" s="338"/>
      <c r="IG175" s="25"/>
      <c r="KI175" s="627"/>
      <c r="KJ175" s="627"/>
      <c r="KK175" s="627"/>
      <c r="KL175" s="627"/>
      <c r="KM175" s="627"/>
      <c r="KN175" s="627"/>
      <c r="KO175" s="627"/>
      <c r="KP175" s="627"/>
      <c r="KQ175" s="627"/>
      <c r="KR175" s="627"/>
    </row>
    <row r="176" spans="1:304" s="19" customFormat="1" ht="12.75">
      <c r="B176" s="71"/>
      <c r="E176" s="71"/>
      <c r="G176" s="71"/>
      <c r="IA176" s="472"/>
      <c r="IS176" s="491"/>
      <c r="IT176" s="491"/>
      <c r="KI176" s="651"/>
      <c r="KJ176" s="651"/>
      <c r="KK176" s="651"/>
      <c r="KL176" s="651"/>
      <c r="KM176" s="651"/>
      <c r="KN176" s="651"/>
      <c r="KO176" s="651"/>
      <c r="KP176" s="651"/>
      <c r="KQ176" s="651"/>
      <c r="KR176" s="651"/>
    </row>
    <row r="177" spans="1:304" ht="15.75">
      <c r="A177" s="372" t="s">
        <v>379</v>
      </c>
      <c r="IS177" s="492"/>
      <c r="IT177" s="492"/>
      <c r="KI177" s="627"/>
      <c r="KJ177" s="627"/>
      <c r="KK177" s="627"/>
      <c r="KL177" s="627"/>
      <c r="KM177" s="627"/>
      <c r="KN177" s="627"/>
      <c r="KO177" s="627"/>
      <c r="KP177" s="627"/>
      <c r="KQ177" s="627"/>
      <c r="KR177" s="627"/>
    </row>
    <row r="178" spans="1:304" s="19" customFormat="1" ht="12.75">
      <c r="A178" s="306" t="s">
        <v>507</v>
      </c>
      <c r="B178" s="223">
        <v>36526</v>
      </c>
      <c r="C178" s="223">
        <v>36557</v>
      </c>
      <c r="D178" s="223">
        <v>36586</v>
      </c>
      <c r="E178" s="223">
        <v>36617</v>
      </c>
      <c r="F178" s="223">
        <v>36647</v>
      </c>
      <c r="G178" s="223">
        <v>36678</v>
      </c>
      <c r="H178" s="223">
        <v>36708</v>
      </c>
      <c r="I178" s="223">
        <v>36739</v>
      </c>
      <c r="J178" s="223">
        <v>36770</v>
      </c>
      <c r="K178" s="223">
        <v>36800</v>
      </c>
      <c r="L178" s="223">
        <v>36831</v>
      </c>
      <c r="M178" s="223">
        <v>36861</v>
      </c>
      <c r="N178" s="223">
        <v>36892</v>
      </c>
      <c r="O178" s="223">
        <v>36923</v>
      </c>
      <c r="P178" s="223">
        <v>36951</v>
      </c>
      <c r="Q178" s="223">
        <v>36982</v>
      </c>
      <c r="R178" s="223">
        <v>37012</v>
      </c>
      <c r="S178" s="223">
        <v>37043</v>
      </c>
      <c r="T178" s="223">
        <v>37073</v>
      </c>
      <c r="U178" s="223">
        <v>37104</v>
      </c>
      <c r="V178" s="223">
        <v>37135</v>
      </c>
      <c r="W178" s="223">
        <v>37165</v>
      </c>
      <c r="X178" s="223">
        <v>37196</v>
      </c>
      <c r="Y178" s="223">
        <v>37226</v>
      </c>
      <c r="Z178" s="223">
        <v>37257</v>
      </c>
      <c r="AA178" s="223">
        <v>37288</v>
      </c>
      <c r="AB178" s="223">
        <v>37316</v>
      </c>
      <c r="AC178" s="223">
        <v>37347</v>
      </c>
      <c r="AD178" s="223">
        <v>37377</v>
      </c>
      <c r="AE178" s="223">
        <v>37408</v>
      </c>
      <c r="AF178" s="223">
        <v>37438</v>
      </c>
      <c r="AG178" s="223">
        <v>37469</v>
      </c>
      <c r="AH178" s="223">
        <v>37500</v>
      </c>
      <c r="AI178" s="223">
        <v>37530</v>
      </c>
      <c r="AJ178" s="223">
        <v>37561</v>
      </c>
      <c r="AK178" s="223">
        <v>37591</v>
      </c>
      <c r="AL178" s="223">
        <v>37622</v>
      </c>
      <c r="AM178" s="223">
        <v>37653</v>
      </c>
      <c r="AN178" s="223">
        <v>37681</v>
      </c>
      <c r="AO178" s="223">
        <v>37712</v>
      </c>
      <c r="AP178" s="223">
        <v>37742</v>
      </c>
      <c r="AQ178" s="223">
        <v>37773</v>
      </c>
      <c r="AR178" s="223">
        <v>37803</v>
      </c>
      <c r="AS178" s="223">
        <v>37834</v>
      </c>
      <c r="AT178" s="223">
        <v>37865</v>
      </c>
      <c r="AU178" s="223">
        <v>37895</v>
      </c>
      <c r="AV178" s="223">
        <v>37926</v>
      </c>
      <c r="AW178" s="223">
        <v>37956</v>
      </c>
      <c r="AX178" s="223">
        <v>37987</v>
      </c>
      <c r="AY178" s="223">
        <v>38018</v>
      </c>
      <c r="AZ178" s="223">
        <v>38047</v>
      </c>
      <c r="BA178" s="223">
        <v>38078</v>
      </c>
      <c r="BB178" s="223">
        <v>38108</v>
      </c>
      <c r="BC178" s="223">
        <v>38139</v>
      </c>
      <c r="BD178" s="223">
        <v>38169</v>
      </c>
      <c r="BE178" s="223">
        <v>38200</v>
      </c>
      <c r="BF178" s="223">
        <v>38231</v>
      </c>
      <c r="BG178" s="223">
        <v>38261</v>
      </c>
      <c r="BH178" s="223">
        <v>38292</v>
      </c>
      <c r="BI178" s="223">
        <v>38322</v>
      </c>
      <c r="BJ178" s="223">
        <v>38353</v>
      </c>
      <c r="BK178" s="223">
        <v>38384</v>
      </c>
      <c r="BL178" s="223">
        <v>38412</v>
      </c>
      <c r="BM178" s="223">
        <v>38443</v>
      </c>
      <c r="BN178" s="223">
        <v>38473</v>
      </c>
      <c r="BO178" s="223">
        <v>38504</v>
      </c>
      <c r="BP178" s="223">
        <v>38534</v>
      </c>
      <c r="BQ178" s="223">
        <v>38565</v>
      </c>
      <c r="BR178" s="223">
        <v>38596</v>
      </c>
      <c r="BS178" s="223">
        <v>38626</v>
      </c>
      <c r="BT178" s="223">
        <v>38657</v>
      </c>
      <c r="BU178" s="223">
        <v>38687</v>
      </c>
      <c r="BV178" s="223">
        <v>38718</v>
      </c>
      <c r="BW178" s="223">
        <v>38749</v>
      </c>
      <c r="BX178" s="223">
        <v>38777</v>
      </c>
      <c r="BY178" s="223">
        <v>38808</v>
      </c>
      <c r="BZ178" s="223">
        <v>38838</v>
      </c>
      <c r="CA178" s="223">
        <v>38869</v>
      </c>
      <c r="CB178" s="223">
        <v>38899</v>
      </c>
      <c r="CC178" s="223">
        <v>38930</v>
      </c>
      <c r="CD178" s="223">
        <v>38961</v>
      </c>
      <c r="CE178" s="223">
        <v>38991</v>
      </c>
      <c r="CF178" s="223">
        <v>39022</v>
      </c>
      <c r="CG178" s="223">
        <v>39052</v>
      </c>
      <c r="CH178" s="223">
        <v>39083</v>
      </c>
      <c r="CI178" s="223">
        <v>39114</v>
      </c>
      <c r="CJ178" s="223">
        <v>39142</v>
      </c>
      <c r="CK178" s="223">
        <v>39173</v>
      </c>
      <c r="CL178" s="223">
        <v>39203</v>
      </c>
      <c r="CM178" s="223">
        <v>39234</v>
      </c>
      <c r="CN178" s="223">
        <v>39264</v>
      </c>
      <c r="CO178" s="223">
        <v>39295</v>
      </c>
      <c r="CP178" s="223">
        <v>39326</v>
      </c>
      <c r="CQ178" s="223">
        <v>39356</v>
      </c>
      <c r="CR178" s="223">
        <v>39387</v>
      </c>
      <c r="CS178" s="223">
        <v>39417</v>
      </c>
      <c r="CT178" s="223">
        <v>39448</v>
      </c>
      <c r="CU178" s="223">
        <v>39479</v>
      </c>
      <c r="CV178" s="223">
        <v>39508</v>
      </c>
      <c r="CW178" s="223">
        <v>39539</v>
      </c>
      <c r="CX178" s="223">
        <v>39569</v>
      </c>
      <c r="CY178" s="223">
        <v>39600</v>
      </c>
      <c r="CZ178" s="223">
        <v>39630</v>
      </c>
      <c r="DA178" s="223">
        <v>39661</v>
      </c>
      <c r="DB178" s="223">
        <v>39692</v>
      </c>
      <c r="DC178" s="223">
        <v>39722</v>
      </c>
      <c r="DD178" s="223">
        <v>39753</v>
      </c>
      <c r="DE178" s="223">
        <v>39783</v>
      </c>
      <c r="DF178" s="223">
        <v>39814</v>
      </c>
      <c r="DG178" s="223">
        <v>39845</v>
      </c>
      <c r="DH178" s="223">
        <v>39873</v>
      </c>
      <c r="DI178" s="223">
        <v>39904</v>
      </c>
      <c r="DJ178" s="223">
        <v>39934</v>
      </c>
      <c r="DK178" s="223">
        <v>39965</v>
      </c>
      <c r="DL178" s="223">
        <v>39995</v>
      </c>
      <c r="DM178" s="223">
        <v>40026</v>
      </c>
      <c r="DN178" s="223">
        <v>40057</v>
      </c>
      <c r="DO178" s="223">
        <v>40087</v>
      </c>
      <c r="DP178" s="223">
        <v>40118</v>
      </c>
      <c r="DQ178" s="223">
        <v>40148</v>
      </c>
      <c r="DR178" s="223">
        <v>40179</v>
      </c>
      <c r="DS178" s="223">
        <v>40210</v>
      </c>
      <c r="DT178" s="223">
        <v>40238</v>
      </c>
      <c r="DU178" s="223">
        <v>40269</v>
      </c>
      <c r="DV178" s="223">
        <v>40299</v>
      </c>
      <c r="DW178" s="223">
        <v>40330</v>
      </c>
      <c r="DX178" s="223">
        <v>40360</v>
      </c>
      <c r="DY178" s="223">
        <v>40391</v>
      </c>
      <c r="DZ178" s="223">
        <v>40422</v>
      </c>
      <c r="EA178" s="223">
        <v>40452</v>
      </c>
      <c r="EB178" s="223">
        <v>40483</v>
      </c>
      <c r="EC178" s="223">
        <v>40513</v>
      </c>
      <c r="ED178" s="223">
        <v>40544</v>
      </c>
      <c r="EE178" s="223">
        <v>40575</v>
      </c>
      <c r="EF178" s="223">
        <v>40603</v>
      </c>
      <c r="EG178" s="223">
        <v>40634</v>
      </c>
      <c r="EH178" s="223">
        <v>40664</v>
      </c>
      <c r="EI178" s="223">
        <v>40695</v>
      </c>
      <c r="EJ178" s="223">
        <v>40725</v>
      </c>
      <c r="EK178" s="223">
        <v>40756</v>
      </c>
      <c r="EL178" s="223">
        <v>40787</v>
      </c>
      <c r="EM178" s="223">
        <v>40817</v>
      </c>
      <c r="EN178" s="223">
        <v>40848</v>
      </c>
      <c r="EO178" s="223">
        <v>40878</v>
      </c>
      <c r="EP178" s="223">
        <v>40909</v>
      </c>
      <c r="EQ178" s="223">
        <v>40940</v>
      </c>
      <c r="ER178" s="223">
        <v>40969</v>
      </c>
      <c r="ES178" s="223">
        <v>41000</v>
      </c>
      <c r="ET178" s="223">
        <v>41030</v>
      </c>
      <c r="EU178" s="223">
        <v>41061</v>
      </c>
      <c r="EV178" s="223">
        <v>41091</v>
      </c>
      <c r="EW178" s="223">
        <v>41122</v>
      </c>
      <c r="EX178" s="223">
        <v>41153</v>
      </c>
      <c r="EY178" s="223">
        <v>41183</v>
      </c>
      <c r="EZ178" s="223">
        <v>41214</v>
      </c>
      <c r="FA178" s="223">
        <v>41244</v>
      </c>
      <c r="FB178" s="223">
        <v>41275</v>
      </c>
      <c r="FC178" s="223">
        <v>41306</v>
      </c>
      <c r="FD178" s="223">
        <v>41334</v>
      </c>
      <c r="FE178" s="223">
        <v>41365</v>
      </c>
      <c r="FF178" s="223">
        <v>41395</v>
      </c>
      <c r="FG178" s="223">
        <v>41426</v>
      </c>
      <c r="FH178" s="223">
        <v>41456</v>
      </c>
      <c r="FI178" s="223">
        <v>41487</v>
      </c>
      <c r="FJ178" s="223">
        <v>41518</v>
      </c>
      <c r="FK178" s="223">
        <v>41548</v>
      </c>
      <c r="FL178" s="223">
        <v>41579</v>
      </c>
      <c r="FM178" s="223">
        <v>41609</v>
      </c>
      <c r="FN178" s="223">
        <v>41640</v>
      </c>
      <c r="FO178" s="223">
        <v>41671</v>
      </c>
      <c r="FP178" s="223">
        <v>41699</v>
      </c>
      <c r="FQ178" s="223">
        <v>41730</v>
      </c>
      <c r="FR178" s="223">
        <v>41760</v>
      </c>
      <c r="FS178" s="223">
        <v>41791</v>
      </c>
      <c r="FT178" s="223">
        <v>41821</v>
      </c>
      <c r="FU178" s="223">
        <v>41852</v>
      </c>
      <c r="FV178" s="223">
        <v>41883</v>
      </c>
      <c r="FW178" s="223">
        <v>41913</v>
      </c>
      <c r="FX178" s="223">
        <v>41944</v>
      </c>
      <c r="FY178" s="223">
        <v>41974</v>
      </c>
      <c r="FZ178" s="223">
        <v>42005</v>
      </c>
      <c r="GA178" s="223">
        <v>42036</v>
      </c>
      <c r="GB178" s="223">
        <v>42064</v>
      </c>
      <c r="GC178" s="223">
        <v>42095</v>
      </c>
      <c r="GD178" s="223">
        <v>42125</v>
      </c>
      <c r="GE178" s="223">
        <v>42156</v>
      </c>
      <c r="GF178" s="223">
        <v>42186</v>
      </c>
      <c r="GG178" s="223">
        <v>42217</v>
      </c>
      <c r="GH178" s="223">
        <v>42248</v>
      </c>
      <c r="GI178" s="223">
        <v>42278</v>
      </c>
      <c r="GJ178" s="223">
        <v>42309</v>
      </c>
      <c r="GK178" s="223">
        <v>42339</v>
      </c>
      <c r="GL178" s="223">
        <v>42370</v>
      </c>
      <c r="GM178" s="223">
        <v>42401</v>
      </c>
      <c r="GN178" s="223">
        <v>42430</v>
      </c>
      <c r="GO178" s="223">
        <v>42461</v>
      </c>
      <c r="GP178" s="223">
        <v>42491</v>
      </c>
      <c r="GQ178" s="223">
        <v>42522</v>
      </c>
      <c r="GR178" s="223">
        <v>42552</v>
      </c>
      <c r="GS178" s="223">
        <v>42583</v>
      </c>
      <c r="GT178" s="223">
        <v>42614</v>
      </c>
      <c r="GU178" s="223">
        <v>42644</v>
      </c>
      <c r="GV178" s="223">
        <v>42675</v>
      </c>
      <c r="GW178" s="223">
        <v>42705</v>
      </c>
      <c r="GX178" s="223">
        <v>42736</v>
      </c>
      <c r="GY178" s="223">
        <v>42767</v>
      </c>
      <c r="GZ178" s="223">
        <v>42795</v>
      </c>
      <c r="HA178" s="223">
        <v>42826</v>
      </c>
      <c r="HB178" s="223">
        <v>42856</v>
      </c>
      <c r="HC178" s="223">
        <v>42887</v>
      </c>
      <c r="HD178" s="223">
        <v>42917</v>
      </c>
      <c r="HE178" s="223">
        <v>42948</v>
      </c>
      <c r="HF178" s="223">
        <v>42979</v>
      </c>
      <c r="HG178" s="223">
        <v>43009</v>
      </c>
      <c r="HH178" s="223">
        <v>43040</v>
      </c>
      <c r="HI178" s="223">
        <v>43070</v>
      </c>
      <c r="HJ178" s="223">
        <v>43101</v>
      </c>
      <c r="HK178" s="223">
        <v>43132</v>
      </c>
      <c r="HL178" s="223">
        <v>43160</v>
      </c>
      <c r="HM178" s="223">
        <v>43191</v>
      </c>
      <c r="HN178" s="223">
        <v>43221</v>
      </c>
      <c r="HO178" s="223">
        <v>43252</v>
      </c>
      <c r="HP178" s="223">
        <v>43282</v>
      </c>
      <c r="HQ178" s="223">
        <v>43313</v>
      </c>
      <c r="HR178" s="223">
        <v>43344</v>
      </c>
      <c r="HS178" s="223">
        <v>43374</v>
      </c>
      <c r="HT178" s="223">
        <v>43405</v>
      </c>
      <c r="HU178" s="223">
        <v>43435</v>
      </c>
      <c r="HV178" s="223">
        <v>43466</v>
      </c>
      <c r="HW178" s="223">
        <v>43497</v>
      </c>
      <c r="HX178" s="223">
        <v>43525</v>
      </c>
      <c r="HY178" s="223">
        <v>43556</v>
      </c>
      <c r="HZ178" s="223">
        <v>43586</v>
      </c>
      <c r="IA178" s="459">
        <v>43617</v>
      </c>
      <c r="IB178" s="459">
        <v>43647</v>
      </c>
      <c r="IC178" s="459">
        <v>43678</v>
      </c>
      <c r="ID178" s="459">
        <v>43709</v>
      </c>
      <c r="IE178" s="459">
        <v>43739</v>
      </c>
      <c r="IF178" s="459">
        <v>43770</v>
      </c>
      <c r="IG178" s="459">
        <v>43800</v>
      </c>
      <c r="IH178" s="459">
        <v>43831</v>
      </c>
      <c r="II178" s="459">
        <v>43862</v>
      </c>
      <c r="IJ178" s="459">
        <v>43891</v>
      </c>
      <c r="IK178" s="459">
        <v>43922</v>
      </c>
      <c r="IL178" s="459">
        <v>43952</v>
      </c>
      <c r="IM178" s="459">
        <v>43983</v>
      </c>
      <c r="IN178" s="459">
        <v>44013</v>
      </c>
      <c r="IO178" s="459">
        <v>44044</v>
      </c>
      <c r="IP178" s="270">
        <v>44075</v>
      </c>
      <c r="IQ178" s="270">
        <v>44105</v>
      </c>
      <c r="IR178" s="270">
        <v>44136</v>
      </c>
      <c r="IS178" s="270">
        <v>44166</v>
      </c>
      <c r="IT178" s="270">
        <v>44197</v>
      </c>
      <c r="IU178" s="270">
        <v>44228</v>
      </c>
      <c r="IV178" s="270">
        <v>44256</v>
      </c>
      <c r="IW178" s="270">
        <v>44287</v>
      </c>
      <c r="IX178" s="270">
        <v>44317</v>
      </c>
      <c r="IY178" s="270">
        <v>44348</v>
      </c>
      <c r="IZ178" s="270">
        <v>44378</v>
      </c>
      <c r="JA178" s="270">
        <v>44409</v>
      </c>
      <c r="JB178" s="270">
        <v>44440</v>
      </c>
      <c r="JC178" s="270">
        <v>44470</v>
      </c>
      <c r="JD178" s="270">
        <v>44501</v>
      </c>
      <c r="JE178" s="270">
        <v>44531</v>
      </c>
      <c r="JF178" s="270">
        <v>44562</v>
      </c>
      <c r="JG178" s="270">
        <v>44593</v>
      </c>
      <c r="JH178" s="270">
        <v>44621</v>
      </c>
      <c r="JI178" s="270">
        <v>44652</v>
      </c>
      <c r="JJ178" s="270">
        <v>44682</v>
      </c>
      <c r="JK178" s="270">
        <v>44713</v>
      </c>
      <c r="JL178" s="270">
        <v>44743</v>
      </c>
      <c r="JM178" s="270">
        <v>44774</v>
      </c>
      <c r="JN178" s="270">
        <v>44805</v>
      </c>
      <c r="JO178" s="270">
        <v>44835</v>
      </c>
      <c r="JP178" s="270">
        <v>44866</v>
      </c>
      <c r="JQ178" s="270">
        <v>44896</v>
      </c>
      <c r="JR178" s="270">
        <v>44927</v>
      </c>
      <c r="JS178" s="270" t="s">
        <v>509</v>
      </c>
      <c r="JT178" s="270">
        <v>44986</v>
      </c>
      <c r="JU178" s="270">
        <f t="shared" ref="JU178:JZ178" si="120">JU11</f>
        <v>45017</v>
      </c>
      <c r="JV178" s="270">
        <f t="shared" si="120"/>
        <v>45047</v>
      </c>
      <c r="JW178" s="270">
        <f t="shared" si="120"/>
        <v>45078</v>
      </c>
      <c r="JX178" s="270">
        <f t="shared" si="120"/>
        <v>45108</v>
      </c>
      <c r="JY178" s="270">
        <f t="shared" si="120"/>
        <v>45139</v>
      </c>
      <c r="JZ178" s="270">
        <f t="shared" si="120"/>
        <v>45170</v>
      </c>
      <c r="KA178" s="270">
        <f t="shared" ref="KA178:KB178" si="121">KA11</f>
        <v>45200</v>
      </c>
      <c r="KB178" s="270">
        <f t="shared" si="121"/>
        <v>45231</v>
      </c>
      <c r="KC178" s="270">
        <f t="shared" ref="KC178:KD178" si="122">KC11</f>
        <v>45261</v>
      </c>
      <c r="KD178" s="270">
        <f t="shared" si="122"/>
        <v>45292</v>
      </c>
      <c r="KE178" s="270">
        <f>KE11</f>
        <v>45323</v>
      </c>
      <c r="KF178" s="270">
        <f>KF11</f>
        <v>45352</v>
      </c>
      <c r="KG178" s="270">
        <f>KG11</f>
        <v>45383</v>
      </c>
      <c r="KH178" s="270">
        <f>KH11</f>
        <v>45413</v>
      </c>
      <c r="KI178" s="270">
        <v>45444</v>
      </c>
      <c r="KJ178" s="270">
        <v>45474</v>
      </c>
      <c r="KK178" s="270">
        <v>45505</v>
      </c>
      <c r="KL178" s="270">
        <v>45536</v>
      </c>
      <c r="KM178" s="270">
        <v>45566</v>
      </c>
      <c r="KN178" s="270" t="s">
        <v>536</v>
      </c>
      <c r="KO178" s="270">
        <v>45627</v>
      </c>
      <c r="KP178" s="270">
        <v>45658</v>
      </c>
      <c r="KQ178" s="270">
        <v>45689</v>
      </c>
      <c r="KR178" s="270">
        <v>45717</v>
      </c>
    </row>
    <row r="179" spans="1:304" s="19" customFormat="1" ht="12.75">
      <c r="A179" s="307" t="s">
        <v>310</v>
      </c>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c r="AI179" s="305"/>
      <c r="AJ179" s="305"/>
      <c r="AK179" s="305"/>
      <c r="AL179" s="305"/>
      <c r="AM179" s="305"/>
      <c r="AN179" s="305"/>
      <c r="AO179" s="305"/>
      <c r="AP179" s="305"/>
      <c r="AQ179" s="305"/>
      <c r="AR179" s="305"/>
      <c r="AS179" s="305"/>
      <c r="AT179" s="305"/>
      <c r="AU179" s="305"/>
      <c r="AV179" s="305"/>
      <c r="AW179" s="305"/>
      <c r="AX179" s="305"/>
      <c r="AY179" s="305"/>
      <c r="AZ179" s="305"/>
      <c r="BA179" s="305"/>
      <c r="BB179" s="305"/>
      <c r="BC179" s="305"/>
      <c r="BD179" s="305"/>
      <c r="BE179" s="305"/>
      <c r="BF179" s="305"/>
      <c r="BG179" s="305"/>
      <c r="BH179" s="305"/>
      <c r="BI179" s="305"/>
      <c r="BJ179" s="305"/>
      <c r="BK179" s="305"/>
      <c r="BL179" s="305"/>
      <c r="BM179" s="305"/>
      <c r="BN179" s="305"/>
      <c r="BO179" s="305"/>
      <c r="BP179" s="305"/>
      <c r="BQ179" s="305"/>
      <c r="BR179" s="305"/>
      <c r="BS179" s="305"/>
      <c r="BT179" s="305"/>
      <c r="BU179" s="305"/>
      <c r="BV179" s="305"/>
      <c r="BW179" s="305"/>
      <c r="BX179" s="305"/>
      <c r="BY179" s="305"/>
      <c r="BZ179" s="305"/>
      <c r="CA179" s="305"/>
      <c r="CB179" s="305"/>
      <c r="CC179" s="305"/>
      <c r="CD179" s="305"/>
      <c r="CE179" s="305"/>
      <c r="CF179" s="305"/>
      <c r="CG179" s="305"/>
      <c r="CH179" s="305"/>
      <c r="CI179" s="305"/>
      <c r="CJ179" s="305"/>
      <c r="CK179" s="305"/>
      <c r="CL179" s="305"/>
      <c r="CM179" s="305"/>
      <c r="CN179" s="305"/>
      <c r="CO179" s="305"/>
      <c r="CP179" s="305"/>
      <c r="CQ179" s="305"/>
      <c r="CR179" s="305"/>
      <c r="CS179" s="305"/>
      <c r="CT179" s="305"/>
      <c r="CU179" s="305"/>
      <c r="CV179" s="305"/>
      <c r="CW179" s="305"/>
      <c r="CX179" s="305"/>
      <c r="CY179" s="305"/>
      <c r="CZ179" s="305"/>
      <c r="DA179" s="305"/>
      <c r="DB179" s="305"/>
      <c r="DC179" s="305"/>
      <c r="DD179" s="305"/>
      <c r="DE179" s="305"/>
      <c r="DF179" s="305"/>
      <c r="DG179" s="305"/>
      <c r="DH179" s="305"/>
      <c r="DI179" s="305"/>
      <c r="DJ179" s="305"/>
      <c r="DK179" s="305"/>
      <c r="DL179" s="305"/>
      <c r="DM179" s="305"/>
      <c r="DN179" s="305"/>
      <c r="DO179" s="305"/>
      <c r="DP179" s="305"/>
      <c r="DQ179" s="305"/>
      <c r="DR179" s="305"/>
      <c r="DS179" s="305"/>
      <c r="DT179" s="305"/>
      <c r="DU179" s="305"/>
      <c r="DV179" s="305"/>
      <c r="DW179" s="305"/>
      <c r="DX179" s="305"/>
      <c r="DY179" s="305"/>
      <c r="DZ179" s="305">
        <v>2.21283E-2</v>
      </c>
      <c r="EA179" s="305">
        <v>1.839725E-2</v>
      </c>
      <c r="EB179" s="305">
        <v>3.9279699999999994E-2</v>
      </c>
      <c r="EC179" s="305">
        <v>7.1951714285714286E-2</v>
      </c>
      <c r="ED179" s="305">
        <v>0.1256195</v>
      </c>
      <c r="EE179" s="305">
        <v>0.2110969</v>
      </c>
      <c r="EF179" s="305">
        <v>0.25681723809523799</v>
      </c>
      <c r="EG179" s="305">
        <v>0.217518421052632</v>
      </c>
      <c r="EH179" s="305">
        <v>0.21788272727272701</v>
      </c>
      <c r="EI179" s="305">
        <v>0.24792319047618999</v>
      </c>
      <c r="EJ179" s="305">
        <v>0.30109695238095235</v>
      </c>
      <c r="EK179" s="305">
        <v>0.72571173913043496</v>
      </c>
      <c r="EL179" s="305">
        <v>0.68058752380952403</v>
      </c>
      <c r="EM179" s="305">
        <v>0.79081860000000004</v>
      </c>
      <c r="EN179" s="305">
        <v>0.71064344999999995</v>
      </c>
      <c r="EO179" s="305">
        <v>0.66077300000000005</v>
      </c>
      <c r="EP179" s="305">
        <v>0.62910866666666665</v>
      </c>
      <c r="EQ179" s="305">
        <v>0.74328894736842099</v>
      </c>
      <c r="ER179" s="305">
        <v>0.79854440909090907</v>
      </c>
      <c r="ES179" s="305">
        <v>1.0141541000000001</v>
      </c>
      <c r="ET179" s="305">
        <v>1.2754104545454545</v>
      </c>
      <c r="EU179" s="305">
        <v>1.1037320500000001</v>
      </c>
      <c r="EV179" s="305">
        <v>1.1899145714285713</v>
      </c>
      <c r="EW179" s="305">
        <v>1.4151286956521738</v>
      </c>
      <c r="EX179" s="305">
        <v>1.6960132631578948</v>
      </c>
      <c r="EY179" s="305">
        <v>1.2827926363636364</v>
      </c>
      <c r="EZ179" s="305">
        <v>1.3127025789473699</v>
      </c>
      <c r="FA179" s="305">
        <v>1.3865594444444445</v>
      </c>
      <c r="FB179" s="305">
        <v>1.2647417619047618</v>
      </c>
      <c r="FC179" s="305">
        <v>1.3350176111111101</v>
      </c>
      <c r="FD179" s="305">
        <v>1.6749634</v>
      </c>
      <c r="FE179" s="305">
        <v>1.6859693181818181</v>
      </c>
      <c r="FF179" s="305">
        <v>1.6159910952381</v>
      </c>
      <c r="FG179" s="305">
        <v>1.9324743</v>
      </c>
      <c r="FH179" s="305">
        <v>1.5377283181818182</v>
      </c>
      <c r="FI179" s="305">
        <v>2.0819495454545454</v>
      </c>
      <c r="FJ179" s="305">
        <v>1.80253085714286</v>
      </c>
      <c r="FK179" s="305">
        <v>1.7071716956521739</v>
      </c>
      <c r="FL179" s="305">
        <v>1.9667564210526316</v>
      </c>
      <c r="FM179" s="305">
        <v>1.4679257894736844</v>
      </c>
      <c r="FN179" s="305">
        <v>1.7387416363636363</v>
      </c>
      <c r="FO179" s="305">
        <v>1.87064155</v>
      </c>
      <c r="FP179" s="305">
        <v>2.0325057368421051</v>
      </c>
      <c r="FQ179" s="305">
        <v>2.3742543500000002</v>
      </c>
      <c r="FR179" s="305">
        <v>1.8560643333333333</v>
      </c>
      <c r="FS179" s="305">
        <v>1.5810268421052631</v>
      </c>
      <c r="FT179" s="305">
        <v>1.65243463636364</v>
      </c>
      <c r="FU179" s="305">
        <v>2.0512237142857144</v>
      </c>
      <c r="FV179" s="305">
        <v>2.8426228636363637</v>
      </c>
      <c r="FW179" s="305">
        <v>3.7586671739130435</v>
      </c>
      <c r="FX179" s="305">
        <v>2.1925274210526315</v>
      </c>
      <c r="FY179" s="305">
        <v>2.154331</v>
      </c>
      <c r="FZ179" s="305">
        <v>2.017074142857143</v>
      </c>
      <c r="GA179" s="305">
        <v>2.0622860555555556</v>
      </c>
      <c r="GB179" s="305">
        <v>2.1254162727272727</v>
      </c>
      <c r="GC179" s="305">
        <v>2.5196405999999998</v>
      </c>
      <c r="GD179" s="305">
        <v>2.43141915</v>
      </c>
      <c r="GE179" s="305">
        <v>1.860964857142857</v>
      </c>
      <c r="GF179" s="305">
        <v>1.8959379090909092</v>
      </c>
      <c r="GG179" s="305">
        <v>2.3023761428571428</v>
      </c>
      <c r="GH179" s="305">
        <v>2.5752003333333335</v>
      </c>
      <c r="GI179" s="305">
        <v>2.4600547142857141</v>
      </c>
      <c r="GJ179" s="305">
        <v>1.98441589473684</v>
      </c>
      <c r="GK179" s="305">
        <v>1.8904901000000001</v>
      </c>
      <c r="GL179" s="305">
        <v>1.6951117368421051</v>
      </c>
      <c r="GM179" s="305">
        <v>2.02284936842105</v>
      </c>
      <c r="GN179" s="305">
        <v>3.76189863636364</v>
      </c>
      <c r="GO179" s="305">
        <v>2.9628513999999999</v>
      </c>
      <c r="GP179" s="305">
        <v>2.479304</v>
      </c>
      <c r="GQ179" s="305">
        <v>2.1861711818181817</v>
      </c>
      <c r="GR179" s="305">
        <v>2.2987780952380952</v>
      </c>
      <c r="GS179" s="305">
        <v>2.4862237826086959</v>
      </c>
      <c r="GT179" s="305">
        <v>2.3579246190476191</v>
      </c>
      <c r="GU179" s="305">
        <v>2.7386857</v>
      </c>
      <c r="GV179" s="305">
        <v>3.7328394</v>
      </c>
      <c r="GW179" s="305">
        <v>2.4840082857142858</v>
      </c>
      <c r="GX179" s="305">
        <v>2.1918426666666666</v>
      </c>
      <c r="GY179" s="305">
        <v>2.574296277777778</v>
      </c>
      <c r="GZ179" s="305">
        <v>2.716522695652174</v>
      </c>
      <c r="HA179" s="305">
        <v>2.4137441666666666</v>
      </c>
      <c r="HB179" s="305">
        <v>3.0386454999999999</v>
      </c>
      <c r="HC179" s="305">
        <v>2.2316980476190476</v>
      </c>
      <c r="HD179" s="305">
        <v>1.9413196666666668</v>
      </c>
      <c r="HE179" s="305">
        <v>2.4507945217391303</v>
      </c>
      <c r="HF179" s="305">
        <v>3.0319520499999997</v>
      </c>
      <c r="HG179" s="305">
        <v>2.9705823333333301</v>
      </c>
      <c r="HH179" s="305">
        <v>3.0549219473684199</v>
      </c>
      <c r="HI179" s="305">
        <v>2.6393332105263201</v>
      </c>
      <c r="HJ179" s="305">
        <v>3.0600288571428571</v>
      </c>
      <c r="HK179" s="305">
        <v>4.4614769444444446</v>
      </c>
      <c r="HL179" s="305">
        <v>3.8071219047619049</v>
      </c>
      <c r="HM179" s="305">
        <v>3.6479432857142857</v>
      </c>
      <c r="HN179" s="305">
        <v>5.5952884761904764</v>
      </c>
      <c r="HO179" s="305">
        <v>5.3578757142857141</v>
      </c>
      <c r="HP179" s="305">
        <v>3.8157420476190476</v>
      </c>
      <c r="HQ179" s="305">
        <v>4.4171927391304404</v>
      </c>
      <c r="HR179" s="305">
        <v>4.2242798947368421</v>
      </c>
      <c r="HS179" s="305">
        <v>7.8734372272727278</v>
      </c>
      <c r="HT179" s="305">
        <v>6.4694488947368418</v>
      </c>
      <c r="HU179" s="305">
        <v>4.8891675238095234</v>
      </c>
      <c r="HV179" s="305">
        <v>6.4432381904761895</v>
      </c>
      <c r="HW179" s="305">
        <v>6.5537189499999995</v>
      </c>
      <c r="HX179" s="305">
        <v>6.6842606315789475</v>
      </c>
      <c r="HY179" s="305">
        <v>5.8696325238095239</v>
      </c>
      <c r="HZ179" s="305">
        <v>6.1704590000000001</v>
      </c>
      <c r="IA179" s="305">
        <v>5.9218596315789469</v>
      </c>
      <c r="IB179" s="305">
        <v>6.2852881818181823</v>
      </c>
      <c r="IC179" s="305">
        <v>8.2953977272727268</v>
      </c>
      <c r="ID179" s="305">
        <v>6.8858180952380952</v>
      </c>
      <c r="IE179" s="305">
        <v>6.9038933043478261</v>
      </c>
      <c r="IF179" s="305">
        <v>7.4300998947368422</v>
      </c>
      <c r="IG179" s="305">
        <v>7.0063924210526309</v>
      </c>
      <c r="IH179" s="305">
        <v>9.3823603181818171</v>
      </c>
      <c r="II179" s="305">
        <v>12.030629833333332</v>
      </c>
      <c r="IJ179" s="305">
        <v>17.892088272727275</v>
      </c>
      <c r="IK179" s="305">
        <v>13.5542733</v>
      </c>
      <c r="IL179" s="305">
        <v>14.337354049999998</v>
      </c>
      <c r="IM179" s="305">
        <v>17.334235285714286</v>
      </c>
      <c r="IN179" s="305">
        <v>15.560557304347824</v>
      </c>
      <c r="IO179" s="305">
        <v>17.444554</v>
      </c>
      <c r="IP179" s="305">
        <v>16.412184333333332</v>
      </c>
      <c r="IQ179" s="305">
        <v>16.047092428571428</v>
      </c>
      <c r="IR179" s="305">
        <v>19.252928700000002</v>
      </c>
      <c r="IS179" s="305">
        <v>17.334249449999998</v>
      </c>
      <c r="IT179" s="305">
        <v>20.116053578947369</v>
      </c>
      <c r="IU179" s="305">
        <v>23.342820130482405</v>
      </c>
      <c r="IV179" s="305">
        <v>24.497713282427135</v>
      </c>
      <c r="IW179" s="305">
        <v>18.569759830139901</v>
      </c>
      <c r="IX179" s="305">
        <v>19.736487894613099</v>
      </c>
      <c r="IY179" s="305">
        <v>19.424288188713199</v>
      </c>
      <c r="IZ179" s="305">
        <v>17.376402880000001</v>
      </c>
      <c r="JA179" s="305">
        <v>19.056626454</v>
      </c>
      <c r="JB179" s="305">
        <v>19.811858117</v>
      </c>
      <c r="JC179" s="305">
        <v>21.861673858</v>
      </c>
      <c r="JD179" s="305">
        <v>21.613760889000002</v>
      </c>
      <c r="JE179" s="305">
        <v>21.505365557000001</v>
      </c>
      <c r="JF179" s="305">
        <v>23.316674208999999</v>
      </c>
      <c r="JG179" s="305">
        <v>22.993124001999998</v>
      </c>
      <c r="JH179" s="305">
        <v>26.496217926409098</v>
      </c>
      <c r="JI179" s="305">
        <v>23.677335825315801</v>
      </c>
      <c r="JJ179" s="305">
        <v>26.465457018150001</v>
      </c>
      <c r="JK179" s="305">
        <v>23.040892015142902</v>
      </c>
      <c r="JL179" s="305">
        <v>20.0954254984762</v>
      </c>
      <c r="JM179" s="305">
        <v>25.3259453927826</v>
      </c>
      <c r="JN179" s="305">
        <v>28.98280819475</v>
      </c>
      <c r="JO179" s="305">
        <v>33.73368916575</v>
      </c>
      <c r="JP179" s="305">
        <v>30.556989246699999</v>
      </c>
      <c r="JQ179" s="305">
        <v>23.531378153999999</v>
      </c>
      <c r="JR179" s="305">
        <v>25.309677008240001</v>
      </c>
      <c r="JS179" s="305">
        <v>24.387672910999999</v>
      </c>
      <c r="JT179" s="305">
        <v>24.905553690959998</v>
      </c>
      <c r="JU179" s="305">
        <v>21.708692231220002</v>
      </c>
      <c r="JV179" s="305">
        <v>24.566884783500001</v>
      </c>
      <c r="JW179" s="305">
        <v>25.24761780971</v>
      </c>
      <c r="JX179" s="305">
        <v>21.293222236569999</v>
      </c>
      <c r="JY179" s="305">
        <v>23.38258931923</v>
      </c>
      <c r="JZ179" s="305">
        <v>20.978195392580002</v>
      </c>
      <c r="KA179" s="305">
        <v>21.545184796290002</v>
      </c>
      <c r="KB179" s="305">
        <v>22.725092044099998</v>
      </c>
      <c r="KC179" s="305">
        <v>20.968138654320001</v>
      </c>
      <c r="KD179" s="305">
        <v>20.500439838590001</v>
      </c>
      <c r="KE179" s="305">
        <v>22.940760243740002</v>
      </c>
      <c r="KF179" s="305">
        <v>22.37904733045</v>
      </c>
      <c r="KG179" s="305">
        <v>24.107308957000001</v>
      </c>
      <c r="KH179" s="305">
        <v>22.783945321000001</v>
      </c>
      <c r="KI179" s="305">
        <v>20.726323817000001</v>
      </c>
      <c r="KJ179" s="305">
        <v>19.736799679000001</v>
      </c>
      <c r="KK179" s="305">
        <v>25.670312783</v>
      </c>
      <c r="KL179" s="305">
        <v>22.130456535</v>
      </c>
      <c r="KM179" s="305">
        <v>20.82310227</v>
      </c>
      <c r="KN179" s="305">
        <v>27.190822769</v>
      </c>
      <c r="KO179" s="305">
        <v>26.735154826999999</v>
      </c>
      <c r="KP179" s="305">
        <v>21.173790260000001</v>
      </c>
      <c r="KQ179" s="305">
        <v>23.724861989000001</v>
      </c>
      <c r="KR179" s="305">
        <v>23.692569421000002</v>
      </c>
    </row>
    <row r="180" spans="1:304" s="19" customFormat="1" ht="12.75">
      <c r="A180" s="416" t="s">
        <v>274</v>
      </c>
      <c r="B180" s="288"/>
      <c r="C180" s="289"/>
      <c r="D180" s="289"/>
      <c r="E180" s="289"/>
      <c r="F180" s="289"/>
      <c r="G180" s="289"/>
      <c r="H180" s="289"/>
      <c r="I180" s="289"/>
      <c r="J180" s="289"/>
      <c r="K180" s="289"/>
      <c r="L180" s="289"/>
      <c r="M180" s="289"/>
      <c r="N180" s="289"/>
      <c r="O180" s="289"/>
      <c r="P180" s="289"/>
      <c r="Q180" s="289"/>
      <c r="R180" s="289"/>
      <c r="S180" s="289"/>
      <c r="T180" s="289"/>
      <c r="U180" s="289"/>
      <c r="V180" s="289"/>
      <c r="W180" s="289"/>
      <c r="X180" s="289"/>
      <c r="Y180" s="289"/>
      <c r="Z180" s="289"/>
      <c r="AA180" s="289"/>
      <c r="AB180" s="289"/>
      <c r="AC180" s="289"/>
      <c r="AD180" s="289"/>
      <c r="AE180" s="289"/>
      <c r="AF180" s="289"/>
      <c r="AG180" s="289"/>
      <c r="AH180" s="289"/>
      <c r="AI180" s="289"/>
      <c r="AJ180" s="289"/>
      <c r="AK180" s="289"/>
      <c r="AL180" s="289"/>
      <c r="AM180" s="289"/>
      <c r="AN180" s="289"/>
      <c r="AO180" s="289"/>
      <c r="AP180" s="289"/>
      <c r="AQ180" s="289"/>
      <c r="AR180" s="289"/>
      <c r="AS180" s="289"/>
      <c r="AT180" s="289"/>
      <c r="AU180" s="289"/>
      <c r="AV180" s="289"/>
      <c r="AW180" s="289"/>
      <c r="AX180" s="289"/>
      <c r="AY180" s="289"/>
      <c r="AZ180" s="289"/>
      <c r="BA180" s="289"/>
      <c r="BB180" s="289"/>
      <c r="BC180" s="289"/>
      <c r="BD180" s="289"/>
      <c r="BE180" s="289"/>
      <c r="BF180" s="289"/>
      <c r="BG180" s="289"/>
      <c r="BH180" s="289"/>
      <c r="BI180" s="289"/>
      <c r="BJ180" s="289"/>
      <c r="BK180" s="289"/>
      <c r="BL180" s="289"/>
      <c r="BM180" s="289"/>
      <c r="BN180" s="289"/>
      <c r="BO180" s="289"/>
      <c r="BP180" s="289"/>
      <c r="BQ180" s="289"/>
      <c r="BR180" s="289"/>
      <c r="BS180" s="289"/>
      <c r="BT180" s="289"/>
      <c r="BU180" s="289"/>
      <c r="BV180" s="289"/>
      <c r="BW180" s="289"/>
      <c r="BX180" s="289"/>
      <c r="BY180" s="289"/>
      <c r="BZ180" s="289"/>
      <c r="CA180" s="289"/>
      <c r="CB180" s="289"/>
      <c r="CC180" s="289"/>
      <c r="CD180" s="289"/>
      <c r="CE180" s="289"/>
      <c r="CF180" s="289"/>
      <c r="CG180" s="289"/>
      <c r="CH180" s="289"/>
      <c r="CI180" s="289"/>
      <c r="CJ180" s="289"/>
      <c r="CK180" s="289"/>
      <c r="CL180" s="289"/>
      <c r="CM180" s="289"/>
      <c r="CN180" s="289"/>
      <c r="CO180" s="289"/>
      <c r="CP180" s="289"/>
      <c r="CQ180" s="289"/>
      <c r="CR180" s="289"/>
      <c r="CS180" s="289"/>
      <c r="CT180" s="289"/>
      <c r="CU180" s="289"/>
      <c r="CV180" s="289"/>
      <c r="CW180" s="289"/>
      <c r="CX180" s="289"/>
      <c r="CY180" s="289"/>
      <c r="CZ180" s="289"/>
      <c r="DA180" s="289"/>
      <c r="DB180" s="289"/>
      <c r="DC180" s="289"/>
      <c r="DD180" s="289"/>
      <c r="DE180" s="289"/>
      <c r="DF180" s="289"/>
      <c r="DG180" s="289"/>
      <c r="DH180" s="289"/>
      <c r="DI180" s="289"/>
      <c r="DJ180" s="289"/>
      <c r="DK180" s="289"/>
      <c r="DL180" s="289"/>
      <c r="DM180" s="289"/>
      <c r="DN180" s="289"/>
      <c r="DO180" s="289"/>
      <c r="DP180" s="289"/>
      <c r="DQ180" s="289"/>
      <c r="DR180" s="289"/>
      <c r="DS180" s="289"/>
      <c r="DT180" s="289"/>
      <c r="DU180" s="289"/>
      <c r="DV180" s="289"/>
      <c r="DW180" s="289"/>
      <c r="DX180" s="289"/>
      <c r="DY180" s="289"/>
      <c r="DZ180" s="289">
        <v>1.648069855028859E-3</v>
      </c>
      <c r="EA180" s="289">
        <v>1.1826722548472631E-3</v>
      </c>
      <c r="EB180" s="289">
        <v>3.1078412035209419E-3</v>
      </c>
      <c r="EC180" s="289">
        <v>5.702602593053256E-3</v>
      </c>
      <c r="ED180" s="289">
        <v>9.7005432167083221E-3</v>
      </c>
      <c r="EE180" s="289">
        <v>1.4490529382787774E-2</v>
      </c>
      <c r="EF180" s="289">
        <v>1.9874058314499853E-2</v>
      </c>
      <c r="EG180" s="289">
        <v>1.6265567479646088E-2</v>
      </c>
      <c r="EH180" s="289">
        <v>1.793897677403837E-2</v>
      </c>
      <c r="EI180" s="289">
        <v>2.0961234261622334E-2</v>
      </c>
      <c r="EJ180" s="289">
        <v>2.6425897758160653E-2</v>
      </c>
      <c r="EK180" s="289">
        <v>4.6910578732292679E-2</v>
      </c>
      <c r="EL180" s="289">
        <v>5.4369488144499011E-2</v>
      </c>
      <c r="EM180" s="289">
        <v>5.5561837322805639E-2</v>
      </c>
      <c r="EN180" s="289">
        <v>5.9856484941057983E-2</v>
      </c>
      <c r="EO180" s="289">
        <v>5.3090084892971866E-2</v>
      </c>
      <c r="EP180" s="289">
        <v>4.9940933952974879E-2</v>
      </c>
      <c r="EQ180" s="289">
        <v>4.4871723595771941E-2</v>
      </c>
      <c r="ER180" s="289">
        <v>5.7007058388973388E-2</v>
      </c>
      <c r="ES180" s="289">
        <v>6.9168692366760515E-2</v>
      </c>
      <c r="ET180" s="289">
        <v>8.5740024123652697E-2</v>
      </c>
      <c r="EU180" s="289">
        <v>6.7622835514459939E-2</v>
      </c>
      <c r="EV180" s="289">
        <v>9.8687916237471113E-2</v>
      </c>
      <c r="EW180" s="289">
        <v>9.8690048940410904E-2</v>
      </c>
      <c r="EX180" s="289">
        <v>0.10042527554580893</v>
      </c>
      <c r="EY180" s="289">
        <v>9.6203044519160577E-2</v>
      </c>
      <c r="EZ180" s="289">
        <v>9.8836775403647187E-2</v>
      </c>
      <c r="FA180" s="289">
        <v>8.8064843286870462E-2</v>
      </c>
      <c r="FB180" s="289">
        <v>8.6099076249557635E-2</v>
      </c>
      <c r="FC180" s="289">
        <v>8.5234132921038694E-2</v>
      </c>
      <c r="FD180" s="289">
        <v>0.11296469769273047</v>
      </c>
      <c r="FE180" s="289">
        <v>0.10247455980066875</v>
      </c>
      <c r="FF180" s="289">
        <v>0.1045217171575484</v>
      </c>
      <c r="FG180" s="289">
        <v>0.10805021421247558</v>
      </c>
      <c r="FH180" s="289">
        <v>0.12747517315537418</v>
      </c>
      <c r="FI180" s="289">
        <v>0.12240260152355524</v>
      </c>
      <c r="FJ180" s="289">
        <v>0.12588976190242004</v>
      </c>
      <c r="FK180" s="289">
        <v>0.12865764565824178</v>
      </c>
      <c r="FL180" s="289">
        <v>0.14089929820001515</v>
      </c>
      <c r="FM180" s="289">
        <v>0.11757746950577791</v>
      </c>
      <c r="FN180" s="289">
        <v>0.13965467702206777</v>
      </c>
      <c r="FO180" s="289">
        <v>0.14220214754095534</v>
      </c>
      <c r="FP180" s="289">
        <v>0.15418557952812281</v>
      </c>
      <c r="FQ180" s="289">
        <v>0.15815779749025163</v>
      </c>
      <c r="FR180" s="289">
        <v>0.14561541199982808</v>
      </c>
      <c r="FS180" s="289">
        <v>0.12472129445069918</v>
      </c>
      <c r="FT180" s="289">
        <v>0.13662420121179406</v>
      </c>
      <c r="FU180" s="289">
        <v>0.13768682522321271</v>
      </c>
      <c r="FV180" s="289">
        <v>0.16963597831469648</v>
      </c>
      <c r="FW180" s="289">
        <v>0.17278665759591974</v>
      </c>
      <c r="FX180" s="289">
        <v>0.15997617943272835</v>
      </c>
      <c r="FY180" s="289">
        <v>0.13789831557558099</v>
      </c>
      <c r="FZ180" s="289">
        <v>0.15888001956666509</v>
      </c>
      <c r="GA180" s="289">
        <v>0.14456130586407664</v>
      </c>
      <c r="GB180" s="289">
        <v>0.16243730439856849</v>
      </c>
      <c r="GC180" s="289">
        <v>0.16009343705939422</v>
      </c>
      <c r="GD180" s="289">
        <v>0.16882791711612455</v>
      </c>
      <c r="GE180" s="289">
        <v>0.14668219056029355</v>
      </c>
      <c r="GF180" s="289">
        <v>0.16514399782046443</v>
      </c>
      <c r="GG180" s="289">
        <v>0.1654804420799624</v>
      </c>
      <c r="GH180" s="289">
        <v>0.18455651189057262</v>
      </c>
      <c r="GI180" s="289">
        <v>0.16310213972714505</v>
      </c>
      <c r="GJ180" s="289">
        <v>0.15595255209205794</v>
      </c>
      <c r="GK180" s="289">
        <v>0.14252151324962734</v>
      </c>
      <c r="GL180" s="289">
        <v>0.16159781755869923</v>
      </c>
      <c r="GM180" s="289">
        <v>0.16647286965851846</v>
      </c>
      <c r="GN180" s="289">
        <v>0.20453371272769566</v>
      </c>
      <c r="GO180" s="289">
        <v>0.17761867167814779</v>
      </c>
      <c r="GP180" s="289">
        <v>0.18650408916793892</v>
      </c>
      <c r="GQ180" s="289">
        <v>0.16740056467132214</v>
      </c>
      <c r="GR180" s="289">
        <v>0.16890957773515705</v>
      </c>
      <c r="GS180" s="289">
        <v>0.16980800945349217</v>
      </c>
      <c r="GT180" s="289">
        <v>0.17781723845366496</v>
      </c>
      <c r="GU180" s="289">
        <v>0.1553527342855554</v>
      </c>
      <c r="GV180" s="289">
        <v>0.20124338169511308</v>
      </c>
      <c r="GW180" s="289">
        <v>0.15620860278121421</v>
      </c>
      <c r="GX180" s="289">
        <v>0.15944733350639337</v>
      </c>
      <c r="GY180" s="289">
        <v>0.1402134447020226</v>
      </c>
      <c r="GZ180" s="289">
        <v>0.16525987308406928</v>
      </c>
      <c r="HA180" s="289">
        <v>0.14875627980828848</v>
      </c>
      <c r="HB180" s="289">
        <v>0.15883448751462706</v>
      </c>
      <c r="HC180" s="289">
        <v>0.14533207079190585</v>
      </c>
      <c r="HD180" s="289">
        <v>0.15255286391055073</v>
      </c>
      <c r="HE180" s="289">
        <v>0.13987373194280933</v>
      </c>
      <c r="HF180" s="289">
        <v>0.15212655700055597</v>
      </c>
      <c r="HG180" s="289">
        <v>0.14534707411493727</v>
      </c>
      <c r="HH180" s="289">
        <v>0.147792962761393</v>
      </c>
      <c r="HI180" s="289">
        <v>0.1359424493208769</v>
      </c>
      <c r="HJ180" s="289">
        <v>0.15023516660294534</v>
      </c>
      <c r="HK180" s="289">
        <v>0.17023819310721808</v>
      </c>
      <c r="HL180" s="289">
        <v>0.17501001123505588</v>
      </c>
      <c r="HM180" s="289">
        <v>0.17719746028406369</v>
      </c>
      <c r="HN180" s="289">
        <v>0.19717669198037485</v>
      </c>
      <c r="HO180" s="289">
        <v>0.20585020430927492</v>
      </c>
      <c r="HP180" s="289">
        <v>0.20254330608584675</v>
      </c>
      <c r="HQ180" s="289">
        <v>0.20637479207739015</v>
      </c>
      <c r="HR180" s="289">
        <v>0.21982085997384004</v>
      </c>
      <c r="HS180" s="289">
        <v>0.23156071233668621</v>
      </c>
      <c r="HT180" s="289">
        <v>0.21359548339555637</v>
      </c>
      <c r="HU180" s="289">
        <v>0.16751095957809042</v>
      </c>
      <c r="HV180" s="289">
        <v>0.19111958688303976</v>
      </c>
      <c r="HW180" s="289">
        <v>0.19309098532654387</v>
      </c>
      <c r="HX180" s="289">
        <v>0.20554494188238193</v>
      </c>
      <c r="HY180" s="289">
        <v>0.19919610021362591</v>
      </c>
      <c r="HZ180" s="289">
        <v>0.20539601123129253</v>
      </c>
      <c r="IA180" s="289">
        <v>0.18592570827089075</v>
      </c>
      <c r="IB180" s="289">
        <v>0.18791362698419273</v>
      </c>
      <c r="IC180" s="289">
        <v>0.21004414535938906</v>
      </c>
      <c r="ID180" s="289">
        <v>0.20886383988636467</v>
      </c>
      <c r="IE180" s="289">
        <v>0.20762949443916323</v>
      </c>
      <c r="IF180" s="289">
        <v>0.18996128022006359</v>
      </c>
      <c r="IG180" s="289">
        <v>0.15274130036076872</v>
      </c>
      <c r="IH180" s="289">
        <v>0.2012087041596656</v>
      </c>
      <c r="II180" s="289">
        <v>0.2052885287549677</v>
      </c>
      <c r="IJ180" s="289">
        <v>0.26122600136811336</v>
      </c>
      <c r="IK180" s="289">
        <v>0.23822318087612435</v>
      </c>
      <c r="IL180" s="289">
        <v>0.27506643305270223</v>
      </c>
      <c r="IM180" s="289">
        <v>0.26685221247102775</v>
      </c>
      <c r="IN180" s="289">
        <v>0.26976257058531211</v>
      </c>
      <c r="IO180" s="289">
        <v>0.27783556428625683</v>
      </c>
      <c r="IP180" s="289">
        <v>0.29314171688687735</v>
      </c>
      <c r="IQ180" s="289">
        <v>0.28170142231229084</v>
      </c>
      <c r="IR180" s="289">
        <v>0.28166238989189202</v>
      </c>
      <c r="IS180" s="289">
        <v>0.24471864731752516</v>
      </c>
      <c r="IT180" s="289">
        <v>0.28399114916434187</v>
      </c>
      <c r="IU180" s="520">
        <v>0.29560289024765768</v>
      </c>
      <c r="IV180" s="520">
        <v>0.3215194112245765</v>
      </c>
      <c r="IW180" s="520">
        <v>0.28535424075669458</v>
      </c>
      <c r="IX180" s="520">
        <v>0.29689753807087127</v>
      </c>
      <c r="IY180" s="520">
        <v>0.26210351039510471</v>
      </c>
      <c r="IZ180" s="520">
        <v>0.333914815066719</v>
      </c>
      <c r="JA180" s="520">
        <v>0.27999171437014558</v>
      </c>
      <c r="JB180" s="520">
        <v>0.29108804396344568</v>
      </c>
      <c r="JC180" s="520">
        <v>0.30229323071162939</v>
      </c>
      <c r="JD180" s="520">
        <v>0.33874261413769408</v>
      </c>
      <c r="JE180" s="520">
        <v>0.36027236082401393</v>
      </c>
      <c r="JF180" s="520">
        <v>0.38034238819141347</v>
      </c>
      <c r="JG180" s="520">
        <v>0.35116907056857516</v>
      </c>
      <c r="JH180" s="520">
        <v>0.39785657841901095</v>
      </c>
      <c r="JI180" s="520">
        <v>0.39034080856672682</v>
      </c>
      <c r="JJ180" s="520">
        <v>0.43514572482681052</v>
      </c>
      <c r="JK180" s="520">
        <v>0.39945984955450164</v>
      </c>
      <c r="JL180" s="520">
        <v>0.44871556361772352</v>
      </c>
      <c r="JM180" s="520">
        <v>0.42733034450490198</v>
      </c>
      <c r="JN180" s="520">
        <v>0.49164164170174729</v>
      </c>
      <c r="JO180" s="520">
        <v>0.47938712872615991</v>
      </c>
      <c r="JP180" s="520">
        <v>0.42071323218884932</v>
      </c>
      <c r="JQ180" s="520">
        <v>0.4020002315633775</v>
      </c>
      <c r="JR180" s="520">
        <v>0.49546666733524269</v>
      </c>
      <c r="JS180" s="520">
        <v>0.46061882392147135</v>
      </c>
      <c r="JT180" s="520">
        <v>0.47047488688451017</v>
      </c>
      <c r="JU180" s="520">
        <v>0.42406435977515405</v>
      </c>
      <c r="JV180" s="520">
        <v>0.45324211218381316</v>
      </c>
      <c r="JW180" s="520">
        <v>0.41376856950492741</v>
      </c>
      <c r="JX180" s="520">
        <v>0.4284370606989244</v>
      </c>
      <c r="JY180" s="520">
        <v>0.4598605735637914</v>
      </c>
      <c r="JZ180" s="520">
        <v>0.44977319772512064</v>
      </c>
      <c r="KA180" s="520">
        <v>0.46429637585406602</v>
      </c>
      <c r="KB180" s="520">
        <v>0.4137009710749453</v>
      </c>
      <c r="KC180" s="520">
        <v>0.41451831925971383</v>
      </c>
      <c r="KD180" s="520">
        <v>0.43791458367616903</v>
      </c>
      <c r="KE180" s="520">
        <v>0.44079592819129859</v>
      </c>
      <c r="KF180" s="520">
        <v>0.45563069658079902</v>
      </c>
      <c r="KG180" s="520">
        <v>0.47126714796719715</v>
      </c>
      <c r="KH180" s="520">
        <v>0.46108763957170512</v>
      </c>
      <c r="KI180" s="673">
        <v>0.43220302939067351</v>
      </c>
      <c r="KJ180" s="673">
        <v>0.4552094835948175</v>
      </c>
      <c r="KK180" s="673">
        <v>0.45529101254643672</v>
      </c>
      <c r="KL180" s="673">
        <v>0.48044884262641152</v>
      </c>
      <c r="KM180" s="673">
        <v>0.46675676337459898</v>
      </c>
      <c r="KN180" s="680">
        <v>0.48046737365086373</v>
      </c>
      <c r="KO180" s="673">
        <v>0.44503782817294207</v>
      </c>
      <c r="KP180" s="673">
        <v>0.44936974663674345</v>
      </c>
      <c r="KQ180" s="673">
        <v>0.46132871328088609</v>
      </c>
      <c r="KR180" s="673">
        <v>0.47108583957829259</v>
      </c>
    </row>
    <row r="181" spans="1:304" ht="12.75" customHeight="1">
      <c r="A181" s="76" t="s">
        <v>508</v>
      </c>
      <c r="HV181" s="426"/>
      <c r="IJ181" s="482"/>
      <c r="IK181" s="482"/>
      <c r="IR181" s="521"/>
      <c r="IS181" s="521"/>
      <c r="IT181" s="521"/>
      <c r="IU181" s="521"/>
      <c r="IV181" s="521"/>
      <c r="IW181"/>
      <c r="IX181"/>
      <c r="IY181"/>
      <c r="IZ181"/>
      <c r="JA181"/>
      <c r="JB181"/>
      <c r="JC181"/>
      <c r="JD181"/>
      <c r="JE181"/>
      <c r="JF181"/>
      <c r="JO181" s="539"/>
      <c r="JS181"/>
      <c r="JT181"/>
      <c r="JU181"/>
      <c r="JV181"/>
      <c r="JW181"/>
      <c r="JX181"/>
      <c r="JY181"/>
      <c r="JZ181"/>
      <c r="KA181"/>
      <c r="KB181"/>
      <c r="KC181"/>
      <c r="KD181"/>
      <c r="KE181"/>
      <c r="KF181"/>
      <c r="KG181"/>
      <c r="KH181"/>
      <c r="KI181" s="630"/>
      <c r="KJ181" s="630"/>
      <c r="KK181" s="630"/>
      <c r="KL181" s="630"/>
      <c r="KM181" s="630"/>
      <c r="KN181" s="630"/>
      <c r="KO181" s="630"/>
      <c r="KP181" s="630"/>
      <c r="KQ181" s="630"/>
      <c r="KR181" s="630"/>
    </row>
    <row r="182" spans="1:304" ht="12.75">
      <c r="A182" s="407"/>
      <c r="IW182"/>
      <c r="IX182"/>
      <c r="IY182"/>
      <c r="IZ182"/>
      <c r="JA182"/>
      <c r="JB182"/>
      <c r="JC182"/>
      <c r="JD182"/>
      <c r="JE182"/>
      <c r="JF182"/>
      <c r="JP182" s="539"/>
      <c r="JQ182" s="539"/>
      <c r="JR182" s="539"/>
      <c r="JS182" s="539"/>
      <c r="JT182" s="539"/>
      <c r="JU182" s="539"/>
      <c r="JV182" s="539"/>
      <c r="JW182" s="539"/>
      <c r="JX182" s="539"/>
      <c r="JY182" s="539"/>
      <c r="JZ182" s="539"/>
      <c r="KA182" s="539"/>
      <c r="KB182" s="539"/>
      <c r="KC182" s="539"/>
      <c r="KD182" s="539"/>
      <c r="KE182" s="622"/>
      <c r="KF182" s="622"/>
      <c r="KG182" s="622"/>
      <c r="KH182" s="622"/>
      <c r="KI182" s="652"/>
      <c r="KJ182" s="652"/>
      <c r="KK182" s="652"/>
      <c r="KL182" s="652"/>
      <c r="KM182" s="652"/>
      <c r="KN182" s="652"/>
      <c r="KO182" s="652"/>
      <c r="KP182" s="652"/>
      <c r="KQ182" s="652"/>
      <c r="KR182" s="652"/>
    </row>
    <row r="183" spans="1:304" ht="12.75" customHeight="1">
      <c r="KE183" s="497"/>
      <c r="KF183" s="497"/>
      <c r="KG183" s="497"/>
      <c r="KH183" s="497"/>
      <c r="KI183" s="627"/>
      <c r="KJ183" s="627"/>
      <c r="KK183" s="627"/>
      <c r="KL183" s="627"/>
      <c r="KM183" s="627"/>
      <c r="KN183" s="627"/>
      <c r="KO183" s="627"/>
      <c r="KP183" s="627"/>
      <c r="KQ183" s="627"/>
      <c r="KR183" s="627"/>
    </row>
    <row r="184" spans="1:304" ht="18" customHeight="1">
      <c r="A184" s="530" t="s">
        <v>470</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77"/>
      <c r="AE184" s="277"/>
      <c r="AF184" s="277"/>
      <c r="AG184" s="277"/>
      <c r="AH184" s="277"/>
      <c r="AI184" s="277"/>
      <c r="AJ184" s="277"/>
      <c r="AK184" s="277"/>
      <c r="AL184" s="277"/>
      <c r="AM184" s="277"/>
      <c r="AN184" s="277"/>
      <c r="AO184" s="277"/>
      <c r="AP184" s="277"/>
      <c r="AQ184" s="277"/>
      <c r="AR184" s="277"/>
      <c r="AS184" s="277"/>
      <c r="AT184" s="277"/>
      <c r="AU184" s="277"/>
      <c r="AV184" s="277"/>
      <c r="AW184" s="277"/>
      <c r="AX184" s="277"/>
      <c r="AY184" s="277"/>
      <c r="AZ184" s="277"/>
      <c r="BA184" s="277"/>
      <c r="BB184" s="277"/>
      <c r="BC184" s="277"/>
      <c r="BD184" s="277"/>
      <c r="BE184" s="277"/>
      <c r="BF184" s="277"/>
      <c r="BG184" s="277"/>
      <c r="BH184" s="277"/>
      <c r="BI184" s="277"/>
      <c r="BJ184" s="277"/>
      <c r="BK184" s="277"/>
      <c r="BL184" s="277"/>
      <c r="BM184" s="277"/>
      <c r="BN184" s="277"/>
      <c r="BO184" s="277"/>
      <c r="BP184" s="277"/>
      <c r="BQ184" s="277"/>
      <c r="BR184" s="277"/>
      <c r="BS184" s="277"/>
      <c r="BT184" s="277"/>
      <c r="BU184" s="277"/>
      <c r="BV184" s="277"/>
      <c r="BW184" s="277"/>
      <c r="BX184" s="277"/>
      <c r="BY184" s="277"/>
      <c r="BZ184" s="277"/>
      <c r="CA184" s="277"/>
      <c r="CB184" s="277"/>
      <c r="CC184" s="277"/>
      <c r="CD184" s="277"/>
      <c r="CE184" s="277"/>
      <c r="CF184" s="277"/>
      <c r="CG184" s="277"/>
      <c r="CH184" s="277"/>
      <c r="CI184" s="277"/>
      <c r="CJ184" s="277"/>
      <c r="CK184" s="277"/>
      <c r="CL184" s="277"/>
      <c r="CM184" s="277"/>
      <c r="CN184" s="277"/>
      <c r="CO184" s="277"/>
      <c r="CP184" s="277"/>
      <c r="CQ184" s="277"/>
      <c r="CR184" s="277"/>
      <c r="CS184" s="277"/>
      <c r="CT184" s="277"/>
      <c r="CU184" s="277"/>
      <c r="CV184" s="277"/>
      <c r="CW184" s="277"/>
      <c r="CX184" s="277"/>
      <c r="CY184" s="277"/>
      <c r="CZ184" s="277"/>
      <c r="DA184" s="277"/>
      <c r="DB184" s="277"/>
      <c r="DC184" s="277"/>
      <c r="DD184" s="277"/>
      <c r="DE184" s="277"/>
      <c r="DF184" s="277"/>
      <c r="DG184" s="277"/>
      <c r="DH184" s="277"/>
      <c r="DI184" s="277"/>
      <c r="DJ184" s="277"/>
      <c r="DK184" s="277"/>
      <c r="DL184" s="277"/>
      <c r="DM184" s="277"/>
      <c r="DN184" s="277"/>
      <c r="DO184" s="277"/>
      <c r="DP184" s="277"/>
      <c r="DQ184" s="277"/>
      <c r="DR184" s="277"/>
      <c r="DS184" s="277"/>
      <c r="DT184" s="277"/>
      <c r="DU184" s="277"/>
      <c r="DV184" s="277"/>
      <c r="DW184" s="277"/>
      <c r="DX184" s="277"/>
      <c r="DY184" s="277"/>
      <c r="DZ184" s="277"/>
      <c r="EA184" s="277"/>
      <c r="EB184" s="277"/>
      <c r="EC184" s="277"/>
      <c r="ED184" s="277"/>
      <c r="EE184" s="277"/>
      <c r="EF184" s="277"/>
      <c r="EG184" s="277"/>
      <c r="EH184" s="277"/>
      <c r="EI184" s="277"/>
      <c r="EJ184" s="277"/>
      <c r="EK184" s="277"/>
      <c r="EL184" s="277"/>
      <c r="EM184" s="277"/>
      <c r="EN184" s="277"/>
      <c r="EO184" s="277"/>
      <c r="EP184" s="277"/>
      <c r="EQ184" s="277"/>
      <c r="ER184" s="277"/>
      <c r="ES184" s="277"/>
      <c r="ET184" s="277"/>
      <c r="EU184" s="277"/>
      <c r="EV184" s="277"/>
      <c r="EW184" s="277"/>
      <c r="EX184" s="277"/>
      <c r="EY184" s="277"/>
      <c r="EZ184" s="277"/>
      <c r="FA184" s="277"/>
      <c r="FB184" s="277"/>
      <c r="FC184" s="277"/>
      <c r="FD184" s="277"/>
      <c r="FE184" s="277"/>
      <c r="FF184" s="277"/>
      <c r="FG184" s="277"/>
      <c r="FH184" s="277"/>
      <c r="FI184" s="277"/>
      <c r="FJ184" s="277"/>
      <c r="FK184" s="277"/>
      <c r="FL184" s="277"/>
      <c r="FM184" s="277"/>
      <c r="FN184" s="277"/>
      <c r="FO184" s="277"/>
      <c r="FP184" s="277"/>
      <c r="FQ184" s="277"/>
      <c r="FR184" s="277"/>
      <c r="FS184" s="277"/>
      <c r="FT184" s="277"/>
      <c r="FU184" s="277"/>
      <c r="FV184" s="277"/>
      <c r="FW184" s="277"/>
      <c r="FX184" s="277"/>
      <c r="FY184" s="277"/>
      <c r="FZ184" s="277"/>
      <c r="GA184" s="277"/>
      <c r="GB184" s="277"/>
      <c r="GC184" s="277"/>
      <c r="GD184" s="277"/>
      <c r="GE184" s="277"/>
      <c r="GF184" s="277"/>
      <c r="GG184" s="277"/>
      <c r="GH184" s="277"/>
      <c r="GI184" s="277"/>
      <c r="GJ184" s="277"/>
      <c r="GK184" s="277"/>
      <c r="GL184" s="277"/>
      <c r="GM184" s="277"/>
      <c r="GN184" s="277"/>
      <c r="GO184" s="277"/>
      <c r="GP184" s="277"/>
      <c r="GQ184" s="277"/>
      <c r="GR184" s="277"/>
      <c r="GS184" s="277"/>
      <c r="GT184" s="277"/>
      <c r="GU184" s="277"/>
      <c r="GV184" s="277"/>
      <c r="GW184" s="277"/>
      <c r="GX184" s="277"/>
      <c r="GY184" s="277"/>
      <c r="GZ184" s="277"/>
      <c r="HA184" s="277"/>
      <c r="HB184" s="277"/>
      <c r="HC184" s="277"/>
      <c r="HD184" s="277"/>
      <c r="HE184" s="277"/>
      <c r="HF184" s="277"/>
      <c r="HG184" s="277"/>
      <c r="HH184" s="277"/>
      <c r="HI184" s="277"/>
      <c r="HJ184" s="277"/>
      <c r="HK184" s="277"/>
      <c r="HL184" s="277"/>
      <c r="HM184" s="277"/>
      <c r="HN184" s="277"/>
      <c r="HO184" s="277"/>
      <c r="HP184" s="277"/>
      <c r="HQ184" s="277"/>
      <c r="HR184" s="277"/>
      <c r="HS184" s="277"/>
      <c r="HT184" s="277"/>
      <c r="HU184" s="277"/>
      <c r="HV184" s="277"/>
      <c r="HW184" s="277"/>
      <c r="HX184" s="277"/>
      <c r="HY184" s="277"/>
      <c r="HZ184" s="277"/>
      <c r="IA184" s="277"/>
      <c r="IB184" s="277"/>
      <c r="IC184" s="277"/>
      <c r="ID184" s="277"/>
      <c r="IE184" s="277"/>
      <c r="IF184" s="277"/>
      <c r="IG184" s="277"/>
      <c r="IH184" s="277"/>
      <c r="II184" s="277"/>
      <c r="IJ184" s="277"/>
      <c r="IK184" s="277"/>
      <c r="IL184" s="277"/>
      <c r="IM184" s="277"/>
      <c r="IN184" s="277"/>
      <c r="IO184" s="277"/>
      <c r="IP184" s="277"/>
      <c r="IQ184" s="277"/>
      <c r="IR184" s="277"/>
      <c r="IS184" s="277"/>
      <c r="IT184" s="277"/>
      <c r="IU184" s="277"/>
      <c r="IV184" s="277"/>
      <c r="IW184" s="277"/>
      <c r="IX184" s="277"/>
      <c r="IY184" s="277"/>
      <c r="IZ184" s="277"/>
      <c r="JA184" s="277"/>
      <c r="JB184" s="277"/>
      <c r="JC184" s="277"/>
      <c r="JD184" s="277"/>
      <c r="JE184" s="277"/>
      <c r="JF184" s="277"/>
      <c r="KI184" s="627"/>
      <c r="KJ184" s="627"/>
      <c r="KK184" s="627"/>
      <c r="KL184" s="627"/>
      <c r="KM184" s="627"/>
      <c r="KN184" s="627"/>
      <c r="KO184" s="627"/>
      <c r="KP184" s="627"/>
      <c r="KQ184" s="627"/>
      <c r="KR184" s="627"/>
    </row>
    <row r="185" spans="1:304" ht="12.75">
      <c r="A185" s="306" t="s">
        <v>243</v>
      </c>
      <c r="B185" s="225">
        <f>B178</f>
        <v>36526</v>
      </c>
      <c r="C185" s="225">
        <f t="shared" ref="C185:BN185" si="123">C178</f>
        <v>36557</v>
      </c>
      <c r="D185" s="225">
        <f t="shared" si="123"/>
        <v>36586</v>
      </c>
      <c r="E185" s="225">
        <f t="shared" si="123"/>
        <v>36617</v>
      </c>
      <c r="F185" s="225">
        <f t="shared" si="123"/>
        <v>36647</v>
      </c>
      <c r="G185" s="225">
        <f t="shared" si="123"/>
        <v>36678</v>
      </c>
      <c r="H185" s="225">
        <f t="shared" si="123"/>
        <v>36708</v>
      </c>
      <c r="I185" s="225">
        <f t="shared" si="123"/>
        <v>36739</v>
      </c>
      <c r="J185" s="225">
        <f t="shared" si="123"/>
        <v>36770</v>
      </c>
      <c r="K185" s="225">
        <f t="shared" si="123"/>
        <v>36800</v>
      </c>
      <c r="L185" s="225">
        <f t="shared" si="123"/>
        <v>36831</v>
      </c>
      <c r="M185" s="225">
        <f t="shared" si="123"/>
        <v>36861</v>
      </c>
      <c r="N185" s="225">
        <f t="shared" si="123"/>
        <v>36892</v>
      </c>
      <c r="O185" s="225">
        <f t="shared" si="123"/>
        <v>36923</v>
      </c>
      <c r="P185" s="225">
        <f t="shared" si="123"/>
        <v>36951</v>
      </c>
      <c r="Q185" s="225">
        <f t="shared" si="123"/>
        <v>36982</v>
      </c>
      <c r="R185" s="225">
        <f t="shared" si="123"/>
        <v>37012</v>
      </c>
      <c r="S185" s="225">
        <f t="shared" si="123"/>
        <v>37043</v>
      </c>
      <c r="T185" s="225">
        <f t="shared" si="123"/>
        <v>37073</v>
      </c>
      <c r="U185" s="225">
        <f t="shared" si="123"/>
        <v>37104</v>
      </c>
      <c r="V185" s="225">
        <f t="shared" si="123"/>
        <v>37135</v>
      </c>
      <c r="W185" s="225">
        <f t="shared" si="123"/>
        <v>37165</v>
      </c>
      <c r="X185" s="225">
        <f t="shared" si="123"/>
        <v>37196</v>
      </c>
      <c r="Y185" s="225">
        <f t="shared" si="123"/>
        <v>37226</v>
      </c>
      <c r="Z185" s="225">
        <f t="shared" si="123"/>
        <v>37257</v>
      </c>
      <c r="AA185" s="225">
        <f t="shared" si="123"/>
        <v>37288</v>
      </c>
      <c r="AB185" s="225">
        <f t="shared" si="123"/>
        <v>37316</v>
      </c>
      <c r="AC185" s="225">
        <f t="shared" si="123"/>
        <v>37347</v>
      </c>
      <c r="AD185" s="225">
        <f t="shared" si="123"/>
        <v>37377</v>
      </c>
      <c r="AE185" s="225">
        <f t="shared" si="123"/>
        <v>37408</v>
      </c>
      <c r="AF185" s="225">
        <f t="shared" si="123"/>
        <v>37438</v>
      </c>
      <c r="AG185" s="225">
        <f t="shared" si="123"/>
        <v>37469</v>
      </c>
      <c r="AH185" s="225">
        <f t="shared" si="123"/>
        <v>37500</v>
      </c>
      <c r="AI185" s="225">
        <f t="shared" si="123"/>
        <v>37530</v>
      </c>
      <c r="AJ185" s="225">
        <f t="shared" si="123"/>
        <v>37561</v>
      </c>
      <c r="AK185" s="225">
        <f t="shared" si="123"/>
        <v>37591</v>
      </c>
      <c r="AL185" s="225">
        <f t="shared" si="123"/>
        <v>37622</v>
      </c>
      <c r="AM185" s="225">
        <f t="shared" si="123"/>
        <v>37653</v>
      </c>
      <c r="AN185" s="225">
        <f t="shared" si="123"/>
        <v>37681</v>
      </c>
      <c r="AO185" s="225">
        <f t="shared" si="123"/>
        <v>37712</v>
      </c>
      <c r="AP185" s="225">
        <f t="shared" si="123"/>
        <v>37742</v>
      </c>
      <c r="AQ185" s="225">
        <f t="shared" si="123"/>
        <v>37773</v>
      </c>
      <c r="AR185" s="225">
        <f t="shared" si="123"/>
        <v>37803</v>
      </c>
      <c r="AS185" s="225">
        <f t="shared" si="123"/>
        <v>37834</v>
      </c>
      <c r="AT185" s="225">
        <f t="shared" si="123"/>
        <v>37865</v>
      </c>
      <c r="AU185" s="225">
        <f t="shared" si="123"/>
        <v>37895</v>
      </c>
      <c r="AV185" s="225">
        <f t="shared" si="123"/>
        <v>37926</v>
      </c>
      <c r="AW185" s="225">
        <f t="shared" si="123"/>
        <v>37956</v>
      </c>
      <c r="AX185" s="225">
        <f t="shared" si="123"/>
        <v>37987</v>
      </c>
      <c r="AY185" s="225">
        <f t="shared" si="123"/>
        <v>38018</v>
      </c>
      <c r="AZ185" s="225">
        <f t="shared" si="123"/>
        <v>38047</v>
      </c>
      <c r="BA185" s="225">
        <f t="shared" si="123"/>
        <v>38078</v>
      </c>
      <c r="BB185" s="225">
        <f t="shared" si="123"/>
        <v>38108</v>
      </c>
      <c r="BC185" s="225">
        <f t="shared" si="123"/>
        <v>38139</v>
      </c>
      <c r="BD185" s="225">
        <f t="shared" si="123"/>
        <v>38169</v>
      </c>
      <c r="BE185" s="225">
        <f t="shared" si="123"/>
        <v>38200</v>
      </c>
      <c r="BF185" s="225">
        <f t="shared" si="123"/>
        <v>38231</v>
      </c>
      <c r="BG185" s="225">
        <f t="shared" si="123"/>
        <v>38261</v>
      </c>
      <c r="BH185" s="225">
        <f t="shared" si="123"/>
        <v>38292</v>
      </c>
      <c r="BI185" s="225">
        <f t="shared" si="123"/>
        <v>38322</v>
      </c>
      <c r="BJ185" s="225">
        <f t="shared" si="123"/>
        <v>38353</v>
      </c>
      <c r="BK185" s="225">
        <f t="shared" si="123"/>
        <v>38384</v>
      </c>
      <c r="BL185" s="225">
        <f t="shared" si="123"/>
        <v>38412</v>
      </c>
      <c r="BM185" s="225">
        <f t="shared" si="123"/>
        <v>38443</v>
      </c>
      <c r="BN185" s="225">
        <f t="shared" si="123"/>
        <v>38473</v>
      </c>
      <c r="BO185" s="225">
        <f t="shared" ref="BO185:DZ185" si="124">BO178</f>
        <v>38504</v>
      </c>
      <c r="BP185" s="225">
        <f t="shared" si="124"/>
        <v>38534</v>
      </c>
      <c r="BQ185" s="225">
        <f t="shared" si="124"/>
        <v>38565</v>
      </c>
      <c r="BR185" s="225">
        <f t="shared" si="124"/>
        <v>38596</v>
      </c>
      <c r="BS185" s="225">
        <f t="shared" si="124"/>
        <v>38626</v>
      </c>
      <c r="BT185" s="225">
        <f t="shared" si="124"/>
        <v>38657</v>
      </c>
      <c r="BU185" s="225">
        <f t="shared" si="124"/>
        <v>38687</v>
      </c>
      <c r="BV185" s="225">
        <f t="shared" si="124"/>
        <v>38718</v>
      </c>
      <c r="BW185" s="225">
        <f t="shared" si="124"/>
        <v>38749</v>
      </c>
      <c r="BX185" s="225">
        <f t="shared" si="124"/>
        <v>38777</v>
      </c>
      <c r="BY185" s="225">
        <f t="shared" si="124"/>
        <v>38808</v>
      </c>
      <c r="BZ185" s="225">
        <f t="shared" si="124"/>
        <v>38838</v>
      </c>
      <c r="CA185" s="225">
        <f t="shared" si="124"/>
        <v>38869</v>
      </c>
      <c r="CB185" s="225">
        <f t="shared" si="124"/>
        <v>38899</v>
      </c>
      <c r="CC185" s="225">
        <f t="shared" si="124"/>
        <v>38930</v>
      </c>
      <c r="CD185" s="225">
        <f t="shared" si="124"/>
        <v>38961</v>
      </c>
      <c r="CE185" s="225">
        <f t="shared" si="124"/>
        <v>38991</v>
      </c>
      <c r="CF185" s="225">
        <f t="shared" si="124"/>
        <v>39022</v>
      </c>
      <c r="CG185" s="225">
        <f t="shared" si="124"/>
        <v>39052</v>
      </c>
      <c r="CH185" s="225">
        <f t="shared" si="124"/>
        <v>39083</v>
      </c>
      <c r="CI185" s="225">
        <f t="shared" si="124"/>
        <v>39114</v>
      </c>
      <c r="CJ185" s="225">
        <f t="shared" si="124"/>
        <v>39142</v>
      </c>
      <c r="CK185" s="225">
        <f t="shared" si="124"/>
        <v>39173</v>
      </c>
      <c r="CL185" s="225">
        <f t="shared" si="124"/>
        <v>39203</v>
      </c>
      <c r="CM185" s="225">
        <f t="shared" si="124"/>
        <v>39234</v>
      </c>
      <c r="CN185" s="225">
        <f t="shared" si="124"/>
        <v>39264</v>
      </c>
      <c r="CO185" s="225">
        <f t="shared" si="124"/>
        <v>39295</v>
      </c>
      <c r="CP185" s="225">
        <f t="shared" si="124"/>
        <v>39326</v>
      </c>
      <c r="CQ185" s="225">
        <f t="shared" si="124"/>
        <v>39356</v>
      </c>
      <c r="CR185" s="225">
        <f t="shared" si="124"/>
        <v>39387</v>
      </c>
      <c r="CS185" s="225">
        <f t="shared" si="124"/>
        <v>39417</v>
      </c>
      <c r="CT185" s="225">
        <f t="shared" si="124"/>
        <v>39448</v>
      </c>
      <c r="CU185" s="225">
        <f t="shared" si="124"/>
        <v>39479</v>
      </c>
      <c r="CV185" s="225">
        <f t="shared" si="124"/>
        <v>39508</v>
      </c>
      <c r="CW185" s="225">
        <f t="shared" si="124"/>
        <v>39539</v>
      </c>
      <c r="CX185" s="225">
        <f t="shared" si="124"/>
        <v>39569</v>
      </c>
      <c r="CY185" s="225">
        <f t="shared" si="124"/>
        <v>39600</v>
      </c>
      <c r="CZ185" s="225">
        <f t="shared" si="124"/>
        <v>39630</v>
      </c>
      <c r="DA185" s="225">
        <f t="shared" si="124"/>
        <v>39661</v>
      </c>
      <c r="DB185" s="225">
        <f t="shared" si="124"/>
        <v>39692</v>
      </c>
      <c r="DC185" s="225">
        <f t="shared" si="124"/>
        <v>39722</v>
      </c>
      <c r="DD185" s="225">
        <f t="shared" si="124"/>
        <v>39753</v>
      </c>
      <c r="DE185" s="225">
        <f t="shared" si="124"/>
        <v>39783</v>
      </c>
      <c r="DF185" s="225">
        <f t="shared" si="124"/>
        <v>39814</v>
      </c>
      <c r="DG185" s="225">
        <f t="shared" si="124"/>
        <v>39845</v>
      </c>
      <c r="DH185" s="225">
        <f t="shared" si="124"/>
        <v>39873</v>
      </c>
      <c r="DI185" s="225">
        <f t="shared" si="124"/>
        <v>39904</v>
      </c>
      <c r="DJ185" s="225">
        <f t="shared" si="124"/>
        <v>39934</v>
      </c>
      <c r="DK185" s="225">
        <f t="shared" si="124"/>
        <v>39965</v>
      </c>
      <c r="DL185" s="225">
        <f t="shared" si="124"/>
        <v>39995</v>
      </c>
      <c r="DM185" s="225">
        <f t="shared" si="124"/>
        <v>40026</v>
      </c>
      <c r="DN185" s="225">
        <f t="shared" si="124"/>
        <v>40057</v>
      </c>
      <c r="DO185" s="225">
        <f t="shared" si="124"/>
        <v>40087</v>
      </c>
      <c r="DP185" s="225">
        <f t="shared" si="124"/>
        <v>40118</v>
      </c>
      <c r="DQ185" s="225">
        <f t="shared" si="124"/>
        <v>40148</v>
      </c>
      <c r="DR185" s="225">
        <f t="shared" si="124"/>
        <v>40179</v>
      </c>
      <c r="DS185" s="225">
        <f t="shared" si="124"/>
        <v>40210</v>
      </c>
      <c r="DT185" s="225">
        <f t="shared" si="124"/>
        <v>40238</v>
      </c>
      <c r="DU185" s="225">
        <f t="shared" si="124"/>
        <v>40269</v>
      </c>
      <c r="DV185" s="225">
        <f t="shared" si="124"/>
        <v>40299</v>
      </c>
      <c r="DW185" s="225">
        <f t="shared" si="124"/>
        <v>40330</v>
      </c>
      <c r="DX185" s="225">
        <f t="shared" si="124"/>
        <v>40360</v>
      </c>
      <c r="DY185" s="225">
        <f t="shared" si="124"/>
        <v>40391</v>
      </c>
      <c r="DZ185" s="225">
        <f t="shared" si="124"/>
        <v>40422</v>
      </c>
      <c r="EA185" s="225">
        <f t="shared" ref="EA185:GL185" si="125">EA178</f>
        <v>40452</v>
      </c>
      <c r="EB185" s="225">
        <f t="shared" si="125"/>
        <v>40483</v>
      </c>
      <c r="EC185" s="225">
        <f t="shared" si="125"/>
        <v>40513</v>
      </c>
      <c r="ED185" s="225">
        <f t="shared" si="125"/>
        <v>40544</v>
      </c>
      <c r="EE185" s="225">
        <f t="shared" si="125"/>
        <v>40575</v>
      </c>
      <c r="EF185" s="225">
        <f t="shared" si="125"/>
        <v>40603</v>
      </c>
      <c r="EG185" s="225">
        <f t="shared" si="125"/>
        <v>40634</v>
      </c>
      <c r="EH185" s="225">
        <f t="shared" si="125"/>
        <v>40664</v>
      </c>
      <c r="EI185" s="225">
        <f t="shared" si="125"/>
        <v>40695</v>
      </c>
      <c r="EJ185" s="225">
        <f t="shared" si="125"/>
        <v>40725</v>
      </c>
      <c r="EK185" s="225">
        <f t="shared" si="125"/>
        <v>40756</v>
      </c>
      <c r="EL185" s="225">
        <f t="shared" si="125"/>
        <v>40787</v>
      </c>
      <c r="EM185" s="225">
        <f t="shared" si="125"/>
        <v>40817</v>
      </c>
      <c r="EN185" s="225">
        <f t="shared" si="125"/>
        <v>40848</v>
      </c>
      <c r="EO185" s="225">
        <f t="shared" si="125"/>
        <v>40878</v>
      </c>
      <c r="EP185" s="225">
        <f t="shared" si="125"/>
        <v>40909</v>
      </c>
      <c r="EQ185" s="225">
        <f t="shared" si="125"/>
        <v>40940</v>
      </c>
      <c r="ER185" s="225">
        <f t="shared" si="125"/>
        <v>40969</v>
      </c>
      <c r="ES185" s="225">
        <f t="shared" si="125"/>
        <v>41000</v>
      </c>
      <c r="ET185" s="225">
        <f t="shared" si="125"/>
        <v>41030</v>
      </c>
      <c r="EU185" s="225">
        <f t="shared" si="125"/>
        <v>41061</v>
      </c>
      <c r="EV185" s="225">
        <f t="shared" si="125"/>
        <v>41091</v>
      </c>
      <c r="EW185" s="225">
        <f t="shared" si="125"/>
        <v>41122</v>
      </c>
      <c r="EX185" s="225">
        <f t="shared" si="125"/>
        <v>41153</v>
      </c>
      <c r="EY185" s="225">
        <f t="shared" si="125"/>
        <v>41183</v>
      </c>
      <c r="EZ185" s="225">
        <f t="shared" si="125"/>
        <v>41214</v>
      </c>
      <c r="FA185" s="225">
        <f t="shared" si="125"/>
        <v>41244</v>
      </c>
      <c r="FB185" s="225">
        <f t="shared" si="125"/>
        <v>41275</v>
      </c>
      <c r="FC185" s="225">
        <f t="shared" si="125"/>
        <v>41306</v>
      </c>
      <c r="FD185" s="225">
        <f t="shared" si="125"/>
        <v>41334</v>
      </c>
      <c r="FE185" s="225">
        <f t="shared" si="125"/>
        <v>41365</v>
      </c>
      <c r="FF185" s="225">
        <f t="shared" si="125"/>
        <v>41395</v>
      </c>
      <c r="FG185" s="225">
        <f t="shared" si="125"/>
        <v>41426</v>
      </c>
      <c r="FH185" s="225">
        <f t="shared" si="125"/>
        <v>41456</v>
      </c>
      <c r="FI185" s="225">
        <f t="shared" si="125"/>
        <v>41487</v>
      </c>
      <c r="FJ185" s="225">
        <f t="shared" si="125"/>
        <v>41518</v>
      </c>
      <c r="FK185" s="225">
        <f t="shared" si="125"/>
        <v>41548</v>
      </c>
      <c r="FL185" s="225">
        <f t="shared" si="125"/>
        <v>41579</v>
      </c>
      <c r="FM185" s="225">
        <f t="shared" si="125"/>
        <v>41609</v>
      </c>
      <c r="FN185" s="225">
        <f t="shared" si="125"/>
        <v>41640</v>
      </c>
      <c r="FO185" s="225">
        <f t="shared" si="125"/>
        <v>41671</v>
      </c>
      <c r="FP185" s="225">
        <f t="shared" si="125"/>
        <v>41699</v>
      </c>
      <c r="FQ185" s="225">
        <f t="shared" si="125"/>
        <v>41730</v>
      </c>
      <c r="FR185" s="225">
        <f t="shared" si="125"/>
        <v>41760</v>
      </c>
      <c r="FS185" s="225">
        <f t="shared" si="125"/>
        <v>41791</v>
      </c>
      <c r="FT185" s="225">
        <f t="shared" si="125"/>
        <v>41821</v>
      </c>
      <c r="FU185" s="225">
        <f t="shared" si="125"/>
        <v>41852</v>
      </c>
      <c r="FV185" s="225">
        <f t="shared" si="125"/>
        <v>41883</v>
      </c>
      <c r="FW185" s="225">
        <f t="shared" si="125"/>
        <v>41913</v>
      </c>
      <c r="FX185" s="225">
        <f t="shared" si="125"/>
        <v>41944</v>
      </c>
      <c r="FY185" s="225">
        <f t="shared" si="125"/>
        <v>41974</v>
      </c>
      <c r="FZ185" s="225">
        <f t="shared" si="125"/>
        <v>42005</v>
      </c>
      <c r="GA185" s="225">
        <f t="shared" si="125"/>
        <v>42036</v>
      </c>
      <c r="GB185" s="225">
        <f t="shared" si="125"/>
        <v>42064</v>
      </c>
      <c r="GC185" s="225">
        <f t="shared" si="125"/>
        <v>42095</v>
      </c>
      <c r="GD185" s="225">
        <f t="shared" si="125"/>
        <v>42125</v>
      </c>
      <c r="GE185" s="225">
        <f t="shared" si="125"/>
        <v>42156</v>
      </c>
      <c r="GF185" s="225">
        <f t="shared" si="125"/>
        <v>42186</v>
      </c>
      <c r="GG185" s="225">
        <f t="shared" si="125"/>
        <v>42217</v>
      </c>
      <c r="GH185" s="225">
        <f t="shared" si="125"/>
        <v>42248</v>
      </c>
      <c r="GI185" s="225">
        <f t="shared" si="125"/>
        <v>42278</v>
      </c>
      <c r="GJ185" s="225">
        <f t="shared" si="125"/>
        <v>42309</v>
      </c>
      <c r="GK185" s="225">
        <f t="shared" si="125"/>
        <v>42339</v>
      </c>
      <c r="GL185" s="225">
        <f t="shared" si="125"/>
        <v>42370</v>
      </c>
      <c r="GM185" s="225">
        <f t="shared" ref="GM185:IX185" si="126">GM178</f>
        <v>42401</v>
      </c>
      <c r="GN185" s="225">
        <f t="shared" si="126"/>
        <v>42430</v>
      </c>
      <c r="GO185" s="225">
        <f t="shared" si="126"/>
        <v>42461</v>
      </c>
      <c r="GP185" s="225">
        <f t="shared" si="126"/>
        <v>42491</v>
      </c>
      <c r="GQ185" s="225">
        <f t="shared" si="126"/>
        <v>42522</v>
      </c>
      <c r="GR185" s="225">
        <f t="shared" si="126"/>
        <v>42552</v>
      </c>
      <c r="GS185" s="225">
        <f t="shared" si="126"/>
        <v>42583</v>
      </c>
      <c r="GT185" s="225">
        <f t="shared" si="126"/>
        <v>42614</v>
      </c>
      <c r="GU185" s="225">
        <f t="shared" si="126"/>
        <v>42644</v>
      </c>
      <c r="GV185" s="225">
        <f t="shared" si="126"/>
        <v>42675</v>
      </c>
      <c r="GW185" s="225">
        <f t="shared" si="126"/>
        <v>42705</v>
      </c>
      <c r="GX185" s="225">
        <f t="shared" si="126"/>
        <v>42736</v>
      </c>
      <c r="GY185" s="225">
        <f t="shared" si="126"/>
        <v>42767</v>
      </c>
      <c r="GZ185" s="225">
        <f t="shared" si="126"/>
        <v>42795</v>
      </c>
      <c r="HA185" s="225">
        <f t="shared" si="126"/>
        <v>42826</v>
      </c>
      <c r="HB185" s="225">
        <f t="shared" si="126"/>
        <v>42856</v>
      </c>
      <c r="HC185" s="225">
        <f t="shared" si="126"/>
        <v>42887</v>
      </c>
      <c r="HD185" s="225">
        <f t="shared" si="126"/>
        <v>42917</v>
      </c>
      <c r="HE185" s="225">
        <f t="shared" si="126"/>
        <v>42948</v>
      </c>
      <c r="HF185" s="225">
        <f t="shared" si="126"/>
        <v>42979</v>
      </c>
      <c r="HG185" s="225">
        <f t="shared" si="126"/>
        <v>43009</v>
      </c>
      <c r="HH185" s="225">
        <f t="shared" si="126"/>
        <v>43040</v>
      </c>
      <c r="HI185" s="225">
        <f t="shared" si="126"/>
        <v>43070</v>
      </c>
      <c r="HJ185" s="225">
        <f t="shared" si="126"/>
        <v>43101</v>
      </c>
      <c r="HK185" s="225">
        <f t="shared" si="126"/>
        <v>43132</v>
      </c>
      <c r="HL185" s="225">
        <f t="shared" si="126"/>
        <v>43160</v>
      </c>
      <c r="HM185" s="225">
        <f t="shared" si="126"/>
        <v>43191</v>
      </c>
      <c r="HN185" s="225">
        <f t="shared" si="126"/>
        <v>43221</v>
      </c>
      <c r="HO185" s="225">
        <f t="shared" si="126"/>
        <v>43252</v>
      </c>
      <c r="HP185" s="225">
        <f t="shared" si="126"/>
        <v>43282</v>
      </c>
      <c r="HQ185" s="225">
        <f t="shared" si="126"/>
        <v>43313</v>
      </c>
      <c r="HR185" s="225">
        <f t="shared" si="126"/>
        <v>43344</v>
      </c>
      <c r="HS185" s="225">
        <f t="shared" si="126"/>
        <v>43374</v>
      </c>
      <c r="HT185" s="225">
        <f t="shared" si="126"/>
        <v>43405</v>
      </c>
      <c r="HU185" s="225">
        <f t="shared" si="126"/>
        <v>43435</v>
      </c>
      <c r="HV185" s="225">
        <f t="shared" si="126"/>
        <v>43466</v>
      </c>
      <c r="HW185" s="225">
        <f t="shared" si="126"/>
        <v>43497</v>
      </c>
      <c r="HX185" s="225">
        <f t="shared" si="126"/>
        <v>43525</v>
      </c>
      <c r="HY185" s="225">
        <f t="shared" si="126"/>
        <v>43556</v>
      </c>
      <c r="HZ185" s="225">
        <f t="shared" si="126"/>
        <v>43586</v>
      </c>
      <c r="IA185" s="225">
        <f t="shared" si="126"/>
        <v>43617</v>
      </c>
      <c r="IB185" s="225">
        <f t="shared" si="126"/>
        <v>43647</v>
      </c>
      <c r="IC185" s="225">
        <f t="shared" si="126"/>
        <v>43678</v>
      </c>
      <c r="ID185" s="225">
        <f t="shared" si="126"/>
        <v>43709</v>
      </c>
      <c r="IE185" s="225">
        <f t="shared" si="126"/>
        <v>43739</v>
      </c>
      <c r="IF185" s="225">
        <f t="shared" si="126"/>
        <v>43770</v>
      </c>
      <c r="IG185" s="225">
        <f t="shared" si="126"/>
        <v>43800</v>
      </c>
      <c r="IH185" s="225">
        <f t="shared" si="126"/>
        <v>43831</v>
      </c>
      <c r="II185" s="225">
        <f t="shared" si="126"/>
        <v>43862</v>
      </c>
      <c r="IJ185" s="225">
        <f t="shared" si="126"/>
        <v>43891</v>
      </c>
      <c r="IK185" s="225">
        <f t="shared" si="126"/>
        <v>43922</v>
      </c>
      <c r="IL185" s="225">
        <f t="shared" si="126"/>
        <v>43952</v>
      </c>
      <c r="IM185" s="225">
        <f t="shared" si="126"/>
        <v>43983</v>
      </c>
      <c r="IN185" s="225">
        <f t="shared" si="126"/>
        <v>44013</v>
      </c>
      <c r="IO185" s="225">
        <f t="shared" si="126"/>
        <v>44044</v>
      </c>
      <c r="IP185" s="225">
        <f t="shared" si="126"/>
        <v>44075</v>
      </c>
      <c r="IQ185" s="225">
        <f t="shared" si="126"/>
        <v>44105</v>
      </c>
      <c r="IR185" s="225">
        <f t="shared" si="126"/>
        <v>44136</v>
      </c>
      <c r="IS185" s="225">
        <f t="shared" si="126"/>
        <v>44166</v>
      </c>
      <c r="IT185" s="225">
        <f t="shared" si="126"/>
        <v>44197</v>
      </c>
      <c r="IU185" s="225">
        <f t="shared" si="126"/>
        <v>44228</v>
      </c>
      <c r="IV185" s="225">
        <f t="shared" si="126"/>
        <v>44256</v>
      </c>
      <c r="IW185" s="225">
        <f t="shared" si="126"/>
        <v>44287</v>
      </c>
      <c r="IX185" s="225">
        <f t="shared" si="126"/>
        <v>44317</v>
      </c>
      <c r="IY185" s="225">
        <f t="shared" ref="IY185:JO185" si="127">IY178</f>
        <v>44348</v>
      </c>
      <c r="IZ185" s="225">
        <f t="shared" si="127"/>
        <v>44378</v>
      </c>
      <c r="JA185" s="225">
        <f t="shared" si="127"/>
        <v>44409</v>
      </c>
      <c r="JB185" s="225">
        <f t="shared" si="127"/>
        <v>44440</v>
      </c>
      <c r="JC185" s="225">
        <f t="shared" si="127"/>
        <v>44470</v>
      </c>
      <c r="JD185" s="225">
        <f t="shared" si="127"/>
        <v>44501</v>
      </c>
      <c r="JE185" s="270">
        <f t="shared" si="127"/>
        <v>44531</v>
      </c>
      <c r="JF185" s="270">
        <f t="shared" si="127"/>
        <v>44562</v>
      </c>
      <c r="JG185" s="270">
        <f t="shared" si="127"/>
        <v>44593</v>
      </c>
      <c r="JH185" s="270">
        <f t="shared" si="127"/>
        <v>44621</v>
      </c>
      <c r="JI185" s="270">
        <f t="shared" si="127"/>
        <v>44652</v>
      </c>
      <c r="JJ185" s="270">
        <f t="shared" si="127"/>
        <v>44682</v>
      </c>
      <c r="JK185" s="270">
        <f t="shared" si="127"/>
        <v>44713</v>
      </c>
      <c r="JL185" s="270">
        <f>JL178</f>
        <v>44743</v>
      </c>
      <c r="JM185" s="270">
        <f t="shared" si="127"/>
        <v>44774</v>
      </c>
      <c r="JN185" s="270">
        <f t="shared" si="127"/>
        <v>44805</v>
      </c>
      <c r="JO185" s="270">
        <f t="shared" si="127"/>
        <v>44835</v>
      </c>
      <c r="JP185" s="270">
        <v>44866</v>
      </c>
      <c r="JQ185" s="270">
        <v>44896</v>
      </c>
      <c r="JR185" s="270">
        <v>44927</v>
      </c>
      <c r="JS185" s="270">
        <v>44958</v>
      </c>
      <c r="JT185" s="270">
        <v>44986</v>
      </c>
      <c r="JU185" s="270">
        <f t="shared" ref="JU185:JZ185" si="128">JU11</f>
        <v>45017</v>
      </c>
      <c r="JV185" s="270">
        <f t="shared" si="128"/>
        <v>45047</v>
      </c>
      <c r="JW185" s="270">
        <f t="shared" si="128"/>
        <v>45078</v>
      </c>
      <c r="JX185" s="270">
        <f t="shared" si="128"/>
        <v>45108</v>
      </c>
      <c r="JY185" s="270">
        <f t="shared" si="128"/>
        <v>45139</v>
      </c>
      <c r="JZ185" s="270">
        <f t="shared" si="128"/>
        <v>45170</v>
      </c>
      <c r="KA185" s="270">
        <f t="shared" ref="KA185:KB185" si="129">KA11</f>
        <v>45200</v>
      </c>
      <c r="KB185" s="270">
        <f t="shared" si="129"/>
        <v>45231</v>
      </c>
      <c r="KC185" s="270">
        <f t="shared" ref="KC185:KD185" si="130">KC11</f>
        <v>45261</v>
      </c>
      <c r="KD185" s="270">
        <f t="shared" si="130"/>
        <v>45292</v>
      </c>
      <c r="KE185" s="270">
        <f>KE11</f>
        <v>45323</v>
      </c>
      <c r="KF185" s="270">
        <f>KF11</f>
        <v>45352</v>
      </c>
      <c r="KG185" s="270">
        <f>KG11</f>
        <v>45383</v>
      </c>
      <c r="KH185" s="270">
        <f>KH11</f>
        <v>45413</v>
      </c>
      <c r="KI185" s="270">
        <v>45444</v>
      </c>
      <c r="KJ185" s="270">
        <v>45474</v>
      </c>
      <c r="KK185" s="270">
        <v>45505</v>
      </c>
      <c r="KL185" s="270">
        <v>45536</v>
      </c>
      <c r="KM185" s="270">
        <v>45566</v>
      </c>
      <c r="KN185" s="270" t="s">
        <v>536</v>
      </c>
      <c r="KO185" s="270">
        <v>45627</v>
      </c>
      <c r="KP185" s="270">
        <v>45658</v>
      </c>
      <c r="KQ185" s="270">
        <v>45689</v>
      </c>
      <c r="KR185" s="270">
        <v>45717</v>
      </c>
    </row>
    <row r="186" spans="1:304" ht="12.75">
      <c r="A186" s="321" t="s">
        <v>467</v>
      </c>
      <c r="B186" s="271">
        <v>0</v>
      </c>
      <c r="C186" s="271">
        <v>0</v>
      </c>
      <c r="D186" s="271">
        <v>0</v>
      </c>
      <c r="E186" s="271">
        <v>0</v>
      </c>
      <c r="F186" s="271">
        <v>0</v>
      </c>
      <c r="G186" s="271">
        <v>0</v>
      </c>
      <c r="H186" s="271">
        <v>0</v>
      </c>
      <c r="I186" s="271">
        <v>0</v>
      </c>
      <c r="J186" s="271">
        <v>0</v>
      </c>
      <c r="K186" s="271">
        <v>0</v>
      </c>
      <c r="L186" s="271">
        <v>0</v>
      </c>
      <c r="M186" s="271">
        <v>0</v>
      </c>
      <c r="N186" s="271">
        <v>0</v>
      </c>
      <c r="O186" s="271">
        <v>0</v>
      </c>
      <c r="P186" s="271">
        <v>0</v>
      </c>
      <c r="Q186" s="271">
        <v>0</v>
      </c>
      <c r="R186" s="271">
        <v>0</v>
      </c>
      <c r="S186" s="271">
        <v>0</v>
      </c>
      <c r="T186" s="271">
        <v>0</v>
      </c>
      <c r="U186" s="271">
        <v>0</v>
      </c>
      <c r="V186" s="271">
        <v>0</v>
      </c>
      <c r="W186" s="271">
        <v>0</v>
      </c>
      <c r="X186" s="271">
        <v>0</v>
      </c>
      <c r="Y186" s="271">
        <v>0</v>
      </c>
      <c r="Z186" s="271">
        <v>0</v>
      </c>
      <c r="AA186" s="271">
        <v>0</v>
      </c>
      <c r="AB186" s="271">
        <v>0</v>
      </c>
      <c r="AC186" s="271">
        <v>0</v>
      </c>
      <c r="AD186" s="271">
        <v>0</v>
      </c>
      <c r="AE186" s="271">
        <v>0</v>
      </c>
      <c r="AF186" s="271">
        <v>0</v>
      </c>
      <c r="AG186" s="271">
        <v>0</v>
      </c>
      <c r="AH186" s="271">
        <v>0</v>
      </c>
      <c r="AI186" s="271">
        <v>0</v>
      </c>
      <c r="AJ186" s="271">
        <v>0</v>
      </c>
      <c r="AK186" s="271">
        <v>0</v>
      </c>
      <c r="AL186" s="271">
        <v>0</v>
      </c>
      <c r="AM186" s="271">
        <v>0</v>
      </c>
      <c r="AN186" s="271">
        <v>0</v>
      </c>
      <c r="AO186" s="271">
        <v>0</v>
      </c>
      <c r="AP186" s="271">
        <v>0</v>
      </c>
      <c r="AQ186" s="271">
        <v>0</v>
      </c>
      <c r="AR186" s="271">
        <v>0</v>
      </c>
      <c r="AS186" s="271">
        <v>0</v>
      </c>
      <c r="AT186" s="271">
        <v>0</v>
      </c>
      <c r="AU186" s="271">
        <v>0</v>
      </c>
      <c r="AV186" s="271">
        <v>0</v>
      </c>
      <c r="AW186" s="271">
        <v>0</v>
      </c>
      <c r="AX186" s="271">
        <v>0</v>
      </c>
      <c r="AY186" s="271">
        <v>0</v>
      </c>
      <c r="AZ186" s="271">
        <v>0</v>
      </c>
      <c r="BA186" s="271">
        <v>0</v>
      </c>
      <c r="BB186" s="271">
        <v>0</v>
      </c>
      <c r="BC186" s="271">
        <v>0</v>
      </c>
      <c r="BD186" s="271">
        <v>0</v>
      </c>
      <c r="BE186" s="271">
        <v>0</v>
      </c>
      <c r="BF186" s="271">
        <v>0</v>
      </c>
      <c r="BG186" s="271">
        <v>0</v>
      </c>
      <c r="BH186" s="271">
        <v>0</v>
      </c>
      <c r="BI186" s="271">
        <v>0</v>
      </c>
      <c r="BJ186" s="271">
        <v>0</v>
      </c>
      <c r="BK186" s="271">
        <v>0</v>
      </c>
      <c r="BL186" s="271">
        <v>0</v>
      </c>
      <c r="BM186" s="271">
        <v>0</v>
      </c>
      <c r="BN186" s="271">
        <v>0</v>
      </c>
      <c r="BO186" s="271">
        <v>0</v>
      </c>
      <c r="BP186" s="271">
        <v>0</v>
      </c>
      <c r="BQ186" s="271">
        <v>0</v>
      </c>
      <c r="BR186" s="271">
        <v>0</v>
      </c>
      <c r="BS186" s="271">
        <v>0</v>
      </c>
      <c r="BT186" s="271">
        <v>0</v>
      </c>
      <c r="BU186" s="271">
        <v>0</v>
      </c>
      <c r="BV186" s="271">
        <v>0</v>
      </c>
      <c r="BW186" s="271">
        <v>0</v>
      </c>
      <c r="BX186" s="271">
        <v>0</v>
      </c>
      <c r="BY186" s="271">
        <v>0</v>
      </c>
      <c r="BZ186" s="271">
        <v>0</v>
      </c>
      <c r="CA186" s="271">
        <v>0</v>
      </c>
      <c r="CB186" s="271">
        <v>0</v>
      </c>
      <c r="CC186" s="271">
        <v>0</v>
      </c>
      <c r="CD186" s="271">
        <v>0</v>
      </c>
      <c r="CE186" s="271">
        <v>0</v>
      </c>
      <c r="CF186" s="271">
        <v>0</v>
      </c>
      <c r="CG186" s="271">
        <v>0</v>
      </c>
      <c r="CH186" s="271">
        <v>0</v>
      </c>
      <c r="CI186" s="271">
        <v>0</v>
      </c>
      <c r="CJ186" s="271">
        <v>0</v>
      </c>
      <c r="CK186" s="271">
        <v>0</v>
      </c>
      <c r="CL186" s="271">
        <v>0</v>
      </c>
      <c r="CM186" s="271">
        <v>0</v>
      </c>
      <c r="CN186" s="271">
        <v>0</v>
      </c>
      <c r="CO186" s="271">
        <v>0</v>
      </c>
      <c r="CP186" s="271">
        <v>0</v>
      </c>
      <c r="CQ186" s="271">
        <v>0</v>
      </c>
      <c r="CR186" s="271">
        <v>0</v>
      </c>
      <c r="CS186" s="271">
        <v>0</v>
      </c>
      <c r="CT186" s="271">
        <v>0</v>
      </c>
      <c r="CU186" s="271">
        <v>0</v>
      </c>
      <c r="CV186" s="271">
        <v>0</v>
      </c>
      <c r="CW186" s="271">
        <v>0</v>
      </c>
      <c r="CX186" s="271">
        <v>0</v>
      </c>
      <c r="CY186" s="271">
        <v>0</v>
      </c>
      <c r="CZ186" s="271">
        <v>0</v>
      </c>
      <c r="DA186" s="271">
        <v>0</v>
      </c>
      <c r="DB186" s="271">
        <v>0</v>
      </c>
      <c r="DC186" s="271">
        <v>0</v>
      </c>
      <c r="DD186" s="271">
        <v>0</v>
      </c>
      <c r="DE186" s="271">
        <v>0</v>
      </c>
      <c r="DF186" s="271">
        <v>0</v>
      </c>
      <c r="DG186" s="271">
        <v>0</v>
      </c>
      <c r="DH186" s="271">
        <v>0</v>
      </c>
      <c r="DI186" s="271">
        <v>0</v>
      </c>
      <c r="DJ186" s="271">
        <v>0</v>
      </c>
      <c r="DK186" s="271">
        <v>0</v>
      </c>
      <c r="DL186" s="271">
        <v>0</v>
      </c>
      <c r="DM186" s="271">
        <v>0</v>
      </c>
      <c r="DN186" s="271">
        <v>0</v>
      </c>
      <c r="DO186" s="271">
        <v>0</v>
      </c>
      <c r="DP186" s="271">
        <v>0</v>
      </c>
      <c r="DQ186" s="271">
        <v>0</v>
      </c>
      <c r="DR186" s="271">
        <v>0</v>
      </c>
      <c r="DS186" s="271">
        <v>0</v>
      </c>
      <c r="DT186" s="271">
        <v>0</v>
      </c>
      <c r="DU186" s="271">
        <v>0</v>
      </c>
      <c r="DV186" s="271">
        <v>0</v>
      </c>
      <c r="DW186" s="271">
        <v>0</v>
      </c>
      <c r="DX186" s="271">
        <v>0</v>
      </c>
      <c r="DY186" s="271">
        <v>0</v>
      </c>
      <c r="DZ186" s="271">
        <v>0</v>
      </c>
      <c r="EA186" s="271">
        <v>0</v>
      </c>
      <c r="EB186" s="271">
        <v>0</v>
      </c>
      <c r="EC186" s="271">
        <v>0</v>
      </c>
      <c r="ED186" s="271">
        <v>0</v>
      </c>
      <c r="EE186" s="271">
        <v>0</v>
      </c>
      <c r="EF186" s="271">
        <v>0</v>
      </c>
      <c r="EG186" s="271">
        <v>0</v>
      </c>
      <c r="EH186" s="271">
        <v>0</v>
      </c>
      <c r="EI186" s="271">
        <v>0</v>
      </c>
      <c r="EJ186" s="271">
        <v>0</v>
      </c>
      <c r="EK186" s="271">
        <v>0</v>
      </c>
      <c r="EL186" s="271">
        <v>0</v>
      </c>
      <c r="EM186" s="271">
        <v>0</v>
      </c>
      <c r="EN186" s="271">
        <v>0</v>
      </c>
      <c r="EO186" s="271">
        <v>0</v>
      </c>
      <c r="EP186" s="271">
        <v>0</v>
      </c>
      <c r="EQ186" s="271">
        <v>0</v>
      </c>
      <c r="ER186" s="271">
        <v>0</v>
      </c>
      <c r="ES186" s="271">
        <v>0</v>
      </c>
      <c r="ET186" s="271">
        <v>0</v>
      </c>
      <c r="EU186" s="271">
        <v>0</v>
      </c>
      <c r="EV186" s="271">
        <v>0</v>
      </c>
      <c r="EW186" s="271">
        <v>0</v>
      </c>
      <c r="EX186" s="271">
        <v>0</v>
      </c>
      <c r="EY186" s="271">
        <v>0</v>
      </c>
      <c r="EZ186" s="271">
        <v>0</v>
      </c>
      <c r="FA186" s="271">
        <v>0</v>
      </c>
      <c r="FB186" s="271">
        <v>0</v>
      </c>
      <c r="FC186" s="271">
        <v>0</v>
      </c>
      <c r="FD186" s="271">
        <v>0</v>
      </c>
      <c r="FE186" s="271">
        <v>0</v>
      </c>
      <c r="FF186" s="271">
        <v>0</v>
      </c>
      <c r="FG186" s="271">
        <v>0</v>
      </c>
      <c r="FH186" s="271">
        <v>0</v>
      </c>
      <c r="FI186" s="271">
        <v>0</v>
      </c>
      <c r="FJ186" s="271">
        <v>0</v>
      </c>
      <c r="FK186" s="271">
        <v>0</v>
      </c>
      <c r="FL186" s="271">
        <v>0</v>
      </c>
      <c r="FM186" s="271">
        <v>0</v>
      </c>
      <c r="FN186" s="271">
        <v>0</v>
      </c>
      <c r="FO186" s="271">
        <v>0</v>
      </c>
      <c r="FP186" s="271">
        <v>0</v>
      </c>
      <c r="FQ186" s="271">
        <v>0</v>
      </c>
      <c r="FR186" s="271">
        <v>0</v>
      </c>
      <c r="FS186" s="271">
        <v>0</v>
      </c>
      <c r="FT186" s="271">
        <v>0</v>
      </c>
      <c r="FU186" s="271">
        <v>0</v>
      </c>
      <c r="FV186" s="271">
        <v>0</v>
      </c>
      <c r="FW186" s="271">
        <v>0</v>
      </c>
      <c r="FX186" s="271">
        <v>0</v>
      </c>
      <c r="FY186" s="271">
        <v>0</v>
      </c>
      <c r="FZ186" s="271">
        <v>0</v>
      </c>
      <c r="GA186" s="271">
        <v>0</v>
      </c>
      <c r="GB186" s="271">
        <v>0</v>
      </c>
      <c r="GC186" s="271">
        <v>0</v>
      </c>
      <c r="GD186" s="271">
        <v>0</v>
      </c>
      <c r="GE186" s="271">
        <v>0</v>
      </c>
      <c r="GF186" s="271">
        <v>0</v>
      </c>
      <c r="GG186" s="271">
        <v>0</v>
      </c>
      <c r="GH186" s="271">
        <v>0</v>
      </c>
      <c r="GI186" s="271">
        <v>0</v>
      </c>
      <c r="GJ186" s="271">
        <v>0</v>
      </c>
      <c r="GK186" s="271">
        <v>0</v>
      </c>
      <c r="GL186" s="271">
        <v>4809493098.5426311</v>
      </c>
      <c r="GM186" s="271">
        <v>5612137923.9194736</v>
      </c>
      <c r="GN186" s="271">
        <v>8420102687.2027264</v>
      </c>
      <c r="GO186" s="271">
        <v>7701195497.0510006</v>
      </c>
      <c r="GP186" s="271">
        <v>6108663904.9976177</v>
      </c>
      <c r="GQ186" s="271">
        <v>6095484114.0845451</v>
      </c>
      <c r="GR186" s="271">
        <v>6338763818.9214287</v>
      </c>
      <c r="GS186" s="271">
        <v>6807756101.3678255</v>
      </c>
      <c r="GT186" s="271">
        <v>6092898011.5961895</v>
      </c>
      <c r="GU186" s="271">
        <v>8120001995.9664993</v>
      </c>
      <c r="GV186" s="271">
        <v>8537627022.6040001</v>
      </c>
      <c r="GW186" s="271">
        <v>7323911668.1747627</v>
      </c>
      <c r="GX186" s="271">
        <v>6409447713.3942852</v>
      </c>
      <c r="GY186" s="271">
        <v>8577975130.6338882</v>
      </c>
      <c r="GZ186" s="271">
        <v>7702803698.6317406</v>
      </c>
      <c r="HA186" s="271">
        <v>7625724671.3461113</v>
      </c>
      <c r="HB186" s="271">
        <v>8826866897.1731815</v>
      </c>
      <c r="HC186" s="271">
        <v>7205113923.0685701</v>
      </c>
      <c r="HD186" s="271">
        <v>5833179159.0700006</v>
      </c>
      <c r="HE186" s="271">
        <v>8109085414.0273914</v>
      </c>
      <c r="HF186" s="271">
        <v>9315294032.4285011</v>
      </c>
      <c r="HG186" s="271">
        <v>9524222639.2066669</v>
      </c>
      <c r="HH186" s="271">
        <v>9666784494.2847004</v>
      </c>
      <c r="HI186" s="271">
        <v>9163873162.921051</v>
      </c>
      <c r="HJ186" s="271">
        <v>9407859364.9733334</v>
      </c>
      <c r="HK186" s="271">
        <v>12222397490.275</v>
      </c>
      <c r="HL186" s="271">
        <v>10086487550.2733</v>
      </c>
      <c r="HM186" s="271">
        <v>9592342213.3585701</v>
      </c>
      <c r="HN186" s="271">
        <v>13162159083.27619</v>
      </c>
      <c r="HO186" s="271">
        <v>12069000829.50857</v>
      </c>
      <c r="HP186" s="271">
        <v>8690019798.5919037</v>
      </c>
      <c r="HQ186" s="271">
        <v>9662814892.8569565</v>
      </c>
      <c r="HR186" s="271">
        <v>8848766363.7547359</v>
      </c>
      <c r="HS186" s="271">
        <v>15576157100.894545</v>
      </c>
      <c r="HT186" s="271">
        <v>13797475394.825262</v>
      </c>
      <c r="HU186" s="271">
        <v>13396492454.7694</v>
      </c>
      <c r="HV186" s="271">
        <v>15564058238.941427</v>
      </c>
      <c r="HW186" s="271">
        <v>15698728917.813999</v>
      </c>
      <c r="HX186" s="271">
        <v>14795880777.389999</v>
      </c>
      <c r="HY186" s="271">
        <v>13637586602.346191</v>
      </c>
      <c r="HZ186" s="271">
        <v>13810132332.058182</v>
      </c>
      <c r="IA186" s="271">
        <v>14601149435.628946</v>
      </c>
      <c r="IB186" s="271">
        <v>15363487982.755457</v>
      </c>
      <c r="IC186" s="271">
        <v>17983696110.699547</v>
      </c>
      <c r="ID186" s="271">
        <v>15096436640.12476</v>
      </c>
      <c r="IE186" s="271">
        <v>15054927568.366957</v>
      </c>
      <c r="IF186" s="271">
        <v>17152908800.576843</v>
      </c>
      <c r="IG186" s="271">
        <v>20852363806.006302</v>
      </c>
      <c r="IH186" s="271">
        <v>21038769055.193634</v>
      </c>
      <c r="II186" s="271">
        <v>26441810131.181667</v>
      </c>
      <c r="IJ186" s="271">
        <v>29293968183.960449</v>
      </c>
      <c r="IK186" s="271">
        <v>25630197785.612499</v>
      </c>
      <c r="IL186" s="271">
        <v>23552934424.463005</v>
      </c>
      <c r="IM186" s="271">
        <v>29185788291.44524</v>
      </c>
      <c r="IN186" s="271">
        <v>26501785388.168262</v>
      </c>
      <c r="IO186" s="271">
        <v>28409723053.969528</v>
      </c>
      <c r="IP186" s="271">
        <v>25148482753.911907</v>
      </c>
      <c r="IQ186" s="271">
        <v>25491827877.412006</v>
      </c>
      <c r="IR186" s="271">
        <v>30826511308.544502</v>
      </c>
      <c r="IS186" s="271">
        <v>31974253704.689999</v>
      </c>
      <c r="IT186" s="271">
        <v>32958978363</v>
      </c>
      <c r="IU186" s="271">
        <v>35517429674</v>
      </c>
      <c r="IV186" s="271">
        <v>33605931741</v>
      </c>
      <c r="IW186" s="271">
        <v>29105133803</v>
      </c>
      <c r="IX186" s="271">
        <v>29809447498</v>
      </c>
      <c r="IY186" s="271">
        <v>33486790220</v>
      </c>
      <c r="IZ186" s="271">
        <v>25773210403</v>
      </c>
      <c r="JA186" s="271">
        <v>29996316990</v>
      </c>
      <c r="JB186" s="271">
        <v>30373072168</v>
      </c>
      <c r="JC186" s="271">
        <v>31199112327</v>
      </c>
      <c r="JD186" s="271">
        <v>27277886849</v>
      </c>
      <c r="JE186" s="271">
        <v>25981879652</v>
      </c>
      <c r="JF186" s="271">
        <v>26435264663</v>
      </c>
      <c r="JG186" s="271">
        <v>28739717858</v>
      </c>
      <c r="JH186" s="271">
        <v>29062109490</v>
      </c>
      <c r="JI186" s="271">
        <v>26942625589</v>
      </c>
      <c r="JJ186" s="271">
        <v>26614021831</v>
      </c>
      <c r="JK186" s="271">
        <v>25071779911</v>
      </c>
      <c r="JL186" s="271">
        <v>19229454050</v>
      </c>
      <c r="JM186" s="271">
        <v>25848474901</v>
      </c>
      <c r="JN186" s="271">
        <v>26021913042</v>
      </c>
      <c r="JO186" s="271">
        <v>30791393368</v>
      </c>
      <c r="JP186" s="271">
        <v>31623650092</v>
      </c>
      <c r="JQ186" s="271">
        <v>25576042805</v>
      </c>
      <c r="JR186" s="271">
        <v>22271105658</v>
      </c>
      <c r="JS186" s="271">
        <v>22885907287</v>
      </c>
      <c r="JT186" s="271">
        <v>23015192057</v>
      </c>
      <c r="JU186" s="271">
        <v>22355498152</v>
      </c>
      <c r="JV186" s="271">
        <v>23345189461</v>
      </c>
      <c r="JW186" s="271">
        <v>26566508487</v>
      </c>
      <c r="JX186" s="271">
        <v>21481098710</v>
      </c>
      <c r="JY186" s="271">
        <v>21836668732</v>
      </c>
      <c r="JZ186" s="271">
        <v>20020247139</v>
      </c>
      <c r="KA186" s="271">
        <v>20023548577</v>
      </c>
      <c r="KB186" s="271">
        <v>23571298196</v>
      </c>
      <c r="KC186" s="271">
        <v>21511215830</v>
      </c>
      <c r="KD186" s="611">
        <v>19447589771</v>
      </c>
      <c r="KE186" s="271">
        <v>22118850797</v>
      </c>
      <c r="KF186" s="271">
        <v>21072100846</v>
      </c>
      <c r="KG186" s="271">
        <v>21698976463</v>
      </c>
      <c r="KH186" s="271">
        <v>21071344389</v>
      </c>
      <c r="KI186" s="626">
        <v>19578860417</v>
      </c>
      <c r="KJ186" s="626">
        <v>17682005342</v>
      </c>
      <c r="KK186" s="626">
        <v>23449227239</v>
      </c>
      <c r="KL186" s="626">
        <v>19223375008</v>
      </c>
      <c r="KM186" s="626">
        <v>18508662218</v>
      </c>
      <c r="KN186" s="681">
        <v>23040195696</v>
      </c>
      <c r="KO186" s="626">
        <v>24423138019</v>
      </c>
      <c r="KP186" s="626">
        <v>19261940674</v>
      </c>
      <c r="KQ186" s="626">
        <v>21555044139</v>
      </c>
      <c r="KR186" s="626">
        <v>20500838378</v>
      </c>
    </row>
    <row r="187" spans="1:304" ht="12.75">
      <c r="A187" s="290" t="s">
        <v>465</v>
      </c>
      <c r="B187" s="271">
        <v>0</v>
      </c>
      <c r="C187" s="271">
        <v>0</v>
      </c>
      <c r="D187" s="271">
        <v>0</v>
      </c>
      <c r="E187" s="271">
        <v>0</v>
      </c>
      <c r="F187" s="271">
        <v>0</v>
      </c>
      <c r="G187" s="271">
        <v>0</v>
      </c>
      <c r="H187" s="271">
        <v>0</v>
      </c>
      <c r="I187" s="271">
        <v>0</v>
      </c>
      <c r="J187" s="271">
        <v>0</v>
      </c>
      <c r="K187" s="271">
        <v>0</v>
      </c>
      <c r="L187" s="271">
        <v>0</v>
      </c>
      <c r="M187" s="271">
        <v>0</v>
      </c>
      <c r="N187" s="271">
        <v>0</v>
      </c>
      <c r="O187" s="271">
        <v>0</v>
      </c>
      <c r="P187" s="271">
        <v>0</v>
      </c>
      <c r="Q187" s="271">
        <v>0</v>
      </c>
      <c r="R187" s="271">
        <v>0</v>
      </c>
      <c r="S187" s="271">
        <v>0</v>
      </c>
      <c r="T187" s="271">
        <v>0</v>
      </c>
      <c r="U187" s="271">
        <v>0</v>
      </c>
      <c r="V187" s="271">
        <v>0</v>
      </c>
      <c r="W187" s="271">
        <v>0</v>
      </c>
      <c r="X187" s="271">
        <v>0</v>
      </c>
      <c r="Y187" s="271">
        <v>0</v>
      </c>
      <c r="Z187" s="271">
        <v>0</v>
      </c>
      <c r="AA187" s="271">
        <v>0</v>
      </c>
      <c r="AB187" s="271">
        <v>0</v>
      </c>
      <c r="AC187" s="271">
        <v>0</v>
      </c>
      <c r="AD187" s="271">
        <v>0</v>
      </c>
      <c r="AE187" s="271">
        <v>0</v>
      </c>
      <c r="AF187" s="271">
        <v>0</v>
      </c>
      <c r="AG187" s="271">
        <v>0</v>
      </c>
      <c r="AH187" s="271">
        <v>0</v>
      </c>
      <c r="AI187" s="271">
        <v>0</v>
      </c>
      <c r="AJ187" s="271">
        <v>0</v>
      </c>
      <c r="AK187" s="271">
        <v>0</v>
      </c>
      <c r="AL187" s="271">
        <v>0</v>
      </c>
      <c r="AM187" s="271">
        <v>0</v>
      </c>
      <c r="AN187" s="271">
        <v>0</v>
      </c>
      <c r="AO187" s="271">
        <v>0</v>
      </c>
      <c r="AP187" s="271">
        <v>0</v>
      </c>
      <c r="AQ187" s="271">
        <v>0</v>
      </c>
      <c r="AR187" s="271">
        <v>0</v>
      </c>
      <c r="AS187" s="271">
        <v>0</v>
      </c>
      <c r="AT187" s="271">
        <v>0</v>
      </c>
      <c r="AU187" s="271">
        <v>0</v>
      </c>
      <c r="AV187" s="271">
        <v>0</v>
      </c>
      <c r="AW187" s="271">
        <v>0</v>
      </c>
      <c r="AX187" s="271">
        <v>0</v>
      </c>
      <c r="AY187" s="271">
        <v>0</v>
      </c>
      <c r="AZ187" s="271">
        <v>0</v>
      </c>
      <c r="BA187" s="271">
        <v>0</v>
      </c>
      <c r="BB187" s="271">
        <v>0</v>
      </c>
      <c r="BC187" s="271">
        <v>0</v>
      </c>
      <c r="BD187" s="271">
        <v>0</v>
      </c>
      <c r="BE187" s="271">
        <v>0</v>
      </c>
      <c r="BF187" s="271">
        <v>0</v>
      </c>
      <c r="BG187" s="271">
        <v>0</v>
      </c>
      <c r="BH187" s="271">
        <v>0</v>
      </c>
      <c r="BI187" s="271">
        <v>0</v>
      </c>
      <c r="BJ187" s="271">
        <v>0</v>
      </c>
      <c r="BK187" s="271">
        <v>0</v>
      </c>
      <c r="BL187" s="271">
        <v>0</v>
      </c>
      <c r="BM187" s="271">
        <v>0</v>
      </c>
      <c r="BN187" s="271">
        <v>0</v>
      </c>
      <c r="BO187" s="271">
        <v>0</v>
      </c>
      <c r="BP187" s="271">
        <v>0</v>
      </c>
      <c r="BQ187" s="271">
        <v>0</v>
      </c>
      <c r="BR187" s="271">
        <v>0</v>
      </c>
      <c r="BS187" s="271">
        <v>0</v>
      </c>
      <c r="BT187" s="271">
        <v>0</v>
      </c>
      <c r="BU187" s="271">
        <v>0</v>
      </c>
      <c r="BV187" s="271">
        <v>0</v>
      </c>
      <c r="BW187" s="271">
        <v>0</v>
      </c>
      <c r="BX187" s="271">
        <v>0</v>
      </c>
      <c r="BY187" s="271">
        <v>0</v>
      </c>
      <c r="BZ187" s="271">
        <v>0</v>
      </c>
      <c r="CA187" s="271">
        <v>0</v>
      </c>
      <c r="CB187" s="271">
        <v>0</v>
      </c>
      <c r="CC187" s="271">
        <v>0</v>
      </c>
      <c r="CD187" s="271">
        <v>0</v>
      </c>
      <c r="CE187" s="271">
        <v>0</v>
      </c>
      <c r="CF187" s="271">
        <v>0</v>
      </c>
      <c r="CG187" s="271">
        <v>0</v>
      </c>
      <c r="CH187" s="271">
        <v>0</v>
      </c>
      <c r="CI187" s="271">
        <v>0</v>
      </c>
      <c r="CJ187" s="271">
        <v>0</v>
      </c>
      <c r="CK187" s="271">
        <v>0</v>
      </c>
      <c r="CL187" s="271">
        <v>0</v>
      </c>
      <c r="CM187" s="271">
        <v>0</v>
      </c>
      <c r="CN187" s="271">
        <v>0</v>
      </c>
      <c r="CO187" s="271">
        <v>0</v>
      </c>
      <c r="CP187" s="271">
        <v>0</v>
      </c>
      <c r="CQ187" s="271">
        <v>0</v>
      </c>
      <c r="CR187" s="271">
        <v>0</v>
      </c>
      <c r="CS187" s="271">
        <v>0</v>
      </c>
      <c r="CT187" s="271">
        <v>0</v>
      </c>
      <c r="CU187" s="271">
        <v>0</v>
      </c>
      <c r="CV187" s="271">
        <v>0</v>
      </c>
      <c r="CW187" s="271">
        <v>0</v>
      </c>
      <c r="CX187" s="271">
        <v>0</v>
      </c>
      <c r="CY187" s="271">
        <v>0</v>
      </c>
      <c r="CZ187" s="271">
        <v>0</v>
      </c>
      <c r="DA187" s="271">
        <v>0</v>
      </c>
      <c r="DB187" s="271">
        <v>0</v>
      </c>
      <c r="DC187" s="271">
        <v>0</v>
      </c>
      <c r="DD187" s="271">
        <v>0</v>
      </c>
      <c r="DE187" s="271">
        <v>0</v>
      </c>
      <c r="DF187" s="271">
        <v>0</v>
      </c>
      <c r="DG187" s="271">
        <v>0</v>
      </c>
      <c r="DH187" s="271">
        <v>0</v>
      </c>
      <c r="DI187" s="271">
        <v>0</v>
      </c>
      <c r="DJ187" s="271">
        <v>0</v>
      </c>
      <c r="DK187" s="271">
        <v>0</v>
      </c>
      <c r="DL187" s="271">
        <v>0</v>
      </c>
      <c r="DM187" s="271">
        <v>0</v>
      </c>
      <c r="DN187" s="271">
        <v>0</v>
      </c>
      <c r="DO187" s="271">
        <v>0</v>
      </c>
      <c r="DP187" s="271">
        <v>0</v>
      </c>
      <c r="DQ187" s="271">
        <v>0</v>
      </c>
      <c r="DR187" s="271">
        <v>0</v>
      </c>
      <c r="DS187" s="271">
        <v>0</v>
      </c>
      <c r="DT187" s="271">
        <v>0</v>
      </c>
      <c r="DU187" s="271">
        <v>0</v>
      </c>
      <c r="DV187" s="271">
        <v>0</v>
      </c>
      <c r="DW187" s="271">
        <v>0</v>
      </c>
      <c r="DX187" s="271">
        <v>0</v>
      </c>
      <c r="DY187" s="271">
        <v>0</v>
      </c>
      <c r="DZ187" s="271">
        <v>0</v>
      </c>
      <c r="EA187" s="271">
        <v>0</v>
      </c>
      <c r="EB187" s="271">
        <v>0</v>
      </c>
      <c r="EC187" s="271">
        <v>0</v>
      </c>
      <c r="ED187" s="271">
        <v>0</v>
      </c>
      <c r="EE187" s="271">
        <v>0</v>
      </c>
      <c r="EF187" s="271">
        <v>0</v>
      </c>
      <c r="EG187" s="271">
        <v>0</v>
      </c>
      <c r="EH187" s="271">
        <v>0</v>
      </c>
      <c r="EI187" s="271">
        <v>0</v>
      </c>
      <c r="EJ187" s="271">
        <v>0</v>
      </c>
      <c r="EK187" s="271">
        <v>0</v>
      </c>
      <c r="EL187" s="271">
        <v>0</v>
      </c>
      <c r="EM187" s="271">
        <v>0</v>
      </c>
      <c r="EN187" s="271">
        <v>0</v>
      </c>
      <c r="EO187" s="271">
        <v>0</v>
      </c>
      <c r="EP187" s="271">
        <v>0</v>
      </c>
      <c r="EQ187" s="271">
        <v>0</v>
      </c>
      <c r="ER187" s="271">
        <v>0</v>
      </c>
      <c r="ES187" s="271">
        <v>0</v>
      </c>
      <c r="ET187" s="271">
        <v>0</v>
      </c>
      <c r="EU187" s="271">
        <v>0</v>
      </c>
      <c r="EV187" s="271">
        <v>0</v>
      </c>
      <c r="EW187" s="271">
        <v>0</v>
      </c>
      <c r="EX187" s="271">
        <v>0</v>
      </c>
      <c r="EY187" s="271">
        <v>0</v>
      </c>
      <c r="EZ187" s="271">
        <v>0</v>
      </c>
      <c r="FA187" s="271">
        <v>0</v>
      </c>
      <c r="FB187" s="271">
        <v>0</v>
      </c>
      <c r="FC187" s="271">
        <v>0</v>
      </c>
      <c r="FD187" s="271">
        <v>0</v>
      </c>
      <c r="FE187" s="271">
        <v>0</v>
      </c>
      <c r="FF187" s="271">
        <v>0</v>
      </c>
      <c r="FG187" s="271">
        <v>0</v>
      </c>
      <c r="FH187" s="271">
        <v>0</v>
      </c>
      <c r="FI187" s="271">
        <v>0</v>
      </c>
      <c r="FJ187" s="271">
        <v>0</v>
      </c>
      <c r="FK187" s="271">
        <v>0</v>
      </c>
      <c r="FL187" s="271">
        <v>0</v>
      </c>
      <c r="FM187" s="271">
        <v>0</v>
      </c>
      <c r="FN187" s="271">
        <v>0</v>
      </c>
      <c r="FO187" s="271">
        <v>0</v>
      </c>
      <c r="FP187" s="271">
        <v>0</v>
      </c>
      <c r="FQ187" s="271">
        <v>0</v>
      </c>
      <c r="FR187" s="271">
        <v>0</v>
      </c>
      <c r="FS187" s="271">
        <v>0</v>
      </c>
      <c r="FT187" s="271">
        <v>0</v>
      </c>
      <c r="FU187" s="271">
        <v>0</v>
      </c>
      <c r="FV187" s="271">
        <v>0</v>
      </c>
      <c r="FW187" s="271">
        <v>0</v>
      </c>
      <c r="FX187" s="271">
        <v>0</v>
      </c>
      <c r="FY187" s="271">
        <v>0</v>
      </c>
      <c r="FZ187" s="271">
        <v>0</v>
      </c>
      <c r="GA187" s="271">
        <v>0</v>
      </c>
      <c r="GB187" s="271">
        <v>0</v>
      </c>
      <c r="GC187" s="271">
        <v>0</v>
      </c>
      <c r="GD187" s="271">
        <v>0</v>
      </c>
      <c r="GE187" s="271">
        <v>0</v>
      </c>
      <c r="GF187" s="271">
        <v>0</v>
      </c>
      <c r="GG187" s="271">
        <v>0</v>
      </c>
      <c r="GH187" s="271">
        <v>0</v>
      </c>
      <c r="GI187" s="271">
        <v>0</v>
      </c>
      <c r="GJ187" s="271">
        <v>0</v>
      </c>
      <c r="GK187" s="271">
        <v>0</v>
      </c>
      <c r="GL187" s="271">
        <v>161216092</v>
      </c>
      <c r="GM187" s="271">
        <v>168485147</v>
      </c>
      <c r="GN187" s="271">
        <v>276697674</v>
      </c>
      <c r="GO187" s="271">
        <v>241897247</v>
      </c>
      <c r="GP187" s="271">
        <v>220704827</v>
      </c>
      <c r="GQ187" s="271">
        <v>175070534</v>
      </c>
      <c r="GR187" s="271">
        <v>139841558</v>
      </c>
      <c r="GS187" s="271">
        <v>209554446</v>
      </c>
      <c r="GT187" s="271">
        <v>235427813</v>
      </c>
      <c r="GU187" s="271">
        <v>269008034</v>
      </c>
      <c r="GV187" s="271">
        <v>293827376</v>
      </c>
      <c r="GW187" s="271">
        <v>220312874</v>
      </c>
      <c r="GX187" s="271">
        <v>131467843</v>
      </c>
      <c r="GY187" s="271">
        <v>219763456</v>
      </c>
      <c r="GZ187" s="271">
        <v>184190140</v>
      </c>
      <c r="HA187" s="271">
        <v>182828705</v>
      </c>
      <c r="HB187" s="271">
        <v>340524979</v>
      </c>
      <c r="HC187" s="271">
        <v>161859019</v>
      </c>
      <c r="HD187" s="271">
        <v>161293949</v>
      </c>
      <c r="HE187" s="271">
        <v>279237642</v>
      </c>
      <c r="HF187" s="271">
        <v>245118304</v>
      </c>
      <c r="HG187" s="271">
        <v>287869949</v>
      </c>
      <c r="HH187" s="271">
        <v>293692791</v>
      </c>
      <c r="HI187" s="271">
        <v>220312874</v>
      </c>
      <c r="HJ187" s="271">
        <v>306152015</v>
      </c>
      <c r="HK187" s="271">
        <v>354279196</v>
      </c>
      <c r="HL187" s="271">
        <v>314307564</v>
      </c>
      <c r="HM187" s="271">
        <v>299956661</v>
      </c>
      <c r="HN187" s="271">
        <v>423063513</v>
      </c>
      <c r="HO187" s="271">
        <v>458685833</v>
      </c>
      <c r="HP187" s="271">
        <v>321034150</v>
      </c>
      <c r="HQ187" s="271">
        <v>587989859</v>
      </c>
      <c r="HR187" s="271">
        <v>312103451</v>
      </c>
      <c r="HS187" s="271">
        <v>757741729</v>
      </c>
      <c r="HT187" s="271">
        <v>704032466</v>
      </c>
      <c r="HU187" s="271">
        <v>625238191</v>
      </c>
      <c r="HV187" s="271">
        <v>637413712</v>
      </c>
      <c r="HW187" s="271">
        <v>692128914</v>
      </c>
      <c r="HX187" s="271">
        <v>868197854</v>
      </c>
      <c r="HY187" s="271">
        <v>541327156</v>
      </c>
      <c r="HZ187" s="271">
        <v>698203495</v>
      </c>
      <c r="IA187" s="271">
        <v>696001254</v>
      </c>
      <c r="IB187" s="271">
        <v>679381570</v>
      </c>
      <c r="IC187" s="271">
        <v>1012016793</v>
      </c>
      <c r="ID187" s="271">
        <v>770842292</v>
      </c>
      <c r="IE187" s="271">
        <v>829153890</v>
      </c>
      <c r="IF187" s="271">
        <v>1498026157</v>
      </c>
      <c r="IG187" s="271">
        <v>1013940530</v>
      </c>
      <c r="IH187" s="271">
        <v>1138150312</v>
      </c>
      <c r="II187" s="271">
        <v>1550687755</v>
      </c>
      <c r="IJ187" s="271">
        <v>3164585927</v>
      </c>
      <c r="IK187" s="271">
        <v>1967048197</v>
      </c>
      <c r="IL187" s="271">
        <v>1656449828</v>
      </c>
      <c r="IM187" s="271">
        <v>2047650183</v>
      </c>
      <c r="IN187" s="271">
        <v>1649079171</v>
      </c>
      <c r="IO187" s="271">
        <v>1874204940</v>
      </c>
      <c r="IP187" s="271">
        <v>1697823977</v>
      </c>
      <c r="IQ187" s="271">
        <v>1743808790</v>
      </c>
      <c r="IR187" s="271">
        <v>1783336554</v>
      </c>
      <c r="IS187" s="271">
        <v>1671994152</v>
      </c>
      <c r="IT187" s="271">
        <v>1876799634</v>
      </c>
      <c r="IU187" s="271">
        <v>1997898079</v>
      </c>
      <c r="IV187" s="271">
        <v>2489739988</v>
      </c>
      <c r="IW187" s="271">
        <v>1716833043</v>
      </c>
      <c r="IX187" s="271">
        <v>1607776337</v>
      </c>
      <c r="IY187" s="271">
        <v>1687359963</v>
      </c>
      <c r="IZ187" s="271">
        <v>1626709705</v>
      </c>
      <c r="JA187" s="271">
        <v>2254326135</v>
      </c>
      <c r="JB187" s="271">
        <v>2390126064</v>
      </c>
      <c r="JC187" s="271">
        <v>2529119855</v>
      </c>
      <c r="JD187" s="271">
        <v>2578052906</v>
      </c>
      <c r="JE187" s="271">
        <v>1990470106</v>
      </c>
      <c r="JF187" s="271">
        <v>2113772009</v>
      </c>
      <c r="JG187" s="271">
        <v>1956363007</v>
      </c>
      <c r="JH187" s="271">
        <v>2144621837</v>
      </c>
      <c r="JI187" s="271">
        <v>1563714035</v>
      </c>
      <c r="JJ187" s="271">
        <v>1812288352</v>
      </c>
      <c r="JK187" s="271">
        <v>1924632524</v>
      </c>
      <c r="JL187" s="271">
        <v>1563705591</v>
      </c>
      <c r="JM187" s="271">
        <v>1732210093</v>
      </c>
      <c r="JN187" s="271">
        <v>1508322248</v>
      </c>
      <c r="JO187" s="271">
        <v>2156548520</v>
      </c>
      <c r="JP187" s="271">
        <v>2619457280</v>
      </c>
      <c r="JQ187" s="271">
        <v>2004724241</v>
      </c>
      <c r="JR187" s="271">
        <v>1702582965</v>
      </c>
      <c r="JS187" s="271">
        <v>1820860976</v>
      </c>
      <c r="JT187" s="271">
        <v>1857360074</v>
      </c>
      <c r="JU187" s="271">
        <v>1732656901</v>
      </c>
      <c r="JV187" s="271">
        <v>2229379924</v>
      </c>
      <c r="JW187" s="271">
        <v>2160305446</v>
      </c>
      <c r="JX187" s="271">
        <v>1921843194</v>
      </c>
      <c r="JY187" s="271">
        <v>1946771556</v>
      </c>
      <c r="JZ187" s="271">
        <v>1682189881</v>
      </c>
      <c r="KA187" s="271">
        <v>1669295357</v>
      </c>
      <c r="KB187" s="271">
        <v>2081782942</v>
      </c>
      <c r="KC187" s="271">
        <v>1694340169</v>
      </c>
      <c r="KD187" s="611">
        <v>2041217041</v>
      </c>
      <c r="KE187" s="271">
        <v>1991379828</v>
      </c>
      <c r="KF187" s="271">
        <v>1670573642</v>
      </c>
      <c r="KG187" s="271">
        <v>2083320664</v>
      </c>
      <c r="KH187" s="271">
        <v>1875494743</v>
      </c>
      <c r="KI187" s="626">
        <v>2414116683</v>
      </c>
      <c r="KJ187" s="626">
        <v>2124751688</v>
      </c>
      <c r="KK187" s="626">
        <v>2393702703</v>
      </c>
      <c r="KL187" s="626">
        <v>1899143667</v>
      </c>
      <c r="KM187" s="626">
        <v>1859716051</v>
      </c>
      <c r="KN187" s="681">
        <v>2782408278</v>
      </c>
      <c r="KO187" s="626">
        <v>3068366567</v>
      </c>
      <c r="KP187" s="626">
        <v>2304354786</v>
      </c>
      <c r="KQ187" s="626">
        <v>2178104664</v>
      </c>
      <c r="KR187" s="626">
        <v>2330151515</v>
      </c>
    </row>
    <row r="188" spans="1:304" ht="12.75">
      <c r="A188" s="290" t="s">
        <v>466</v>
      </c>
      <c r="B188" s="271">
        <v>0</v>
      </c>
      <c r="C188" s="271">
        <v>0</v>
      </c>
      <c r="D188" s="271">
        <v>0</v>
      </c>
      <c r="E188" s="271">
        <v>0</v>
      </c>
      <c r="F188" s="271">
        <v>0</v>
      </c>
      <c r="G188" s="271">
        <v>0</v>
      </c>
      <c r="H188" s="271">
        <v>0</v>
      </c>
      <c r="I188" s="271">
        <v>0</v>
      </c>
      <c r="J188" s="271">
        <v>0</v>
      </c>
      <c r="K188" s="271">
        <v>0</v>
      </c>
      <c r="L188" s="271">
        <v>0</v>
      </c>
      <c r="M188" s="271">
        <v>0</v>
      </c>
      <c r="N188" s="271">
        <v>0</v>
      </c>
      <c r="O188" s="271">
        <v>0</v>
      </c>
      <c r="P188" s="271">
        <v>0</v>
      </c>
      <c r="Q188" s="271">
        <v>0</v>
      </c>
      <c r="R188" s="271">
        <v>0</v>
      </c>
      <c r="S188" s="271">
        <v>0</v>
      </c>
      <c r="T188" s="271">
        <v>0</v>
      </c>
      <c r="U188" s="271">
        <v>0</v>
      </c>
      <c r="V188" s="271">
        <v>0</v>
      </c>
      <c r="W188" s="271">
        <v>0</v>
      </c>
      <c r="X188" s="271">
        <v>0</v>
      </c>
      <c r="Y188" s="271">
        <v>0</v>
      </c>
      <c r="Z188" s="271">
        <v>0</v>
      </c>
      <c r="AA188" s="271">
        <v>0</v>
      </c>
      <c r="AB188" s="271">
        <v>0</v>
      </c>
      <c r="AC188" s="271">
        <v>0</v>
      </c>
      <c r="AD188" s="271">
        <v>0</v>
      </c>
      <c r="AE188" s="271">
        <v>0</v>
      </c>
      <c r="AF188" s="271">
        <v>0</v>
      </c>
      <c r="AG188" s="271">
        <v>0</v>
      </c>
      <c r="AH188" s="271">
        <v>0</v>
      </c>
      <c r="AI188" s="271">
        <v>0</v>
      </c>
      <c r="AJ188" s="271">
        <v>0</v>
      </c>
      <c r="AK188" s="271">
        <v>0</v>
      </c>
      <c r="AL188" s="271">
        <v>0</v>
      </c>
      <c r="AM188" s="271">
        <v>0</v>
      </c>
      <c r="AN188" s="271">
        <v>0</v>
      </c>
      <c r="AO188" s="271">
        <v>0</v>
      </c>
      <c r="AP188" s="271">
        <v>0</v>
      </c>
      <c r="AQ188" s="271">
        <v>0</v>
      </c>
      <c r="AR188" s="271">
        <v>0</v>
      </c>
      <c r="AS188" s="271">
        <v>0</v>
      </c>
      <c r="AT188" s="271">
        <v>0</v>
      </c>
      <c r="AU188" s="271">
        <v>0</v>
      </c>
      <c r="AV188" s="271">
        <v>0</v>
      </c>
      <c r="AW188" s="271">
        <v>0</v>
      </c>
      <c r="AX188" s="271">
        <v>0</v>
      </c>
      <c r="AY188" s="271">
        <v>0</v>
      </c>
      <c r="AZ188" s="271">
        <v>0</v>
      </c>
      <c r="BA188" s="271">
        <v>0</v>
      </c>
      <c r="BB188" s="271">
        <v>0</v>
      </c>
      <c r="BC188" s="271">
        <v>0</v>
      </c>
      <c r="BD188" s="271">
        <v>0</v>
      </c>
      <c r="BE188" s="271">
        <v>0</v>
      </c>
      <c r="BF188" s="271">
        <v>0</v>
      </c>
      <c r="BG188" s="271">
        <v>0</v>
      </c>
      <c r="BH188" s="271">
        <v>0</v>
      </c>
      <c r="BI188" s="271">
        <v>0</v>
      </c>
      <c r="BJ188" s="271">
        <v>0</v>
      </c>
      <c r="BK188" s="271">
        <v>0</v>
      </c>
      <c r="BL188" s="271">
        <v>0</v>
      </c>
      <c r="BM188" s="271">
        <v>0</v>
      </c>
      <c r="BN188" s="271">
        <v>0</v>
      </c>
      <c r="BO188" s="271">
        <v>0</v>
      </c>
      <c r="BP188" s="271">
        <v>0</v>
      </c>
      <c r="BQ188" s="271">
        <v>0</v>
      </c>
      <c r="BR188" s="271">
        <v>0</v>
      </c>
      <c r="BS188" s="271">
        <v>0</v>
      </c>
      <c r="BT188" s="271">
        <v>0</v>
      </c>
      <c r="BU188" s="271">
        <v>0</v>
      </c>
      <c r="BV188" s="271">
        <v>0</v>
      </c>
      <c r="BW188" s="271">
        <v>0</v>
      </c>
      <c r="BX188" s="271">
        <v>0</v>
      </c>
      <c r="BY188" s="271">
        <v>0</v>
      </c>
      <c r="BZ188" s="271">
        <v>0</v>
      </c>
      <c r="CA188" s="271">
        <v>0</v>
      </c>
      <c r="CB188" s="271">
        <v>0</v>
      </c>
      <c r="CC188" s="271">
        <v>0</v>
      </c>
      <c r="CD188" s="271">
        <v>0</v>
      </c>
      <c r="CE188" s="271">
        <v>0</v>
      </c>
      <c r="CF188" s="271">
        <v>0</v>
      </c>
      <c r="CG188" s="271">
        <v>0</v>
      </c>
      <c r="CH188" s="271">
        <v>0</v>
      </c>
      <c r="CI188" s="271">
        <v>0</v>
      </c>
      <c r="CJ188" s="271">
        <v>0</v>
      </c>
      <c r="CK188" s="271">
        <v>0</v>
      </c>
      <c r="CL188" s="271">
        <v>0</v>
      </c>
      <c r="CM188" s="271">
        <v>0</v>
      </c>
      <c r="CN188" s="271">
        <v>0</v>
      </c>
      <c r="CO188" s="271">
        <v>0</v>
      </c>
      <c r="CP188" s="271">
        <v>0</v>
      </c>
      <c r="CQ188" s="271">
        <v>0</v>
      </c>
      <c r="CR188" s="271">
        <v>0</v>
      </c>
      <c r="CS188" s="271">
        <v>0</v>
      </c>
      <c r="CT188" s="271">
        <v>0</v>
      </c>
      <c r="CU188" s="271">
        <v>0</v>
      </c>
      <c r="CV188" s="271">
        <v>0</v>
      </c>
      <c r="CW188" s="271">
        <v>0</v>
      </c>
      <c r="CX188" s="271">
        <v>0</v>
      </c>
      <c r="CY188" s="271">
        <v>0</v>
      </c>
      <c r="CZ188" s="271">
        <v>0</v>
      </c>
      <c r="DA188" s="271">
        <v>0</v>
      </c>
      <c r="DB188" s="271">
        <v>0</v>
      </c>
      <c r="DC188" s="271">
        <v>0</v>
      </c>
      <c r="DD188" s="271">
        <v>0</v>
      </c>
      <c r="DE188" s="271">
        <v>0</v>
      </c>
      <c r="DF188" s="271">
        <v>0</v>
      </c>
      <c r="DG188" s="271">
        <v>0</v>
      </c>
      <c r="DH188" s="271">
        <v>0</v>
      </c>
      <c r="DI188" s="271">
        <v>0</v>
      </c>
      <c r="DJ188" s="271">
        <v>0</v>
      </c>
      <c r="DK188" s="271">
        <v>0</v>
      </c>
      <c r="DL188" s="271">
        <v>0</v>
      </c>
      <c r="DM188" s="271">
        <v>0</v>
      </c>
      <c r="DN188" s="271">
        <v>0</v>
      </c>
      <c r="DO188" s="271">
        <v>0</v>
      </c>
      <c r="DP188" s="271">
        <v>0</v>
      </c>
      <c r="DQ188" s="271">
        <v>0</v>
      </c>
      <c r="DR188" s="271">
        <v>0</v>
      </c>
      <c r="DS188" s="271">
        <v>0</v>
      </c>
      <c r="DT188" s="271">
        <v>0</v>
      </c>
      <c r="DU188" s="271">
        <v>0</v>
      </c>
      <c r="DV188" s="271">
        <v>0</v>
      </c>
      <c r="DW188" s="271">
        <v>0</v>
      </c>
      <c r="DX188" s="271">
        <v>0</v>
      </c>
      <c r="DY188" s="271">
        <v>0</v>
      </c>
      <c r="DZ188" s="271">
        <v>0</v>
      </c>
      <c r="EA188" s="271">
        <v>0</v>
      </c>
      <c r="EB188" s="271">
        <v>0</v>
      </c>
      <c r="EC188" s="271">
        <v>0</v>
      </c>
      <c r="ED188" s="271">
        <v>0</v>
      </c>
      <c r="EE188" s="271">
        <v>0</v>
      </c>
      <c r="EF188" s="271">
        <v>0</v>
      </c>
      <c r="EG188" s="271">
        <v>0</v>
      </c>
      <c r="EH188" s="271">
        <v>0</v>
      </c>
      <c r="EI188" s="271">
        <v>0</v>
      </c>
      <c r="EJ188" s="271">
        <v>0</v>
      </c>
      <c r="EK188" s="271">
        <v>0</v>
      </c>
      <c r="EL188" s="271">
        <v>0</v>
      </c>
      <c r="EM188" s="271">
        <v>0</v>
      </c>
      <c r="EN188" s="271">
        <v>0</v>
      </c>
      <c r="EO188" s="271">
        <v>0</v>
      </c>
      <c r="EP188" s="271">
        <v>0</v>
      </c>
      <c r="EQ188" s="271">
        <v>0</v>
      </c>
      <c r="ER188" s="271">
        <v>0</v>
      </c>
      <c r="ES188" s="271">
        <v>0</v>
      </c>
      <c r="ET188" s="271">
        <v>0</v>
      </c>
      <c r="EU188" s="271">
        <v>0</v>
      </c>
      <c r="EV188" s="271">
        <v>0</v>
      </c>
      <c r="EW188" s="271">
        <v>0</v>
      </c>
      <c r="EX188" s="271">
        <v>0</v>
      </c>
      <c r="EY188" s="271">
        <v>0</v>
      </c>
      <c r="EZ188" s="271">
        <v>0</v>
      </c>
      <c r="FA188" s="271">
        <v>0</v>
      </c>
      <c r="FB188" s="271">
        <v>0</v>
      </c>
      <c r="FC188" s="271">
        <v>0</v>
      </c>
      <c r="FD188" s="271">
        <v>0</v>
      </c>
      <c r="FE188" s="271">
        <v>0</v>
      </c>
      <c r="FF188" s="271">
        <v>0</v>
      </c>
      <c r="FG188" s="271">
        <v>0</v>
      </c>
      <c r="FH188" s="271">
        <v>0</v>
      </c>
      <c r="FI188" s="271">
        <v>0</v>
      </c>
      <c r="FJ188" s="271">
        <v>0</v>
      </c>
      <c r="FK188" s="271">
        <v>0</v>
      </c>
      <c r="FL188" s="271">
        <v>0</v>
      </c>
      <c r="FM188" s="271">
        <v>0</v>
      </c>
      <c r="FN188" s="271">
        <v>0</v>
      </c>
      <c r="FO188" s="271">
        <v>0</v>
      </c>
      <c r="FP188" s="271">
        <v>0</v>
      </c>
      <c r="FQ188" s="271">
        <v>0</v>
      </c>
      <c r="FR188" s="271">
        <v>0</v>
      </c>
      <c r="FS188" s="271">
        <v>0</v>
      </c>
      <c r="FT188" s="271">
        <v>0</v>
      </c>
      <c r="FU188" s="271">
        <v>0</v>
      </c>
      <c r="FV188" s="271">
        <v>0</v>
      </c>
      <c r="FW188" s="271">
        <v>0</v>
      </c>
      <c r="FX188" s="271">
        <v>0</v>
      </c>
      <c r="FY188" s="271">
        <v>0</v>
      </c>
      <c r="FZ188" s="271">
        <v>0</v>
      </c>
      <c r="GA188" s="271">
        <v>0</v>
      </c>
      <c r="GB188" s="271">
        <v>0</v>
      </c>
      <c r="GC188" s="271">
        <v>0</v>
      </c>
      <c r="GD188" s="271">
        <v>0</v>
      </c>
      <c r="GE188" s="271">
        <v>0</v>
      </c>
      <c r="GF188" s="271">
        <v>0</v>
      </c>
      <c r="GG188" s="271">
        <v>0</v>
      </c>
      <c r="GH188" s="271">
        <v>0</v>
      </c>
      <c r="GI188" s="271">
        <v>0</v>
      </c>
      <c r="GJ188" s="271">
        <v>0</v>
      </c>
      <c r="GK188" s="271">
        <v>0</v>
      </c>
      <c r="GL188" s="271">
        <v>28531422</v>
      </c>
      <c r="GM188" s="271">
        <v>26786732</v>
      </c>
      <c r="GN188" s="271">
        <v>30829815</v>
      </c>
      <c r="GO188" s="271">
        <v>22873943</v>
      </c>
      <c r="GP188" s="271">
        <v>29674488</v>
      </c>
      <c r="GQ188" s="271">
        <v>27314218</v>
      </c>
      <c r="GR188" s="271">
        <v>27388531</v>
      </c>
      <c r="GS188" s="271">
        <v>16992376</v>
      </c>
      <c r="GT188" s="271">
        <v>19469790</v>
      </c>
      <c r="GU188" s="271">
        <v>19361899</v>
      </c>
      <c r="GV188" s="271">
        <v>22208922</v>
      </c>
      <c r="GW188" s="271">
        <v>17492513</v>
      </c>
      <c r="GX188" s="271">
        <v>14739087</v>
      </c>
      <c r="GY188" s="271">
        <v>13329487</v>
      </c>
      <c r="GZ188" s="271">
        <v>16915081</v>
      </c>
      <c r="HA188" s="271">
        <v>12423035</v>
      </c>
      <c r="HB188" s="271">
        <v>16014615</v>
      </c>
      <c r="HC188" s="271">
        <v>11951672</v>
      </c>
      <c r="HD188" s="271">
        <v>94406173</v>
      </c>
      <c r="HE188" s="271">
        <v>35594609</v>
      </c>
      <c r="HF188" s="271">
        <v>27216268</v>
      </c>
      <c r="HG188" s="271">
        <v>23801821</v>
      </c>
      <c r="HH188" s="271">
        <v>22684480</v>
      </c>
      <c r="HI188" s="271">
        <v>17492513</v>
      </c>
      <c r="HJ188" s="271">
        <v>29264644</v>
      </c>
      <c r="HK188" s="271">
        <v>39345345</v>
      </c>
      <c r="HL188" s="271">
        <v>36370892</v>
      </c>
      <c r="HM188" s="271">
        <v>30383568</v>
      </c>
      <c r="HN188" s="271">
        <v>29426726</v>
      </c>
      <c r="HO188" s="271">
        <v>38586399</v>
      </c>
      <c r="HP188" s="271">
        <v>27890665</v>
      </c>
      <c r="HQ188" s="271">
        <v>33563625</v>
      </c>
      <c r="HR188" s="271">
        <v>37275501</v>
      </c>
      <c r="HS188" s="271">
        <v>40148584</v>
      </c>
      <c r="HT188" s="271">
        <v>20293136</v>
      </c>
      <c r="HU188" s="271">
        <v>24061466</v>
      </c>
      <c r="HV188" s="271">
        <v>20873068</v>
      </c>
      <c r="HW188" s="271">
        <v>19288817</v>
      </c>
      <c r="HX188" s="271">
        <v>16504628</v>
      </c>
      <c r="HY188" s="271">
        <v>18248784</v>
      </c>
      <c r="HZ188" s="271">
        <v>20050081</v>
      </c>
      <c r="IA188" s="271">
        <v>27069405</v>
      </c>
      <c r="IB188" s="271">
        <v>19374786</v>
      </c>
      <c r="IC188" s="271">
        <v>41141541</v>
      </c>
      <c r="ID188" s="271">
        <v>29208434</v>
      </c>
      <c r="IE188" s="271">
        <v>30521322</v>
      </c>
      <c r="IF188" s="271">
        <v>19578813</v>
      </c>
      <c r="IG188" s="271">
        <v>46674936</v>
      </c>
      <c r="IH188" s="271">
        <v>39236191</v>
      </c>
      <c r="II188" s="271">
        <v>78053883</v>
      </c>
      <c r="IJ188" s="271">
        <v>86831847</v>
      </c>
      <c r="IK188" s="271">
        <v>70734919</v>
      </c>
      <c r="IL188" s="271">
        <v>63340816</v>
      </c>
      <c r="IM188" s="271">
        <v>79856776</v>
      </c>
      <c r="IN188" s="271">
        <v>90868160</v>
      </c>
      <c r="IO188" s="271">
        <v>108089528</v>
      </c>
      <c r="IP188" s="271">
        <v>202945524</v>
      </c>
      <c r="IQ188" s="271">
        <v>135848688</v>
      </c>
      <c r="IR188" s="271">
        <v>254369847</v>
      </c>
      <c r="IS188" s="271">
        <v>292685259</v>
      </c>
      <c r="IT188" s="271">
        <v>377290958</v>
      </c>
      <c r="IU188" s="271">
        <v>373316514</v>
      </c>
      <c r="IV188" s="271">
        <v>427918192</v>
      </c>
      <c r="IW188" s="271">
        <v>400000357</v>
      </c>
      <c r="IX188" s="271">
        <v>315200348</v>
      </c>
      <c r="IY188" s="271">
        <v>317772190</v>
      </c>
      <c r="IZ188" s="271">
        <v>375350072</v>
      </c>
      <c r="JA188" s="271">
        <v>486319161</v>
      </c>
      <c r="JB188" s="271">
        <v>457971899</v>
      </c>
      <c r="JC188" s="271">
        <v>1047452523</v>
      </c>
      <c r="JD188" s="271">
        <v>664709404</v>
      </c>
      <c r="JE188" s="271">
        <v>676606187</v>
      </c>
      <c r="JF188" s="271">
        <v>846423408</v>
      </c>
      <c r="JG188" s="271">
        <v>784315102</v>
      </c>
      <c r="JH188" s="271">
        <v>670965342</v>
      </c>
      <c r="JI188" s="271">
        <v>561488566</v>
      </c>
      <c r="JJ188" s="271">
        <v>663034522</v>
      </c>
      <c r="JK188" s="271">
        <v>490054654</v>
      </c>
      <c r="JL188" s="271">
        <v>477366363</v>
      </c>
      <c r="JM188" s="271">
        <v>568471582</v>
      </c>
      <c r="JN188" s="271">
        <v>499570134</v>
      </c>
      <c r="JO188" s="271">
        <v>506933096</v>
      </c>
      <c r="JP188" s="271">
        <v>554697351</v>
      </c>
      <c r="JQ188" s="271">
        <v>377348302</v>
      </c>
      <c r="JR188" s="271">
        <v>421061069</v>
      </c>
      <c r="JS188" s="271">
        <v>550778177</v>
      </c>
      <c r="JT188" s="271">
        <v>397366716</v>
      </c>
      <c r="JU188" s="271">
        <v>351556098</v>
      </c>
      <c r="JV188" s="271">
        <v>329920877</v>
      </c>
      <c r="JW188" s="271">
        <v>436655907</v>
      </c>
      <c r="JX188" s="271">
        <v>383649534</v>
      </c>
      <c r="JY188" s="271">
        <v>476795406</v>
      </c>
      <c r="JZ188" s="271">
        <v>415768151</v>
      </c>
      <c r="KA188" s="271">
        <v>370751189</v>
      </c>
      <c r="KB188" s="271">
        <v>463584756</v>
      </c>
      <c r="KC188" s="271">
        <v>458149104</v>
      </c>
      <c r="KD188" s="611">
        <v>466564093</v>
      </c>
      <c r="KE188" s="271">
        <v>435192401</v>
      </c>
      <c r="KF188" s="271">
        <v>548637098</v>
      </c>
      <c r="KG188" s="271">
        <v>466902613</v>
      </c>
      <c r="KH188" s="271">
        <v>531146825</v>
      </c>
      <c r="KI188" s="626">
        <v>628693190</v>
      </c>
      <c r="KJ188" s="626">
        <v>605159217</v>
      </c>
      <c r="KK188" s="626">
        <v>737832243</v>
      </c>
      <c r="KL188" s="626">
        <v>555634143</v>
      </c>
      <c r="KM188" s="626">
        <v>618412139</v>
      </c>
      <c r="KN188" s="681">
        <v>967591965</v>
      </c>
      <c r="KO188" s="626">
        <v>923745460</v>
      </c>
      <c r="KP188" s="626">
        <v>699788829</v>
      </c>
      <c r="KQ188" s="626">
        <v>735911378</v>
      </c>
      <c r="KR188" s="626">
        <v>849914733</v>
      </c>
    </row>
    <row r="189" spans="1:304" ht="12.75">
      <c r="A189" s="290" t="s">
        <v>468</v>
      </c>
      <c r="B189" s="531">
        <v>0</v>
      </c>
      <c r="C189" s="531">
        <v>0</v>
      </c>
      <c r="D189" s="531">
        <v>0</v>
      </c>
      <c r="E189" s="531">
        <v>0</v>
      </c>
      <c r="F189" s="531">
        <v>0</v>
      </c>
      <c r="G189" s="531">
        <v>0</v>
      </c>
      <c r="H189" s="531">
        <v>0</v>
      </c>
      <c r="I189" s="531">
        <v>0</v>
      </c>
      <c r="J189" s="531">
        <v>0</v>
      </c>
      <c r="K189" s="531">
        <v>0</v>
      </c>
      <c r="L189" s="531">
        <v>0</v>
      </c>
      <c r="M189" s="531">
        <v>0</v>
      </c>
      <c r="N189" s="531">
        <v>0</v>
      </c>
      <c r="O189" s="531">
        <v>0</v>
      </c>
      <c r="P189" s="531">
        <v>0</v>
      </c>
      <c r="Q189" s="531">
        <v>0</v>
      </c>
      <c r="R189" s="531">
        <v>0</v>
      </c>
      <c r="S189" s="531">
        <v>0</v>
      </c>
      <c r="T189" s="531">
        <v>0</v>
      </c>
      <c r="U189" s="531">
        <v>0</v>
      </c>
      <c r="V189" s="531">
        <v>0</v>
      </c>
      <c r="W189" s="531">
        <v>0</v>
      </c>
      <c r="X189" s="531">
        <v>0</v>
      </c>
      <c r="Y189" s="531">
        <v>0</v>
      </c>
      <c r="Z189" s="531">
        <v>0</v>
      </c>
      <c r="AA189" s="531">
        <v>0</v>
      </c>
      <c r="AB189" s="531">
        <v>0</v>
      </c>
      <c r="AC189" s="531">
        <v>0</v>
      </c>
      <c r="AD189" s="531">
        <v>0</v>
      </c>
      <c r="AE189" s="531">
        <v>0</v>
      </c>
      <c r="AF189" s="531">
        <v>0</v>
      </c>
      <c r="AG189" s="531">
        <v>0</v>
      </c>
      <c r="AH189" s="531">
        <v>0</v>
      </c>
      <c r="AI189" s="531">
        <v>0</v>
      </c>
      <c r="AJ189" s="531">
        <v>0</v>
      </c>
      <c r="AK189" s="531">
        <v>0</v>
      </c>
      <c r="AL189" s="531">
        <v>0</v>
      </c>
      <c r="AM189" s="531">
        <v>0</v>
      </c>
      <c r="AN189" s="531">
        <v>0</v>
      </c>
      <c r="AO189" s="531">
        <v>0</v>
      </c>
      <c r="AP189" s="531">
        <v>0</v>
      </c>
      <c r="AQ189" s="531">
        <v>0</v>
      </c>
      <c r="AR189" s="531">
        <v>0</v>
      </c>
      <c r="AS189" s="531">
        <v>0</v>
      </c>
      <c r="AT189" s="531">
        <v>0</v>
      </c>
      <c r="AU189" s="531">
        <v>0</v>
      </c>
      <c r="AV189" s="531">
        <v>0</v>
      </c>
      <c r="AW189" s="531">
        <v>0</v>
      </c>
      <c r="AX189" s="531">
        <v>0</v>
      </c>
      <c r="AY189" s="531">
        <v>0</v>
      </c>
      <c r="AZ189" s="531">
        <v>0</v>
      </c>
      <c r="BA189" s="531">
        <v>0</v>
      </c>
      <c r="BB189" s="531">
        <v>0</v>
      </c>
      <c r="BC189" s="531">
        <v>0</v>
      </c>
      <c r="BD189" s="531">
        <v>0</v>
      </c>
      <c r="BE189" s="531">
        <v>0</v>
      </c>
      <c r="BF189" s="531">
        <v>0</v>
      </c>
      <c r="BG189" s="531">
        <v>0</v>
      </c>
      <c r="BH189" s="531">
        <v>0</v>
      </c>
      <c r="BI189" s="531">
        <v>0</v>
      </c>
      <c r="BJ189" s="531">
        <v>0</v>
      </c>
      <c r="BK189" s="531">
        <v>0</v>
      </c>
      <c r="BL189" s="531">
        <v>0</v>
      </c>
      <c r="BM189" s="531">
        <v>0</v>
      </c>
      <c r="BN189" s="531">
        <v>0</v>
      </c>
      <c r="BO189" s="531">
        <v>0</v>
      </c>
      <c r="BP189" s="531">
        <v>0</v>
      </c>
      <c r="BQ189" s="531">
        <v>0</v>
      </c>
      <c r="BR189" s="531">
        <v>0</v>
      </c>
      <c r="BS189" s="531">
        <v>0</v>
      </c>
      <c r="BT189" s="531">
        <v>0</v>
      </c>
      <c r="BU189" s="531">
        <v>0</v>
      </c>
      <c r="BV189" s="531">
        <v>0</v>
      </c>
      <c r="BW189" s="531">
        <v>0</v>
      </c>
      <c r="BX189" s="531">
        <v>0</v>
      </c>
      <c r="BY189" s="531">
        <v>0</v>
      </c>
      <c r="BZ189" s="531">
        <v>0</v>
      </c>
      <c r="CA189" s="531">
        <v>0</v>
      </c>
      <c r="CB189" s="531">
        <v>0</v>
      </c>
      <c r="CC189" s="531">
        <v>0</v>
      </c>
      <c r="CD189" s="531">
        <v>0</v>
      </c>
      <c r="CE189" s="531">
        <v>0</v>
      </c>
      <c r="CF189" s="531">
        <v>0</v>
      </c>
      <c r="CG189" s="531">
        <v>0</v>
      </c>
      <c r="CH189" s="531">
        <v>0</v>
      </c>
      <c r="CI189" s="531">
        <v>0</v>
      </c>
      <c r="CJ189" s="531">
        <v>0</v>
      </c>
      <c r="CK189" s="531">
        <v>0</v>
      </c>
      <c r="CL189" s="531">
        <v>0</v>
      </c>
      <c r="CM189" s="531">
        <v>0</v>
      </c>
      <c r="CN189" s="531">
        <v>0</v>
      </c>
      <c r="CO189" s="531">
        <v>0</v>
      </c>
      <c r="CP189" s="531">
        <v>0</v>
      </c>
      <c r="CQ189" s="531">
        <v>0</v>
      </c>
      <c r="CR189" s="531">
        <v>0</v>
      </c>
      <c r="CS189" s="531">
        <v>0</v>
      </c>
      <c r="CT189" s="531">
        <v>0</v>
      </c>
      <c r="CU189" s="531">
        <v>0</v>
      </c>
      <c r="CV189" s="531">
        <v>0</v>
      </c>
      <c r="CW189" s="531">
        <v>0</v>
      </c>
      <c r="CX189" s="531">
        <v>0</v>
      </c>
      <c r="CY189" s="531">
        <v>0</v>
      </c>
      <c r="CZ189" s="531">
        <v>0</v>
      </c>
      <c r="DA189" s="531">
        <v>0</v>
      </c>
      <c r="DB189" s="531">
        <v>0</v>
      </c>
      <c r="DC189" s="531">
        <v>0</v>
      </c>
      <c r="DD189" s="531">
        <v>0</v>
      </c>
      <c r="DE189" s="531">
        <v>0</v>
      </c>
      <c r="DF189" s="531">
        <v>0</v>
      </c>
      <c r="DG189" s="531">
        <v>0</v>
      </c>
      <c r="DH189" s="531">
        <v>0</v>
      </c>
      <c r="DI189" s="531">
        <v>0</v>
      </c>
      <c r="DJ189" s="531">
        <v>0</v>
      </c>
      <c r="DK189" s="531">
        <v>0</v>
      </c>
      <c r="DL189" s="531">
        <v>0</v>
      </c>
      <c r="DM189" s="531">
        <v>0</v>
      </c>
      <c r="DN189" s="531">
        <v>0</v>
      </c>
      <c r="DO189" s="531">
        <v>0</v>
      </c>
      <c r="DP189" s="531">
        <v>0</v>
      </c>
      <c r="DQ189" s="531">
        <v>0</v>
      </c>
      <c r="DR189" s="531">
        <v>0</v>
      </c>
      <c r="DS189" s="531">
        <v>0</v>
      </c>
      <c r="DT189" s="531">
        <v>0</v>
      </c>
      <c r="DU189" s="531">
        <v>0</v>
      </c>
      <c r="DV189" s="531">
        <v>0</v>
      </c>
      <c r="DW189" s="531">
        <v>0</v>
      </c>
      <c r="DX189" s="531">
        <v>0</v>
      </c>
      <c r="DY189" s="531">
        <v>0</v>
      </c>
      <c r="DZ189" s="531">
        <v>0</v>
      </c>
      <c r="EA189" s="531">
        <v>0</v>
      </c>
      <c r="EB189" s="531">
        <v>0</v>
      </c>
      <c r="EC189" s="531">
        <v>0</v>
      </c>
      <c r="ED189" s="531">
        <v>0</v>
      </c>
      <c r="EE189" s="531">
        <v>0</v>
      </c>
      <c r="EF189" s="531">
        <v>0</v>
      </c>
      <c r="EG189" s="531">
        <v>0</v>
      </c>
      <c r="EH189" s="531">
        <v>0</v>
      </c>
      <c r="EI189" s="531">
        <v>0</v>
      </c>
      <c r="EJ189" s="531">
        <v>0</v>
      </c>
      <c r="EK189" s="531">
        <v>0</v>
      </c>
      <c r="EL189" s="531">
        <v>0</v>
      </c>
      <c r="EM189" s="531">
        <v>0</v>
      </c>
      <c r="EN189" s="531">
        <v>0</v>
      </c>
      <c r="EO189" s="531">
        <v>0</v>
      </c>
      <c r="EP189" s="531">
        <v>0</v>
      </c>
      <c r="EQ189" s="531">
        <v>0</v>
      </c>
      <c r="ER189" s="531">
        <v>0</v>
      </c>
      <c r="ES189" s="531">
        <v>0</v>
      </c>
      <c r="ET189" s="531">
        <v>0</v>
      </c>
      <c r="EU189" s="531">
        <v>0</v>
      </c>
      <c r="EV189" s="531">
        <v>0</v>
      </c>
      <c r="EW189" s="531">
        <v>0</v>
      </c>
      <c r="EX189" s="531">
        <v>0</v>
      </c>
      <c r="EY189" s="531">
        <v>0</v>
      </c>
      <c r="EZ189" s="531">
        <v>0</v>
      </c>
      <c r="FA189" s="531">
        <v>0</v>
      </c>
      <c r="FB189" s="531">
        <v>0</v>
      </c>
      <c r="FC189" s="531">
        <v>0</v>
      </c>
      <c r="FD189" s="531">
        <v>0</v>
      </c>
      <c r="FE189" s="531">
        <v>0</v>
      </c>
      <c r="FF189" s="531">
        <v>0</v>
      </c>
      <c r="FG189" s="531">
        <v>0</v>
      </c>
      <c r="FH189" s="531">
        <v>0</v>
      </c>
      <c r="FI189" s="531">
        <v>0</v>
      </c>
      <c r="FJ189" s="531">
        <v>0</v>
      </c>
      <c r="FK189" s="531">
        <v>0</v>
      </c>
      <c r="FL189" s="531">
        <v>0</v>
      </c>
      <c r="FM189" s="531">
        <v>0</v>
      </c>
      <c r="FN189" s="531">
        <v>0</v>
      </c>
      <c r="FO189" s="531">
        <v>0</v>
      </c>
      <c r="FP189" s="531">
        <v>0</v>
      </c>
      <c r="FQ189" s="531">
        <v>0</v>
      </c>
      <c r="FR189" s="531">
        <v>0</v>
      </c>
      <c r="FS189" s="531">
        <v>0</v>
      </c>
      <c r="FT189" s="531">
        <v>0</v>
      </c>
      <c r="FU189" s="531">
        <v>0</v>
      </c>
      <c r="FV189" s="531">
        <v>0</v>
      </c>
      <c r="FW189" s="531">
        <v>0</v>
      </c>
      <c r="FX189" s="531">
        <v>0</v>
      </c>
      <c r="FY189" s="531">
        <v>0</v>
      </c>
      <c r="FZ189" s="531">
        <v>0</v>
      </c>
      <c r="GA189" s="531">
        <v>0</v>
      </c>
      <c r="GB189" s="531">
        <v>0</v>
      </c>
      <c r="GC189" s="531">
        <v>0</v>
      </c>
      <c r="GD189" s="531">
        <v>0</v>
      </c>
      <c r="GE189" s="531">
        <v>0</v>
      </c>
      <c r="GF189" s="531">
        <v>0</v>
      </c>
      <c r="GG189" s="531">
        <v>0</v>
      </c>
      <c r="GH189" s="531">
        <v>0</v>
      </c>
      <c r="GI189" s="531">
        <v>0</v>
      </c>
      <c r="GJ189" s="531">
        <v>0</v>
      </c>
      <c r="GK189" s="531">
        <v>0</v>
      </c>
      <c r="GL189" s="531">
        <v>19017710</v>
      </c>
      <c r="GM189" s="531">
        <v>27265663</v>
      </c>
      <c r="GN189" s="531">
        <v>25997927</v>
      </c>
      <c r="GO189" s="531">
        <v>20467767</v>
      </c>
      <c r="GP189" s="531">
        <v>31363675</v>
      </c>
      <c r="GQ189" s="531">
        <v>21932256</v>
      </c>
      <c r="GR189" s="531">
        <v>25019575</v>
      </c>
      <c r="GS189" s="531">
        <v>56880430</v>
      </c>
      <c r="GT189" s="531">
        <v>40407053</v>
      </c>
      <c r="GU189" s="531">
        <v>26849316</v>
      </c>
      <c r="GV189" s="531">
        <v>27787175</v>
      </c>
      <c r="GW189" s="531">
        <v>21977280</v>
      </c>
      <c r="GX189" s="531">
        <v>23708181</v>
      </c>
      <c r="GY189" s="531">
        <v>26571638</v>
      </c>
      <c r="GZ189" s="531">
        <v>25220240</v>
      </c>
      <c r="HA189" s="531">
        <v>30442624</v>
      </c>
      <c r="HB189" s="531">
        <v>62713381</v>
      </c>
      <c r="HC189" s="531">
        <v>59870670</v>
      </c>
      <c r="HD189" s="531">
        <v>39158060</v>
      </c>
      <c r="HE189" s="531">
        <v>31182364</v>
      </c>
      <c r="HF189" s="531">
        <v>33816191</v>
      </c>
      <c r="HG189" s="531">
        <v>41752859</v>
      </c>
      <c r="HH189" s="531">
        <v>33946941</v>
      </c>
      <c r="HI189" s="531">
        <v>21977280</v>
      </c>
      <c r="HJ189" s="531">
        <v>39644004</v>
      </c>
      <c r="HK189" s="531">
        <v>55374415</v>
      </c>
      <c r="HL189" s="531">
        <v>47974770</v>
      </c>
      <c r="HM189" s="531">
        <v>42037269</v>
      </c>
      <c r="HN189" s="531">
        <v>51808734</v>
      </c>
      <c r="HO189" s="531">
        <v>36943448</v>
      </c>
      <c r="HP189" s="531">
        <v>40939200</v>
      </c>
      <c r="HQ189" s="531">
        <v>38913020</v>
      </c>
      <c r="HR189" s="531">
        <v>42150794</v>
      </c>
      <c r="HS189" s="531">
        <v>48088963</v>
      </c>
      <c r="HT189" s="531">
        <v>50551635</v>
      </c>
      <c r="HU189" s="531">
        <v>57521656</v>
      </c>
      <c r="HV189" s="531">
        <v>67102357</v>
      </c>
      <c r="HW189" s="531">
        <v>66901075</v>
      </c>
      <c r="HX189" s="531">
        <v>74485665</v>
      </c>
      <c r="HY189" s="531">
        <v>68458955</v>
      </c>
      <c r="HZ189" s="531">
        <v>80299705</v>
      </c>
      <c r="IA189" s="531">
        <v>116791648</v>
      </c>
      <c r="IB189" s="531">
        <v>122572598</v>
      </c>
      <c r="IC189" s="531">
        <v>134911603</v>
      </c>
      <c r="ID189" s="531">
        <v>137796361</v>
      </c>
      <c r="IE189" s="531">
        <v>159890425</v>
      </c>
      <c r="IF189" s="531">
        <v>241747799</v>
      </c>
      <c r="IG189" s="531">
        <v>312413500</v>
      </c>
      <c r="IH189" s="531">
        <v>323779505</v>
      </c>
      <c r="II189" s="531">
        <v>251217865</v>
      </c>
      <c r="IJ189" s="531">
        <v>267567130</v>
      </c>
      <c r="IK189" s="531">
        <v>148735585</v>
      </c>
      <c r="IL189" s="531">
        <v>136025648</v>
      </c>
      <c r="IM189" s="531">
        <v>201621916</v>
      </c>
      <c r="IN189" s="531">
        <v>214732156</v>
      </c>
      <c r="IO189" s="531">
        <v>202699733</v>
      </c>
      <c r="IP189" s="531">
        <v>207426566</v>
      </c>
      <c r="IQ189" s="531">
        <v>236702917</v>
      </c>
      <c r="IR189" s="531">
        <v>227441130</v>
      </c>
      <c r="IS189" s="531">
        <v>270938752</v>
      </c>
      <c r="IT189" s="531">
        <v>299776043</v>
      </c>
      <c r="IU189" s="531">
        <v>304609904</v>
      </c>
      <c r="IV189" s="531">
        <v>296014197</v>
      </c>
      <c r="IW189" s="531">
        <v>279231970</v>
      </c>
      <c r="IX189" s="531">
        <v>296711758</v>
      </c>
      <c r="IY189" s="531">
        <v>338545072</v>
      </c>
      <c r="IZ189" s="531">
        <v>264687845</v>
      </c>
      <c r="JA189" s="531">
        <v>256832501</v>
      </c>
      <c r="JB189" s="531">
        <v>271777858</v>
      </c>
      <c r="JC189" s="531">
        <v>266778482</v>
      </c>
      <c r="JD189" s="531">
        <v>268893932</v>
      </c>
      <c r="JE189" s="531">
        <v>244285180</v>
      </c>
      <c r="JF189" s="531">
        <v>258973966</v>
      </c>
      <c r="JG189" s="531">
        <v>254664779</v>
      </c>
      <c r="JH189" s="531">
        <v>272222598</v>
      </c>
      <c r="JI189" s="531">
        <v>290197304</v>
      </c>
      <c r="JJ189" s="531">
        <v>249371426</v>
      </c>
      <c r="JK189" s="531">
        <v>244137359</v>
      </c>
      <c r="JL189" s="531">
        <v>255378372</v>
      </c>
      <c r="JM189" s="531">
        <v>280850006</v>
      </c>
      <c r="JN189" s="531">
        <v>284317458</v>
      </c>
      <c r="JO189" s="531">
        <v>298308859</v>
      </c>
      <c r="JP189" s="531">
        <v>282464317</v>
      </c>
      <c r="JQ189" s="531">
        <v>244136521</v>
      </c>
      <c r="JR189" s="531">
        <v>248688232</v>
      </c>
      <c r="JS189" s="531">
        <v>235197338</v>
      </c>
      <c r="JT189" s="531">
        <v>244611066</v>
      </c>
      <c r="JU189" s="531">
        <v>255507204</v>
      </c>
      <c r="JV189" s="531">
        <v>280803488</v>
      </c>
      <c r="JW189" s="531">
        <v>319176550</v>
      </c>
      <c r="JX189" s="531">
        <v>308405172</v>
      </c>
      <c r="JY189" s="531">
        <v>320374237</v>
      </c>
      <c r="JZ189" s="531">
        <v>386522742</v>
      </c>
      <c r="KA189" s="531">
        <v>301385605</v>
      </c>
      <c r="KB189" s="531">
        <v>334464806</v>
      </c>
      <c r="KC189" s="531">
        <v>381425085</v>
      </c>
      <c r="KD189" s="614">
        <v>354511809</v>
      </c>
      <c r="KE189" s="531">
        <v>394941642</v>
      </c>
      <c r="KF189" s="531">
        <v>400904784</v>
      </c>
      <c r="KG189" s="531">
        <v>404207806</v>
      </c>
      <c r="KH189" s="531">
        <v>376517746</v>
      </c>
      <c r="KI189" s="626">
        <v>398705014</v>
      </c>
      <c r="KJ189" s="626">
        <v>380829014</v>
      </c>
      <c r="KK189" s="626">
        <v>356489870</v>
      </c>
      <c r="KL189" s="626">
        <v>436476397</v>
      </c>
      <c r="KM189" s="626">
        <v>440121759</v>
      </c>
      <c r="KN189" s="681">
        <v>440709954</v>
      </c>
      <c r="KO189" s="626">
        <v>578336774</v>
      </c>
      <c r="KP189" s="626">
        <v>381502673</v>
      </c>
      <c r="KQ189" s="626">
        <v>381196749</v>
      </c>
      <c r="KR189" s="626">
        <v>456032032</v>
      </c>
    </row>
    <row r="190" spans="1:304">
      <c r="KI190" s="627"/>
      <c r="KJ190" s="627"/>
      <c r="KK190" s="627"/>
      <c r="KL190" s="627"/>
      <c r="KM190" s="627"/>
      <c r="KN190" s="627"/>
      <c r="KO190" s="627"/>
      <c r="KP190" s="627"/>
      <c r="KQ190" s="627"/>
      <c r="KR190" s="627"/>
    </row>
    <row r="191" spans="1:304">
      <c r="A191" s="407"/>
      <c r="JK191" s="538"/>
      <c r="KI191" s="627"/>
      <c r="KJ191" s="627"/>
      <c r="KK191" s="627"/>
      <c r="KL191" s="627"/>
      <c r="KM191" s="627"/>
      <c r="KN191" s="627"/>
      <c r="KO191" s="627"/>
      <c r="KP191" s="627"/>
      <c r="KQ191" s="627"/>
      <c r="KR191" s="627"/>
    </row>
    <row r="192" spans="1:304" ht="30.75" customHeight="1">
      <c r="A192" s="530" t="s">
        <v>524</v>
      </c>
      <c r="JK192" s="538"/>
      <c r="KI192" s="627"/>
      <c r="KJ192" s="627"/>
      <c r="KK192" s="627"/>
      <c r="KL192" s="627"/>
      <c r="KM192" s="627"/>
      <c r="KN192" s="627"/>
      <c r="KO192" s="627"/>
      <c r="KP192" s="627"/>
      <c r="KQ192" s="627"/>
      <c r="KR192" s="627"/>
    </row>
    <row r="193" spans="1:304" ht="12.75">
      <c r="A193" s="306" t="s">
        <v>243</v>
      </c>
      <c r="B193" s="225">
        <v>36526</v>
      </c>
      <c r="C193" s="225">
        <v>36557</v>
      </c>
      <c r="D193" s="225">
        <v>36586</v>
      </c>
      <c r="E193" s="225">
        <v>36617</v>
      </c>
      <c r="F193" s="225">
        <v>36647</v>
      </c>
      <c r="G193" s="225">
        <v>36678</v>
      </c>
      <c r="H193" s="225">
        <v>36708</v>
      </c>
      <c r="I193" s="225">
        <v>36739</v>
      </c>
      <c r="J193" s="225">
        <v>36770</v>
      </c>
      <c r="K193" s="225">
        <v>36800</v>
      </c>
      <c r="L193" s="225">
        <v>36831</v>
      </c>
      <c r="M193" s="225">
        <v>36861</v>
      </c>
      <c r="N193" s="225">
        <v>36892</v>
      </c>
      <c r="O193" s="225">
        <v>36923</v>
      </c>
      <c r="P193" s="225">
        <v>36951</v>
      </c>
      <c r="Q193" s="225">
        <v>36982</v>
      </c>
      <c r="R193" s="225">
        <v>37012</v>
      </c>
      <c r="S193" s="225">
        <v>37043</v>
      </c>
      <c r="T193" s="225">
        <v>37073</v>
      </c>
      <c r="U193" s="225">
        <v>37104</v>
      </c>
      <c r="V193" s="225">
        <v>37135</v>
      </c>
      <c r="W193" s="225">
        <v>37165</v>
      </c>
      <c r="X193" s="225">
        <v>37196</v>
      </c>
      <c r="Y193" s="225">
        <v>37226</v>
      </c>
      <c r="Z193" s="225">
        <v>37257</v>
      </c>
      <c r="AA193" s="225">
        <v>37288</v>
      </c>
      <c r="AB193" s="225">
        <v>37316</v>
      </c>
      <c r="AC193" s="225">
        <v>37347</v>
      </c>
      <c r="AD193" s="225">
        <v>37377</v>
      </c>
      <c r="AE193" s="225">
        <v>37408</v>
      </c>
      <c r="AF193" s="225">
        <v>37438</v>
      </c>
      <c r="AG193" s="225">
        <v>37469</v>
      </c>
      <c r="AH193" s="225">
        <v>37500</v>
      </c>
      <c r="AI193" s="225">
        <v>37530</v>
      </c>
      <c r="AJ193" s="225">
        <v>37561</v>
      </c>
      <c r="AK193" s="225">
        <v>37591</v>
      </c>
      <c r="AL193" s="225">
        <v>37622</v>
      </c>
      <c r="AM193" s="225">
        <v>37653</v>
      </c>
      <c r="AN193" s="225">
        <v>37681</v>
      </c>
      <c r="AO193" s="225">
        <v>37712</v>
      </c>
      <c r="AP193" s="225">
        <v>37742</v>
      </c>
      <c r="AQ193" s="225">
        <v>37773</v>
      </c>
      <c r="AR193" s="225">
        <v>37803</v>
      </c>
      <c r="AS193" s="225">
        <v>37834</v>
      </c>
      <c r="AT193" s="225">
        <v>37865</v>
      </c>
      <c r="AU193" s="225">
        <v>37895</v>
      </c>
      <c r="AV193" s="225">
        <v>37926</v>
      </c>
      <c r="AW193" s="225">
        <v>37956</v>
      </c>
      <c r="AX193" s="225">
        <v>37987</v>
      </c>
      <c r="AY193" s="225">
        <v>38018</v>
      </c>
      <c r="AZ193" s="225">
        <v>38047</v>
      </c>
      <c r="BA193" s="225">
        <v>38078</v>
      </c>
      <c r="BB193" s="225">
        <v>38108</v>
      </c>
      <c r="BC193" s="225">
        <v>38139</v>
      </c>
      <c r="BD193" s="225">
        <v>38169</v>
      </c>
      <c r="BE193" s="225">
        <v>38200</v>
      </c>
      <c r="BF193" s="225">
        <v>38231</v>
      </c>
      <c r="BG193" s="225">
        <v>38261</v>
      </c>
      <c r="BH193" s="225">
        <v>38292</v>
      </c>
      <c r="BI193" s="225">
        <v>38322</v>
      </c>
      <c r="BJ193" s="225">
        <v>38353</v>
      </c>
      <c r="BK193" s="225">
        <v>38384</v>
      </c>
      <c r="BL193" s="225">
        <v>38412</v>
      </c>
      <c r="BM193" s="225">
        <v>38443</v>
      </c>
      <c r="BN193" s="225">
        <v>38473</v>
      </c>
      <c r="BO193" s="225">
        <v>38504</v>
      </c>
      <c r="BP193" s="225">
        <v>38534</v>
      </c>
      <c r="BQ193" s="225">
        <v>38565</v>
      </c>
      <c r="BR193" s="225">
        <v>38596</v>
      </c>
      <c r="BS193" s="225">
        <v>38626</v>
      </c>
      <c r="BT193" s="225">
        <v>38657</v>
      </c>
      <c r="BU193" s="225">
        <v>38687</v>
      </c>
      <c r="BV193" s="225">
        <v>38718</v>
      </c>
      <c r="BW193" s="225">
        <v>38749</v>
      </c>
      <c r="BX193" s="225">
        <v>38777</v>
      </c>
      <c r="BY193" s="225">
        <v>38808</v>
      </c>
      <c r="BZ193" s="225">
        <v>38838</v>
      </c>
      <c r="CA193" s="225">
        <v>38869</v>
      </c>
      <c r="CB193" s="225">
        <v>38899</v>
      </c>
      <c r="CC193" s="225">
        <v>38930</v>
      </c>
      <c r="CD193" s="225">
        <v>38961</v>
      </c>
      <c r="CE193" s="225">
        <v>38991</v>
      </c>
      <c r="CF193" s="225">
        <v>39022</v>
      </c>
      <c r="CG193" s="225">
        <v>39052</v>
      </c>
      <c r="CH193" s="225">
        <v>39083</v>
      </c>
      <c r="CI193" s="225">
        <v>39114</v>
      </c>
      <c r="CJ193" s="225">
        <v>39142</v>
      </c>
      <c r="CK193" s="225">
        <v>39173</v>
      </c>
      <c r="CL193" s="225">
        <v>39203</v>
      </c>
      <c r="CM193" s="225">
        <v>39234</v>
      </c>
      <c r="CN193" s="225">
        <v>39264</v>
      </c>
      <c r="CO193" s="225">
        <v>39295</v>
      </c>
      <c r="CP193" s="225">
        <v>39326</v>
      </c>
      <c r="CQ193" s="225">
        <v>39356</v>
      </c>
      <c r="CR193" s="225">
        <v>39387</v>
      </c>
      <c r="CS193" s="225">
        <v>39417</v>
      </c>
      <c r="CT193" s="225">
        <v>39448</v>
      </c>
      <c r="CU193" s="225">
        <v>39479</v>
      </c>
      <c r="CV193" s="225">
        <v>39508</v>
      </c>
      <c r="CW193" s="225">
        <v>39539</v>
      </c>
      <c r="CX193" s="225">
        <v>39569</v>
      </c>
      <c r="CY193" s="225">
        <v>39600</v>
      </c>
      <c r="CZ193" s="225">
        <v>39630</v>
      </c>
      <c r="DA193" s="225">
        <v>39661</v>
      </c>
      <c r="DB193" s="225">
        <v>39692</v>
      </c>
      <c r="DC193" s="225">
        <v>39722</v>
      </c>
      <c r="DD193" s="225">
        <v>39753</v>
      </c>
      <c r="DE193" s="225">
        <v>39783</v>
      </c>
      <c r="DF193" s="225">
        <v>39814</v>
      </c>
      <c r="DG193" s="225">
        <v>39845</v>
      </c>
      <c r="DH193" s="225">
        <v>39873</v>
      </c>
      <c r="DI193" s="225">
        <v>39904</v>
      </c>
      <c r="DJ193" s="225">
        <v>39934</v>
      </c>
      <c r="DK193" s="225">
        <v>39965</v>
      </c>
      <c r="DL193" s="225">
        <v>39995</v>
      </c>
      <c r="DM193" s="225">
        <v>40026</v>
      </c>
      <c r="DN193" s="225">
        <v>40057</v>
      </c>
      <c r="DO193" s="225">
        <v>40087</v>
      </c>
      <c r="DP193" s="225">
        <v>40118</v>
      </c>
      <c r="DQ193" s="225">
        <v>40148</v>
      </c>
      <c r="DR193" s="225">
        <v>40179</v>
      </c>
      <c r="DS193" s="225">
        <v>40210</v>
      </c>
      <c r="DT193" s="225">
        <v>40238</v>
      </c>
      <c r="DU193" s="225">
        <v>40269</v>
      </c>
      <c r="DV193" s="225">
        <v>40299</v>
      </c>
      <c r="DW193" s="225">
        <v>40330</v>
      </c>
      <c r="DX193" s="225">
        <v>40360</v>
      </c>
      <c r="DY193" s="225">
        <v>40391</v>
      </c>
      <c r="DZ193" s="225">
        <v>40422</v>
      </c>
      <c r="EA193" s="225">
        <v>40452</v>
      </c>
      <c r="EB193" s="225">
        <v>40483</v>
      </c>
      <c r="EC193" s="225">
        <v>40513</v>
      </c>
      <c r="ED193" s="225">
        <v>40544</v>
      </c>
      <c r="EE193" s="225">
        <v>40575</v>
      </c>
      <c r="EF193" s="225">
        <v>40603</v>
      </c>
      <c r="EG193" s="225">
        <v>40634</v>
      </c>
      <c r="EH193" s="225">
        <v>40664</v>
      </c>
      <c r="EI193" s="225">
        <v>40695</v>
      </c>
      <c r="EJ193" s="225">
        <v>40725</v>
      </c>
      <c r="EK193" s="225">
        <v>40756</v>
      </c>
      <c r="EL193" s="225">
        <v>40787</v>
      </c>
      <c r="EM193" s="225">
        <v>40817</v>
      </c>
      <c r="EN193" s="225">
        <v>40848</v>
      </c>
      <c r="EO193" s="225">
        <v>40878</v>
      </c>
      <c r="EP193" s="225">
        <v>40909</v>
      </c>
      <c r="EQ193" s="225">
        <v>40940</v>
      </c>
      <c r="ER193" s="225">
        <v>40969</v>
      </c>
      <c r="ES193" s="225">
        <v>41000</v>
      </c>
      <c r="ET193" s="225">
        <v>41030</v>
      </c>
      <c r="EU193" s="225">
        <v>41061</v>
      </c>
      <c r="EV193" s="225">
        <v>41091</v>
      </c>
      <c r="EW193" s="225">
        <v>41122</v>
      </c>
      <c r="EX193" s="225">
        <v>41153</v>
      </c>
      <c r="EY193" s="225">
        <v>41183</v>
      </c>
      <c r="EZ193" s="225">
        <v>41214</v>
      </c>
      <c r="FA193" s="225">
        <v>41244</v>
      </c>
      <c r="FB193" s="225">
        <v>41275</v>
      </c>
      <c r="FC193" s="225">
        <v>41306</v>
      </c>
      <c r="FD193" s="225">
        <v>41334</v>
      </c>
      <c r="FE193" s="225">
        <v>41365</v>
      </c>
      <c r="FF193" s="225">
        <v>41395</v>
      </c>
      <c r="FG193" s="225">
        <v>41426</v>
      </c>
      <c r="FH193" s="225">
        <v>41456</v>
      </c>
      <c r="FI193" s="225">
        <v>41487</v>
      </c>
      <c r="FJ193" s="225">
        <v>41518</v>
      </c>
      <c r="FK193" s="225">
        <v>41548</v>
      </c>
      <c r="FL193" s="225">
        <v>41579</v>
      </c>
      <c r="FM193" s="225">
        <v>41609</v>
      </c>
      <c r="FN193" s="225">
        <v>41640</v>
      </c>
      <c r="FO193" s="225">
        <v>41671</v>
      </c>
      <c r="FP193" s="225">
        <v>41699</v>
      </c>
      <c r="FQ193" s="225">
        <v>41730</v>
      </c>
      <c r="FR193" s="225">
        <v>41760</v>
      </c>
      <c r="FS193" s="225">
        <v>41791</v>
      </c>
      <c r="FT193" s="225">
        <v>41821</v>
      </c>
      <c r="FU193" s="225">
        <v>41852</v>
      </c>
      <c r="FV193" s="225">
        <v>41883</v>
      </c>
      <c r="FW193" s="225">
        <v>41913</v>
      </c>
      <c r="FX193" s="225">
        <v>41944</v>
      </c>
      <c r="FY193" s="225">
        <v>41974</v>
      </c>
      <c r="FZ193" s="225">
        <v>42005</v>
      </c>
      <c r="GA193" s="225">
        <v>42036</v>
      </c>
      <c r="GB193" s="225">
        <v>42064</v>
      </c>
      <c r="GC193" s="225">
        <v>42095</v>
      </c>
      <c r="GD193" s="225">
        <v>42125</v>
      </c>
      <c r="GE193" s="225">
        <v>42156</v>
      </c>
      <c r="GF193" s="225">
        <v>42186</v>
      </c>
      <c r="GG193" s="225">
        <v>42217</v>
      </c>
      <c r="GH193" s="225">
        <v>42248</v>
      </c>
      <c r="GI193" s="225">
        <v>42278</v>
      </c>
      <c r="GJ193" s="225">
        <v>42309</v>
      </c>
      <c r="GK193" s="225">
        <v>42339</v>
      </c>
      <c r="GL193" s="225">
        <v>42370</v>
      </c>
      <c r="GM193" s="225">
        <v>42401</v>
      </c>
      <c r="GN193" s="225">
        <v>42430</v>
      </c>
      <c r="GO193" s="225">
        <v>42461</v>
      </c>
      <c r="GP193" s="225">
        <v>42491</v>
      </c>
      <c r="GQ193" s="225">
        <v>42522</v>
      </c>
      <c r="GR193" s="225">
        <v>42552</v>
      </c>
      <c r="GS193" s="225">
        <v>42583</v>
      </c>
      <c r="GT193" s="225">
        <v>42614</v>
      </c>
      <c r="GU193" s="225">
        <v>42644</v>
      </c>
      <c r="GV193" s="225">
        <v>42675</v>
      </c>
      <c r="GW193" s="225">
        <v>42705</v>
      </c>
      <c r="GX193" s="225">
        <v>42736</v>
      </c>
      <c r="GY193" s="225">
        <v>42767</v>
      </c>
      <c r="GZ193" s="225">
        <v>42795</v>
      </c>
      <c r="HA193" s="225">
        <v>42826</v>
      </c>
      <c r="HB193" s="225">
        <v>42856</v>
      </c>
      <c r="HC193" s="225">
        <v>42887</v>
      </c>
      <c r="HD193" s="225">
        <v>42917</v>
      </c>
      <c r="HE193" s="225">
        <v>42948</v>
      </c>
      <c r="HF193" s="225">
        <v>42979</v>
      </c>
      <c r="HG193" s="225">
        <v>43009</v>
      </c>
      <c r="HH193" s="225">
        <v>43040</v>
      </c>
      <c r="HI193" s="225">
        <v>43070</v>
      </c>
      <c r="HJ193" s="225">
        <v>43101</v>
      </c>
      <c r="HK193" s="225">
        <v>43132</v>
      </c>
      <c r="HL193" s="225">
        <v>43160</v>
      </c>
      <c r="HM193" s="225">
        <v>43191</v>
      </c>
      <c r="HN193" s="225">
        <v>43221</v>
      </c>
      <c r="HO193" s="225">
        <v>43252</v>
      </c>
      <c r="HP193" s="225">
        <v>43282</v>
      </c>
      <c r="HQ193" s="225">
        <v>43313</v>
      </c>
      <c r="HR193" s="225">
        <v>43344</v>
      </c>
      <c r="HS193" s="225">
        <v>43374</v>
      </c>
      <c r="HT193" s="225">
        <v>43405</v>
      </c>
      <c r="HU193" s="225">
        <v>43435</v>
      </c>
      <c r="HV193" s="225">
        <v>43466</v>
      </c>
      <c r="HW193" s="225">
        <v>43497</v>
      </c>
      <c r="HX193" s="225">
        <v>43525</v>
      </c>
      <c r="HY193" s="225">
        <v>43556</v>
      </c>
      <c r="HZ193" s="225">
        <v>43586</v>
      </c>
      <c r="IA193" s="225">
        <v>43617</v>
      </c>
      <c r="IB193" s="225">
        <v>43647</v>
      </c>
      <c r="IC193" s="225">
        <v>43678</v>
      </c>
      <c r="ID193" s="225">
        <v>43709</v>
      </c>
      <c r="IE193" s="225">
        <v>43739</v>
      </c>
      <c r="IF193" s="225">
        <v>43770</v>
      </c>
      <c r="IG193" s="225">
        <v>43800</v>
      </c>
      <c r="IH193" s="225">
        <v>43831</v>
      </c>
      <c r="II193" s="225">
        <v>43862</v>
      </c>
      <c r="IJ193" s="225">
        <v>43891</v>
      </c>
      <c r="IK193" s="225">
        <v>43922</v>
      </c>
      <c r="IL193" s="225">
        <v>43952</v>
      </c>
      <c r="IM193" s="225">
        <v>43983</v>
      </c>
      <c r="IN193" s="225">
        <v>44013</v>
      </c>
      <c r="IO193" s="225">
        <v>44044</v>
      </c>
      <c r="IP193" s="225">
        <v>44075</v>
      </c>
      <c r="IQ193" s="225">
        <v>44105</v>
      </c>
      <c r="IR193" s="225">
        <v>44136</v>
      </c>
      <c r="IS193" s="225">
        <v>44166</v>
      </c>
      <c r="IT193" s="225">
        <v>44197</v>
      </c>
      <c r="IU193" s="225">
        <v>44228</v>
      </c>
      <c r="IV193" s="225">
        <v>44256</v>
      </c>
      <c r="IW193" s="225">
        <v>44287</v>
      </c>
      <c r="IX193" s="225">
        <v>44317</v>
      </c>
      <c r="IY193" s="225">
        <v>44348</v>
      </c>
      <c r="IZ193" s="225">
        <v>44378</v>
      </c>
      <c r="JA193" s="225">
        <v>44409</v>
      </c>
      <c r="JB193" s="225">
        <v>44440</v>
      </c>
      <c r="JC193" s="225">
        <v>44470</v>
      </c>
      <c r="JD193" s="225">
        <v>44501</v>
      </c>
      <c r="JE193" s="270">
        <v>44531</v>
      </c>
      <c r="JF193" s="270">
        <v>44562</v>
      </c>
      <c r="JG193" s="270">
        <v>44593</v>
      </c>
      <c r="JH193" s="270">
        <v>44621</v>
      </c>
      <c r="JI193" s="270">
        <v>44652</v>
      </c>
      <c r="JJ193" s="270">
        <v>44682</v>
      </c>
      <c r="JK193" s="270">
        <v>44713</v>
      </c>
      <c r="JL193" s="270">
        <v>44743</v>
      </c>
      <c r="JM193" s="270">
        <v>44774</v>
      </c>
      <c r="JN193" s="270">
        <v>44805</v>
      </c>
      <c r="JO193" s="270">
        <v>44835</v>
      </c>
      <c r="JP193" s="270">
        <v>44866</v>
      </c>
      <c r="JQ193" s="270">
        <v>44896</v>
      </c>
      <c r="JR193" s="270">
        <v>44927</v>
      </c>
      <c r="JS193" s="270">
        <v>44958</v>
      </c>
      <c r="JT193" s="270">
        <v>44986</v>
      </c>
      <c r="JU193" s="270">
        <v>45017</v>
      </c>
      <c r="JV193" s="270">
        <v>45047</v>
      </c>
      <c r="JW193" s="270">
        <v>45078</v>
      </c>
      <c r="JX193" s="270">
        <v>45108</v>
      </c>
      <c r="JY193" s="270">
        <v>45139</v>
      </c>
      <c r="JZ193" s="270">
        <v>45170</v>
      </c>
      <c r="KA193" s="270">
        <v>45200</v>
      </c>
      <c r="KB193" s="270">
        <v>45231</v>
      </c>
      <c r="KC193" s="270">
        <f t="shared" ref="KC193:KH193" si="131">KC185</f>
        <v>45261</v>
      </c>
      <c r="KD193" s="270">
        <f t="shared" si="131"/>
        <v>45292</v>
      </c>
      <c r="KE193" s="270">
        <f t="shared" si="131"/>
        <v>45323</v>
      </c>
      <c r="KF193" s="270">
        <f t="shared" si="131"/>
        <v>45352</v>
      </c>
      <c r="KG193" s="270">
        <f t="shared" si="131"/>
        <v>45383</v>
      </c>
      <c r="KH193" s="270">
        <f t="shared" si="131"/>
        <v>45413</v>
      </c>
      <c r="KI193" s="270">
        <v>45444</v>
      </c>
      <c r="KJ193" s="270">
        <v>45474</v>
      </c>
      <c r="KK193" s="270">
        <v>45505</v>
      </c>
      <c r="KL193" s="270">
        <v>45536</v>
      </c>
      <c r="KM193" s="270">
        <v>45566</v>
      </c>
      <c r="KN193" s="270" t="s">
        <v>536</v>
      </c>
      <c r="KO193" s="270">
        <v>45627</v>
      </c>
      <c r="KP193" s="270">
        <v>45658</v>
      </c>
      <c r="KQ193" s="270">
        <v>45689</v>
      </c>
      <c r="KR193" s="270">
        <v>45717</v>
      </c>
    </row>
    <row r="194" spans="1:304" ht="12.75">
      <c r="A194" s="321" t="s">
        <v>525</v>
      </c>
      <c r="B194" s="271">
        <v>0</v>
      </c>
      <c r="C194" s="271">
        <v>0</v>
      </c>
      <c r="D194" s="271">
        <v>0</v>
      </c>
      <c r="E194" s="271">
        <v>0</v>
      </c>
      <c r="F194" s="271">
        <v>0</v>
      </c>
      <c r="G194" s="271">
        <v>0</v>
      </c>
      <c r="H194" s="271">
        <v>0</v>
      </c>
      <c r="I194" s="271">
        <v>0</v>
      </c>
      <c r="J194" s="271">
        <v>0</v>
      </c>
      <c r="K194" s="271">
        <v>0</v>
      </c>
      <c r="L194" s="271">
        <v>0</v>
      </c>
      <c r="M194" s="271">
        <v>0</v>
      </c>
      <c r="N194" s="271">
        <v>0</v>
      </c>
      <c r="O194" s="271">
        <v>0</v>
      </c>
      <c r="P194" s="271">
        <v>0</v>
      </c>
      <c r="Q194" s="271">
        <v>0</v>
      </c>
      <c r="R194" s="271">
        <v>0</v>
      </c>
      <c r="S194" s="271">
        <v>0</v>
      </c>
      <c r="T194" s="271">
        <v>0</v>
      </c>
      <c r="U194" s="271">
        <v>0</v>
      </c>
      <c r="V194" s="271">
        <v>0</v>
      </c>
      <c r="W194" s="271">
        <v>0</v>
      </c>
      <c r="X194" s="271">
        <v>0</v>
      </c>
      <c r="Y194" s="271">
        <v>0</v>
      </c>
      <c r="Z194" s="271">
        <v>0</v>
      </c>
      <c r="AA194" s="271">
        <v>0</v>
      </c>
      <c r="AB194" s="271">
        <v>0</v>
      </c>
      <c r="AC194" s="271">
        <v>0</v>
      </c>
      <c r="AD194" s="271">
        <v>0</v>
      </c>
      <c r="AE194" s="271">
        <v>0</v>
      </c>
      <c r="AF194" s="271">
        <v>0</v>
      </c>
      <c r="AG194" s="271">
        <v>0</v>
      </c>
      <c r="AH194" s="271">
        <v>0</v>
      </c>
      <c r="AI194" s="271">
        <v>0</v>
      </c>
      <c r="AJ194" s="271">
        <v>0</v>
      </c>
      <c r="AK194" s="271">
        <v>0</v>
      </c>
      <c r="AL194" s="271">
        <v>0</v>
      </c>
      <c r="AM194" s="271">
        <v>0</v>
      </c>
      <c r="AN194" s="271">
        <v>0</v>
      </c>
      <c r="AO194" s="271">
        <v>0</v>
      </c>
      <c r="AP194" s="271">
        <v>0</v>
      </c>
      <c r="AQ194" s="271">
        <v>0</v>
      </c>
      <c r="AR194" s="271">
        <v>0</v>
      </c>
      <c r="AS194" s="271">
        <v>0</v>
      </c>
      <c r="AT194" s="271">
        <v>0</v>
      </c>
      <c r="AU194" s="271">
        <v>0</v>
      </c>
      <c r="AV194" s="271">
        <v>0</v>
      </c>
      <c r="AW194" s="271">
        <v>0</v>
      </c>
      <c r="AX194" s="271">
        <v>0</v>
      </c>
      <c r="AY194" s="271">
        <v>0</v>
      </c>
      <c r="AZ194" s="271">
        <v>0</v>
      </c>
      <c r="BA194" s="271">
        <v>0</v>
      </c>
      <c r="BB194" s="271">
        <v>0</v>
      </c>
      <c r="BC194" s="271">
        <v>0</v>
      </c>
      <c r="BD194" s="271">
        <v>0</v>
      </c>
      <c r="BE194" s="271">
        <v>0</v>
      </c>
      <c r="BF194" s="271">
        <v>0</v>
      </c>
      <c r="BG194" s="271">
        <v>0</v>
      </c>
      <c r="BH194" s="271">
        <v>0</v>
      </c>
      <c r="BI194" s="271">
        <v>0</v>
      </c>
      <c r="BJ194" s="271">
        <v>0</v>
      </c>
      <c r="BK194" s="271">
        <v>0</v>
      </c>
      <c r="BL194" s="271">
        <v>0</v>
      </c>
      <c r="BM194" s="271">
        <v>0</v>
      </c>
      <c r="BN194" s="271">
        <v>0</v>
      </c>
      <c r="BO194" s="271">
        <v>0</v>
      </c>
      <c r="BP194" s="271">
        <v>0</v>
      </c>
      <c r="BQ194" s="271">
        <v>0</v>
      </c>
      <c r="BR194" s="271">
        <v>0</v>
      </c>
      <c r="BS194" s="271">
        <v>0</v>
      </c>
      <c r="BT194" s="271">
        <v>0</v>
      </c>
      <c r="BU194" s="271">
        <v>0</v>
      </c>
      <c r="BV194" s="271">
        <v>0</v>
      </c>
      <c r="BW194" s="271">
        <v>0</v>
      </c>
      <c r="BX194" s="271">
        <v>0</v>
      </c>
      <c r="BY194" s="271">
        <v>0</v>
      </c>
      <c r="BZ194" s="271">
        <v>0</v>
      </c>
      <c r="CA194" s="271">
        <v>0</v>
      </c>
      <c r="CB194" s="271">
        <v>0</v>
      </c>
      <c r="CC194" s="271">
        <v>0</v>
      </c>
      <c r="CD194" s="271">
        <v>0</v>
      </c>
      <c r="CE194" s="271">
        <v>0</v>
      </c>
      <c r="CF194" s="271">
        <v>0</v>
      </c>
      <c r="CG194" s="271">
        <v>0</v>
      </c>
      <c r="CH194" s="271">
        <v>0</v>
      </c>
      <c r="CI194" s="271">
        <v>0</v>
      </c>
      <c r="CJ194" s="271">
        <v>0</v>
      </c>
      <c r="CK194" s="271">
        <v>0</v>
      </c>
      <c r="CL194" s="271">
        <v>0</v>
      </c>
      <c r="CM194" s="271">
        <v>0</v>
      </c>
      <c r="CN194" s="271">
        <v>0</v>
      </c>
      <c r="CO194" s="271">
        <v>0</v>
      </c>
      <c r="CP194" s="271">
        <v>0</v>
      </c>
      <c r="CQ194" s="271">
        <v>0</v>
      </c>
      <c r="CR194" s="271">
        <v>0</v>
      </c>
      <c r="CS194" s="271">
        <v>0</v>
      </c>
      <c r="CT194" s="271">
        <v>0</v>
      </c>
      <c r="CU194" s="271">
        <v>0</v>
      </c>
      <c r="CV194" s="271">
        <v>0</v>
      </c>
      <c r="CW194" s="271">
        <v>0</v>
      </c>
      <c r="CX194" s="271">
        <v>0</v>
      </c>
      <c r="CY194" s="271">
        <v>0</v>
      </c>
      <c r="CZ194" s="271">
        <v>0</v>
      </c>
      <c r="DA194" s="271">
        <v>0</v>
      </c>
      <c r="DB194" s="271">
        <v>0</v>
      </c>
      <c r="DC194" s="271">
        <v>0</v>
      </c>
      <c r="DD194" s="271">
        <v>0</v>
      </c>
      <c r="DE194" s="271">
        <v>0</v>
      </c>
      <c r="DF194" s="271">
        <v>0</v>
      </c>
      <c r="DG194" s="271">
        <v>0</v>
      </c>
      <c r="DH194" s="271">
        <v>0</v>
      </c>
      <c r="DI194" s="271">
        <v>0</v>
      </c>
      <c r="DJ194" s="271">
        <v>0</v>
      </c>
      <c r="DK194" s="271">
        <v>0</v>
      </c>
      <c r="DL194" s="271">
        <v>0</v>
      </c>
      <c r="DM194" s="271">
        <v>0</v>
      </c>
      <c r="DN194" s="271">
        <v>0</v>
      </c>
      <c r="DO194" s="271">
        <v>0</v>
      </c>
      <c r="DP194" s="271">
        <v>0</v>
      </c>
      <c r="DQ194" s="271">
        <v>0</v>
      </c>
      <c r="DR194" s="271">
        <v>0</v>
      </c>
      <c r="DS194" s="271">
        <v>0</v>
      </c>
      <c r="DT194" s="271">
        <v>0</v>
      </c>
      <c r="DU194" s="271">
        <v>0</v>
      </c>
      <c r="DV194" s="271">
        <v>0</v>
      </c>
      <c r="DW194" s="271">
        <v>0</v>
      </c>
      <c r="DX194" s="271">
        <v>0</v>
      </c>
      <c r="DY194" s="271">
        <v>0</v>
      </c>
      <c r="DZ194" s="271">
        <v>0</v>
      </c>
      <c r="EA194" s="271">
        <v>0</v>
      </c>
      <c r="EB194" s="271">
        <v>0</v>
      </c>
      <c r="EC194" s="271">
        <v>0</v>
      </c>
      <c r="ED194" s="271">
        <v>0</v>
      </c>
      <c r="EE194" s="271">
        <v>0</v>
      </c>
      <c r="EF194" s="271">
        <v>0</v>
      </c>
      <c r="EG194" s="271">
        <v>0</v>
      </c>
      <c r="EH194" s="271">
        <v>0</v>
      </c>
      <c r="EI194" s="271">
        <v>0</v>
      </c>
      <c r="EJ194" s="271">
        <v>0</v>
      </c>
      <c r="EK194" s="271">
        <v>0</v>
      </c>
      <c r="EL194" s="271">
        <v>0</v>
      </c>
      <c r="EM194" s="271">
        <v>0</v>
      </c>
      <c r="EN194" s="271">
        <v>0</v>
      </c>
      <c r="EO194" s="271">
        <v>0</v>
      </c>
      <c r="EP194" s="271">
        <v>0</v>
      </c>
      <c r="EQ194" s="271">
        <v>0</v>
      </c>
      <c r="ER194" s="271">
        <v>0</v>
      </c>
      <c r="ES194" s="271">
        <v>0</v>
      </c>
      <c r="ET194" s="271">
        <v>0</v>
      </c>
      <c r="EU194" s="271">
        <v>0</v>
      </c>
      <c r="EV194" s="271">
        <v>0</v>
      </c>
      <c r="EW194" s="271">
        <v>0</v>
      </c>
      <c r="EX194" s="271">
        <v>0</v>
      </c>
      <c r="EY194" s="271">
        <v>0</v>
      </c>
      <c r="EZ194" s="271">
        <v>0</v>
      </c>
      <c r="FA194" s="271">
        <v>0</v>
      </c>
      <c r="FB194" s="271">
        <v>0</v>
      </c>
      <c r="FC194" s="271">
        <v>0</v>
      </c>
      <c r="FD194" s="271">
        <v>0</v>
      </c>
      <c r="FE194" s="271">
        <v>0</v>
      </c>
      <c r="FF194" s="271">
        <v>0</v>
      </c>
      <c r="FG194" s="271">
        <v>0</v>
      </c>
      <c r="FH194" s="271">
        <v>0</v>
      </c>
      <c r="FI194" s="271">
        <v>0</v>
      </c>
      <c r="FJ194" s="271">
        <v>0</v>
      </c>
      <c r="FK194" s="271">
        <v>0</v>
      </c>
      <c r="FL194" s="271">
        <v>0</v>
      </c>
      <c r="FM194" s="271">
        <v>0</v>
      </c>
      <c r="FN194" s="271">
        <v>0</v>
      </c>
      <c r="FO194" s="271">
        <v>0</v>
      </c>
      <c r="FP194" s="271">
        <v>0</v>
      </c>
      <c r="FQ194" s="271">
        <v>0</v>
      </c>
      <c r="FR194" s="271">
        <v>0</v>
      </c>
      <c r="FS194" s="271">
        <v>0</v>
      </c>
      <c r="FT194" s="271">
        <v>0</v>
      </c>
      <c r="FU194" s="271">
        <v>0</v>
      </c>
      <c r="FV194" s="271">
        <v>0</v>
      </c>
      <c r="FW194" s="271">
        <v>0</v>
      </c>
      <c r="FX194" s="271">
        <v>0</v>
      </c>
      <c r="FY194" s="271">
        <v>0</v>
      </c>
      <c r="FZ194" s="271">
        <v>0</v>
      </c>
      <c r="GA194" s="271">
        <v>0</v>
      </c>
      <c r="GB194" s="271">
        <v>0</v>
      </c>
      <c r="GC194" s="271">
        <v>0</v>
      </c>
      <c r="GD194" s="271">
        <v>0</v>
      </c>
      <c r="GE194" s="271">
        <v>0</v>
      </c>
      <c r="GF194" s="271">
        <v>0</v>
      </c>
      <c r="GG194" s="271">
        <v>0</v>
      </c>
      <c r="GH194" s="271">
        <v>0</v>
      </c>
      <c r="GI194" s="271">
        <v>0</v>
      </c>
      <c r="GJ194" s="271">
        <v>0</v>
      </c>
      <c r="GK194" s="271">
        <v>0</v>
      </c>
      <c r="GL194" s="271">
        <v>0</v>
      </c>
      <c r="GM194" s="271">
        <v>0</v>
      </c>
      <c r="GN194" s="271">
        <v>0</v>
      </c>
      <c r="GO194" s="271">
        <v>0</v>
      </c>
      <c r="GP194" s="271">
        <v>0</v>
      </c>
      <c r="GQ194" s="271">
        <v>0</v>
      </c>
      <c r="GR194" s="271">
        <v>0</v>
      </c>
      <c r="GS194" s="271">
        <v>0</v>
      </c>
      <c r="GT194" s="271">
        <v>0</v>
      </c>
      <c r="GU194" s="271">
        <v>0</v>
      </c>
      <c r="GV194" s="271">
        <v>0</v>
      </c>
      <c r="GW194" s="271">
        <v>0</v>
      </c>
      <c r="GX194" s="271">
        <v>0</v>
      </c>
      <c r="GY194" s="271">
        <v>0</v>
      </c>
      <c r="GZ194" s="271">
        <v>0</v>
      </c>
      <c r="HA194" s="271">
        <v>0</v>
      </c>
      <c r="HB194" s="271">
        <v>0</v>
      </c>
      <c r="HC194" s="271">
        <v>0</v>
      </c>
      <c r="HD194" s="271">
        <v>0</v>
      </c>
      <c r="HE194" s="271">
        <v>0</v>
      </c>
      <c r="HF194" s="271">
        <v>0</v>
      </c>
      <c r="HG194" s="271">
        <v>0</v>
      </c>
      <c r="HH194" s="271">
        <v>0</v>
      </c>
      <c r="HI194" s="271">
        <v>0</v>
      </c>
      <c r="HJ194" s="271">
        <v>0</v>
      </c>
      <c r="HK194" s="271">
        <v>0</v>
      </c>
      <c r="HL194" s="271">
        <v>0</v>
      </c>
      <c r="HM194" s="271">
        <v>0</v>
      </c>
      <c r="HN194" s="271">
        <v>0</v>
      </c>
      <c r="HO194" s="271">
        <v>0</v>
      </c>
      <c r="HP194" s="271">
        <v>0</v>
      </c>
      <c r="HQ194" s="271">
        <v>0</v>
      </c>
      <c r="HR194" s="271">
        <v>0</v>
      </c>
      <c r="HS194" s="271">
        <v>0</v>
      </c>
      <c r="HT194" s="271">
        <v>0</v>
      </c>
      <c r="HU194" s="271">
        <v>0</v>
      </c>
      <c r="HV194" s="271">
        <v>0</v>
      </c>
      <c r="HW194" s="271">
        <v>0</v>
      </c>
      <c r="HX194" s="271">
        <v>0</v>
      </c>
      <c r="HY194" s="271">
        <v>0</v>
      </c>
      <c r="HZ194" s="271">
        <v>0</v>
      </c>
      <c r="IA194" s="271">
        <v>0</v>
      </c>
      <c r="IB194" s="271">
        <v>0</v>
      </c>
      <c r="IC194" s="271">
        <v>0</v>
      </c>
      <c r="ID194" s="271">
        <v>0</v>
      </c>
      <c r="IE194" s="271">
        <v>0</v>
      </c>
      <c r="IF194" s="271">
        <v>0</v>
      </c>
      <c r="IG194" s="271">
        <v>0</v>
      </c>
      <c r="IH194" s="271">
        <v>0</v>
      </c>
      <c r="II194" s="271">
        <v>0</v>
      </c>
      <c r="IJ194" s="271">
        <v>0</v>
      </c>
      <c r="IK194" s="271">
        <v>0</v>
      </c>
      <c r="IL194" s="271">
        <v>0</v>
      </c>
      <c r="IM194" s="271">
        <v>0</v>
      </c>
      <c r="IN194" s="271">
        <v>0</v>
      </c>
      <c r="IO194" s="271">
        <v>0</v>
      </c>
      <c r="IP194" s="271">
        <v>0</v>
      </c>
      <c r="IQ194" s="271">
        <v>0</v>
      </c>
      <c r="IR194" s="271">
        <v>0</v>
      </c>
      <c r="IS194" s="271">
        <v>0</v>
      </c>
      <c r="IT194" s="271">
        <v>0</v>
      </c>
      <c r="IU194" s="271">
        <v>0</v>
      </c>
      <c r="IV194" s="271">
        <v>0</v>
      </c>
      <c r="IW194" s="271">
        <v>0</v>
      </c>
      <c r="IX194" s="271">
        <v>0</v>
      </c>
      <c r="IY194" s="271">
        <v>0</v>
      </c>
      <c r="IZ194" s="271">
        <v>0</v>
      </c>
      <c r="JA194" s="271">
        <v>0</v>
      </c>
      <c r="JB194" s="271">
        <v>0</v>
      </c>
      <c r="JC194" s="271">
        <v>0</v>
      </c>
      <c r="JD194" s="271">
        <v>0</v>
      </c>
      <c r="JE194" s="271">
        <v>0</v>
      </c>
      <c r="JF194" s="271">
        <v>0</v>
      </c>
      <c r="JG194" s="271">
        <v>0</v>
      </c>
      <c r="JH194" s="271">
        <v>0</v>
      </c>
      <c r="JI194" s="271">
        <v>0</v>
      </c>
      <c r="JJ194" s="271">
        <v>0</v>
      </c>
      <c r="JK194" s="271">
        <v>0</v>
      </c>
      <c r="JL194" s="271">
        <v>0</v>
      </c>
      <c r="JM194" s="271">
        <v>0</v>
      </c>
      <c r="JN194" s="271">
        <v>0</v>
      </c>
      <c r="JO194" s="271">
        <v>0</v>
      </c>
      <c r="JP194" s="271">
        <v>0</v>
      </c>
      <c r="JQ194" s="271">
        <v>0</v>
      </c>
      <c r="JR194" s="271">
        <v>0</v>
      </c>
      <c r="JS194" s="271">
        <v>0</v>
      </c>
      <c r="JT194" s="271">
        <v>0</v>
      </c>
      <c r="JU194" s="271">
        <v>0</v>
      </c>
      <c r="JV194" s="271">
        <v>0</v>
      </c>
      <c r="JW194" s="271">
        <v>0</v>
      </c>
      <c r="JX194" s="271">
        <v>0</v>
      </c>
      <c r="JY194" s="271">
        <v>0</v>
      </c>
      <c r="JZ194" s="271">
        <v>0</v>
      </c>
      <c r="KA194" s="271">
        <v>0</v>
      </c>
      <c r="KB194" s="271">
        <v>2360483</v>
      </c>
      <c r="KC194" s="271">
        <v>6674216</v>
      </c>
      <c r="KD194" s="271">
        <v>4113140</v>
      </c>
      <c r="KE194" s="271">
        <v>22177245</v>
      </c>
      <c r="KF194" s="271">
        <v>29337802</v>
      </c>
      <c r="KG194" s="271">
        <v>28925507</v>
      </c>
      <c r="KH194" s="271">
        <v>15694570</v>
      </c>
      <c r="KI194" s="626">
        <v>28657376</v>
      </c>
      <c r="KJ194" s="626">
        <v>14898984</v>
      </c>
      <c r="KK194" s="626">
        <v>18607213</v>
      </c>
      <c r="KL194" s="626">
        <v>53325262</v>
      </c>
      <c r="KM194" s="626">
        <v>30632042</v>
      </c>
      <c r="KN194" s="681">
        <v>12424554</v>
      </c>
      <c r="KO194" s="626">
        <v>59050984</v>
      </c>
      <c r="KP194" s="626">
        <v>12190515</v>
      </c>
      <c r="KQ194" s="626">
        <v>16041362</v>
      </c>
      <c r="KR194" s="626">
        <v>14667450</v>
      </c>
    </row>
    <row r="195" spans="1:304">
      <c r="JK195" s="538"/>
    </row>
    <row r="197" spans="1:304" ht="18.600000000000001" customHeight="1">
      <c r="A197" s="372" t="s">
        <v>539</v>
      </c>
    </row>
    <row r="198" spans="1:304" ht="12.75">
      <c r="A198" s="306" t="s">
        <v>243</v>
      </c>
      <c r="B198" s="225">
        <v>36526</v>
      </c>
      <c r="C198" s="225">
        <v>36557</v>
      </c>
      <c r="D198" s="225">
        <v>36586</v>
      </c>
      <c r="E198" s="225">
        <v>36617</v>
      </c>
      <c r="F198" s="225">
        <v>36647</v>
      </c>
      <c r="G198" s="225">
        <v>36678</v>
      </c>
      <c r="H198" s="225">
        <v>36708</v>
      </c>
      <c r="I198" s="225">
        <v>36739</v>
      </c>
      <c r="J198" s="225">
        <v>36770</v>
      </c>
      <c r="K198" s="225">
        <v>36800</v>
      </c>
      <c r="L198" s="225">
        <v>36831</v>
      </c>
      <c r="M198" s="225">
        <v>36861</v>
      </c>
      <c r="N198" s="225">
        <v>36892</v>
      </c>
      <c r="O198" s="225">
        <v>36923</v>
      </c>
      <c r="P198" s="225">
        <v>36951</v>
      </c>
      <c r="Q198" s="225">
        <v>36982</v>
      </c>
      <c r="R198" s="225">
        <v>37012</v>
      </c>
      <c r="S198" s="225">
        <v>37043</v>
      </c>
      <c r="T198" s="225">
        <v>37073</v>
      </c>
      <c r="U198" s="225">
        <v>37104</v>
      </c>
      <c r="V198" s="225">
        <v>37135</v>
      </c>
      <c r="W198" s="225">
        <v>37165</v>
      </c>
      <c r="X198" s="225">
        <v>37196</v>
      </c>
      <c r="Y198" s="225">
        <v>37226</v>
      </c>
      <c r="Z198" s="225">
        <v>37257</v>
      </c>
      <c r="AA198" s="225">
        <v>37288</v>
      </c>
      <c r="AB198" s="225">
        <v>37316</v>
      </c>
      <c r="AC198" s="225">
        <v>37347</v>
      </c>
      <c r="AD198" s="225">
        <v>37377</v>
      </c>
      <c r="AE198" s="225">
        <v>37408</v>
      </c>
      <c r="AF198" s="225">
        <v>37438</v>
      </c>
      <c r="AG198" s="225">
        <v>37469</v>
      </c>
      <c r="AH198" s="225">
        <v>37500</v>
      </c>
      <c r="AI198" s="225">
        <v>37530</v>
      </c>
      <c r="AJ198" s="225">
        <v>37561</v>
      </c>
      <c r="AK198" s="225">
        <v>37591</v>
      </c>
      <c r="AL198" s="225">
        <v>37622</v>
      </c>
      <c r="AM198" s="225">
        <v>37653</v>
      </c>
      <c r="AN198" s="225">
        <v>37681</v>
      </c>
      <c r="AO198" s="225">
        <v>37712</v>
      </c>
      <c r="AP198" s="225">
        <v>37742</v>
      </c>
      <c r="AQ198" s="225">
        <v>37773</v>
      </c>
      <c r="AR198" s="225">
        <v>37803</v>
      </c>
      <c r="AS198" s="225">
        <v>37834</v>
      </c>
      <c r="AT198" s="225">
        <v>37865</v>
      </c>
      <c r="AU198" s="225">
        <v>37895</v>
      </c>
      <c r="AV198" s="225">
        <v>37926</v>
      </c>
      <c r="AW198" s="225">
        <v>37956</v>
      </c>
      <c r="AX198" s="225">
        <v>37987</v>
      </c>
      <c r="AY198" s="225">
        <v>38018</v>
      </c>
      <c r="AZ198" s="225">
        <v>38047</v>
      </c>
      <c r="BA198" s="225">
        <v>38078</v>
      </c>
      <c r="BB198" s="225">
        <v>38108</v>
      </c>
      <c r="BC198" s="225">
        <v>38139</v>
      </c>
      <c r="BD198" s="225">
        <v>38169</v>
      </c>
      <c r="BE198" s="225">
        <v>38200</v>
      </c>
      <c r="BF198" s="225">
        <v>38231</v>
      </c>
      <c r="BG198" s="225">
        <v>38261</v>
      </c>
      <c r="BH198" s="225">
        <v>38292</v>
      </c>
      <c r="BI198" s="225">
        <v>38322</v>
      </c>
      <c r="BJ198" s="225">
        <v>38353</v>
      </c>
      <c r="BK198" s="225">
        <v>38384</v>
      </c>
      <c r="BL198" s="225">
        <v>38412</v>
      </c>
      <c r="BM198" s="225">
        <v>38443</v>
      </c>
      <c r="BN198" s="225">
        <v>38473</v>
      </c>
      <c r="BO198" s="225">
        <v>38504</v>
      </c>
      <c r="BP198" s="225">
        <v>38534</v>
      </c>
      <c r="BQ198" s="225">
        <v>38565</v>
      </c>
      <c r="BR198" s="225">
        <v>38596</v>
      </c>
      <c r="BS198" s="225">
        <v>38626</v>
      </c>
      <c r="BT198" s="225">
        <v>38657</v>
      </c>
      <c r="BU198" s="225">
        <v>38687</v>
      </c>
      <c r="BV198" s="225">
        <v>38718</v>
      </c>
      <c r="BW198" s="225">
        <v>38749</v>
      </c>
      <c r="BX198" s="225">
        <v>38777</v>
      </c>
      <c r="BY198" s="225">
        <v>38808</v>
      </c>
      <c r="BZ198" s="225">
        <v>38838</v>
      </c>
      <c r="CA198" s="225">
        <v>38869</v>
      </c>
      <c r="CB198" s="225">
        <v>38899</v>
      </c>
      <c r="CC198" s="225">
        <v>38930</v>
      </c>
      <c r="CD198" s="225">
        <v>38961</v>
      </c>
      <c r="CE198" s="225">
        <v>38991</v>
      </c>
      <c r="CF198" s="225">
        <v>39022</v>
      </c>
      <c r="CG198" s="225">
        <v>39052</v>
      </c>
      <c r="CH198" s="225">
        <v>39083</v>
      </c>
      <c r="CI198" s="225">
        <v>39114</v>
      </c>
      <c r="CJ198" s="225">
        <v>39142</v>
      </c>
      <c r="CK198" s="225">
        <v>39173</v>
      </c>
      <c r="CL198" s="225">
        <v>39203</v>
      </c>
      <c r="CM198" s="225">
        <v>39234</v>
      </c>
      <c r="CN198" s="225">
        <v>39264</v>
      </c>
      <c r="CO198" s="225">
        <v>39295</v>
      </c>
      <c r="CP198" s="225">
        <v>39326</v>
      </c>
      <c r="CQ198" s="225">
        <v>39356</v>
      </c>
      <c r="CR198" s="225">
        <v>39387</v>
      </c>
      <c r="CS198" s="225">
        <v>39417</v>
      </c>
      <c r="CT198" s="225">
        <v>39448</v>
      </c>
      <c r="CU198" s="225">
        <v>39479</v>
      </c>
      <c r="CV198" s="225">
        <v>39508</v>
      </c>
      <c r="CW198" s="225">
        <v>39539</v>
      </c>
      <c r="CX198" s="225">
        <v>39569</v>
      </c>
      <c r="CY198" s="225">
        <v>39600</v>
      </c>
      <c r="CZ198" s="225">
        <v>39630</v>
      </c>
      <c r="DA198" s="225">
        <v>39661</v>
      </c>
      <c r="DB198" s="225">
        <v>39692</v>
      </c>
      <c r="DC198" s="225">
        <v>39722</v>
      </c>
      <c r="DD198" s="225">
        <v>39753</v>
      </c>
      <c r="DE198" s="225">
        <v>39783</v>
      </c>
      <c r="DF198" s="225">
        <v>39814</v>
      </c>
      <c r="DG198" s="225">
        <v>39845</v>
      </c>
      <c r="DH198" s="225">
        <v>39873</v>
      </c>
      <c r="DI198" s="225">
        <v>39904</v>
      </c>
      <c r="DJ198" s="225">
        <v>39934</v>
      </c>
      <c r="DK198" s="225">
        <v>39965</v>
      </c>
      <c r="DL198" s="225">
        <v>39995</v>
      </c>
      <c r="DM198" s="225">
        <v>40026</v>
      </c>
      <c r="DN198" s="225">
        <v>40057</v>
      </c>
      <c r="DO198" s="225">
        <v>40087</v>
      </c>
      <c r="DP198" s="225">
        <v>40118</v>
      </c>
      <c r="DQ198" s="225">
        <v>40148</v>
      </c>
      <c r="DR198" s="225">
        <v>40179</v>
      </c>
      <c r="DS198" s="225">
        <v>40210</v>
      </c>
      <c r="DT198" s="225">
        <v>40238</v>
      </c>
      <c r="DU198" s="225">
        <v>40269</v>
      </c>
      <c r="DV198" s="225">
        <v>40299</v>
      </c>
      <c r="DW198" s="225">
        <v>40330</v>
      </c>
      <c r="DX198" s="225">
        <v>40360</v>
      </c>
      <c r="DY198" s="225">
        <v>40391</v>
      </c>
      <c r="DZ198" s="225">
        <v>40422</v>
      </c>
      <c r="EA198" s="225">
        <v>40452</v>
      </c>
      <c r="EB198" s="225">
        <v>40483</v>
      </c>
      <c r="EC198" s="225">
        <v>40513</v>
      </c>
      <c r="ED198" s="225">
        <v>40544</v>
      </c>
      <c r="EE198" s="225">
        <v>40575</v>
      </c>
      <c r="EF198" s="225">
        <v>40603</v>
      </c>
      <c r="EG198" s="225">
        <v>40634</v>
      </c>
      <c r="EH198" s="225">
        <v>40664</v>
      </c>
      <c r="EI198" s="225">
        <v>40695</v>
      </c>
      <c r="EJ198" s="225">
        <v>40725</v>
      </c>
      <c r="EK198" s="225">
        <v>40756</v>
      </c>
      <c r="EL198" s="225">
        <v>40787</v>
      </c>
      <c r="EM198" s="225">
        <v>40817</v>
      </c>
      <c r="EN198" s="225">
        <v>40848</v>
      </c>
      <c r="EO198" s="225">
        <v>40878</v>
      </c>
      <c r="EP198" s="225">
        <v>40909</v>
      </c>
      <c r="EQ198" s="225">
        <v>40940</v>
      </c>
      <c r="ER198" s="225">
        <v>40969</v>
      </c>
      <c r="ES198" s="225">
        <v>41000</v>
      </c>
      <c r="ET198" s="225">
        <v>41030</v>
      </c>
      <c r="EU198" s="225">
        <v>41061</v>
      </c>
      <c r="EV198" s="225">
        <v>41091</v>
      </c>
      <c r="EW198" s="225">
        <v>41122</v>
      </c>
      <c r="EX198" s="225">
        <v>41153</v>
      </c>
      <c r="EY198" s="225">
        <v>41183</v>
      </c>
      <c r="EZ198" s="225">
        <v>41214</v>
      </c>
      <c r="FA198" s="225">
        <v>41244</v>
      </c>
      <c r="FB198" s="225">
        <v>41275</v>
      </c>
      <c r="FC198" s="225">
        <v>41306</v>
      </c>
      <c r="FD198" s="225">
        <v>41334</v>
      </c>
      <c r="FE198" s="225">
        <v>41365</v>
      </c>
      <c r="FF198" s="225">
        <v>41395</v>
      </c>
      <c r="FG198" s="225">
        <v>41426</v>
      </c>
      <c r="FH198" s="225">
        <v>41456</v>
      </c>
      <c r="FI198" s="225">
        <v>41487</v>
      </c>
      <c r="FJ198" s="225">
        <v>41518</v>
      </c>
      <c r="FK198" s="225">
        <v>41548</v>
      </c>
      <c r="FL198" s="225">
        <v>41579</v>
      </c>
      <c r="FM198" s="225">
        <v>41609</v>
      </c>
      <c r="FN198" s="225">
        <v>41640</v>
      </c>
      <c r="FO198" s="225">
        <v>41671</v>
      </c>
      <c r="FP198" s="225">
        <v>41699</v>
      </c>
      <c r="FQ198" s="225">
        <v>41730</v>
      </c>
      <c r="FR198" s="225">
        <v>41760</v>
      </c>
      <c r="FS198" s="225">
        <v>41791</v>
      </c>
      <c r="FT198" s="225">
        <v>41821</v>
      </c>
      <c r="FU198" s="225">
        <v>41852</v>
      </c>
      <c r="FV198" s="225">
        <v>41883</v>
      </c>
      <c r="FW198" s="225">
        <v>41913</v>
      </c>
      <c r="FX198" s="225">
        <v>41944</v>
      </c>
      <c r="FY198" s="225">
        <v>41974</v>
      </c>
      <c r="FZ198" s="225">
        <v>42005</v>
      </c>
      <c r="GA198" s="225">
        <v>42036</v>
      </c>
      <c r="GB198" s="225">
        <v>42064</v>
      </c>
      <c r="GC198" s="225">
        <v>42095</v>
      </c>
      <c r="GD198" s="225">
        <v>42125</v>
      </c>
      <c r="GE198" s="225">
        <v>42156</v>
      </c>
      <c r="GF198" s="225">
        <v>42186</v>
      </c>
      <c r="GG198" s="225">
        <v>42217</v>
      </c>
      <c r="GH198" s="225">
        <v>42248</v>
      </c>
      <c r="GI198" s="225">
        <v>42278</v>
      </c>
      <c r="GJ198" s="225">
        <v>42309</v>
      </c>
      <c r="GK198" s="225">
        <v>42339</v>
      </c>
      <c r="GL198" s="225">
        <v>42370</v>
      </c>
      <c r="GM198" s="225">
        <v>42401</v>
      </c>
      <c r="GN198" s="225">
        <v>42430</v>
      </c>
      <c r="GO198" s="225">
        <v>42461</v>
      </c>
      <c r="GP198" s="225">
        <v>42491</v>
      </c>
      <c r="GQ198" s="225">
        <v>42522</v>
      </c>
      <c r="GR198" s="225">
        <v>42552</v>
      </c>
      <c r="GS198" s="225">
        <v>42583</v>
      </c>
      <c r="GT198" s="225">
        <v>42614</v>
      </c>
      <c r="GU198" s="225">
        <v>42644</v>
      </c>
      <c r="GV198" s="225">
        <v>42675</v>
      </c>
      <c r="GW198" s="225">
        <v>42705</v>
      </c>
      <c r="GX198" s="225">
        <v>42736</v>
      </c>
      <c r="GY198" s="225">
        <v>42767</v>
      </c>
      <c r="GZ198" s="225">
        <v>42795</v>
      </c>
      <c r="HA198" s="225">
        <v>42826</v>
      </c>
      <c r="HB198" s="225">
        <v>42856</v>
      </c>
      <c r="HC198" s="225">
        <v>42887</v>
      </c>
      <c r="HD198" s="225">
        <v>42917</v>
      </c>
      <c r="HE198" s="225">
        <v>42948</v>
      </c>
      <c r="HF198" s="225">
        <v>42979</v>
      </c>
      <c r="HG198" s="225">
        <v>43009</v>
      </c>
      <c r="HH198" s="225">
        <v>43040</v>
      </c>
      <c r="HI198" s="225">
        <v>43070</v>
      </c>
      <c r="HJ198" s="225">
        <v>43101</v>
      </c>
      <c r="HK198" s="225">
        <v>43132</v>
      </c>
      <c r="HL198" s="225">
        <v>43160</v>
      </c>
      <c r="HM198" s="225">
        <v>43191</v>
      </c>
      <c r="HN198" s="225">
        <v>43221</v>
      </c>
      <c r="HO198" s="225">
        <v>43252</v>
      </c>
      <c r="HP198" s="225">
        <v>43282</v>
      </c>
      <c r="HQ198" s="225">
        <v>43313</v>
      </c>
      <c r="HR198" s="225">
        <v>43344</v>
      </c>
      <c r="HS198" s="225">
        <v>43374</v>
      </c>
      <c r="HT198" s="225">
        <v>43405</v>
      </c>
      <c r="HU198" s="225">
        <v>43435</v>
      </c>
      <c r="HV198" s="225">
        <v>43466</v>
      </c>
      <c r="HW198" s="225">
        <v>43497</v>
      </c>
      <c r="HX198" s="225">
        <v>43525</v>
      </c>
      <c r="HY198" s="225">
        <v>43556</v>
      </c>
      <c r="HZ198" s="225">
        <v>43586</v>
      </c>
      <c r="IA198" s="225">
        <v>43617</v>
      </c>
      <c r="IB198" s="225">
        <v>43647</v>
      </c>
      <c r="IC198" s="225">
        <v>43678</v>
      </c>
      <c r="ID198" s="225">
        <v>43709</v>
      </c>
      <c r="IE198" s="225">
        <v>43739</v>
      </c>
      <c r="IF198" s="225">
        <v>43770</v>
      </c>
      <c r="IG198" s="225">
        <v>43800</v>
      </c>
      <c r="IH198" s="225">
        <v>43831</v>
      </c>
      <c r="II198" s="225">
        <v>43862</v>
      </c>
      <c r="IJ198" s="225">
        <v>43891</v>
      </c>
      <c r="IK198" s="225">
        <v>43922</v>
      </c>
      <c r="IL198" s="225">
        <v>43952</v>
      </c>
      <c r="IM198" s="225">
        <v>43983</v>
      </c>
      <c r="IN198" s="225">
        <v>44013</v>
      </c>
      <c r="IO198" s="225">
        <v>44044</v>
      </c>
      <c r="IP198" s="225">
        <v>44075</v>
      </c>
      <c r="IQ198" s="225">
        <v>44105</v>
      </c>
      <c r="IR198" s="225">
        <v>44136</v>
      </c>
      <c r="IS198" s="225">
        <v>44166</v>
      </c>
      <c r="IT198" s="225">
        <v>44197</v>
      </c>
      <c r="IU198" s="225">
        <v>44228</v>
      </c>
      <c r="IV198" s="225">
        <v>44256</v>
      </c>
      <c r="IW198" s="225">
        <v>44287</v>
      </c>
      <c r="IX198" s="225">
        <v>44317</v>
      </c>
      <c r="IY198" s="225">
        <v>44348</v>
      </c>
      <c r="IZ198" s="225">
        <v>44378</v>
      </c>
      <c r="JA198" s="225">
        <v>44409</v>
      </c>
      <c r="JB198" s="225">
        <v>44440</v>
      </c>
      <c r="JC198" s="225">
        <v>44470</v>
      </c>
      <c r="JD198" s="225">
        <v>44501</v>
      </c>
      <c r="JE198" s="270">
        <v>44531</v>
      </c>
      <c r="JF198" s="270">
        <v>44562</v>
      </c>
      <c r="JG198" s="270">
        <v>44593</v>
      </c>
      <c r="JH198" s="270">
        <v>44621</v>
      </c>
      <c r="JI198" s="270">
        <v>44652</v>
      </c>
      <c r="JJ198" s="270">
        <v>44682</v>
      </c>
      <c r="JK198" s="270">
        <v>44713</v>
      </c>
      <c r="JL198" s="270">
        <v>44743</v>
      </c>
      <c r="JM198" s="270">
        <v>44774</v>
      </c>
      <c r="JN198" s="270">
        <v>44805</v>
      </c>
      <c r="JO198" s="270">
        <v>44835</v>
      </c>
      <c r="JP198" s="270">
        <v>44866</v>
      </c>
      <c r="JQ198" s="270">
        <v>44896</v>
      </c>
      <c r="JR198" s="270">
        <v>44927</v>
      </c>
      <c r="JS198" s="270">
        <v>44958</v>
      </c>
      <c r="JT198" s="270">
        <v>44986</v>
      </c>
      <c r="JU198" s="270">
        <v>45017</v>
      </c>
      <c r="JV198" s="270">
        <v>45047</v>
      </c>
      <c r="JW198" s="270">
        <v>45078</v>
      </c>
      <c r="JX198" s="270">
        <v>45108</v>
      </c>
      <c r="JY198" s="270">
        <v>45139</v>
      </c>
      <c r="JZ198" s="270">
        <v>45170</v>
      </c>
      <c r="KA198" s="270">
        <v>45200</v>
      </c>
      <c r="KB198" s="270">
        <v>45231</v>
      </c>
      <c r="KC198" s="270">
        <f>KC193</f>
        <v>45261</v>
      </c>
      <c r="KD198" s="270">
        <f t="shared" ref="KD198:KH198" si="132">KD193</f>
        <v>45292</v>
      </c>
      <c r="KE198" s="270">
        <f t="shared" si="132"/>
        <v>45323</v>
      </c>
      <c r="KF198" s="270">
        <f t="shared" si="132"/>
        <v>45352</v>
      </c>
      <c r="KG198" s="270">
        <f t="shared" si="132"/>
        <v>45383</v>
      </c>
      <c r="KH198" s="270">
        <f t="shared" si="132"/>
        <v>45413</v>
      </c>
      <c r="KI198" s="270">
        <v>45444</v>
      </c>
      <c r="KJ198" s="270">
        <v>45474</v>
      </c>
      <c r="KK198" s="270">
        <v>45505</v>
      </c>
      <c r="KL198" s="270">
        <v>45536</v>
      </c>
      <c r="KM198" s="270">
        <v>45566</v>
      </c>
      <c r="KN198" s="270" t="s">
        <v>536</v>
      </c>
      <c r="KO198" s="270">
        <v>45627</v>
      </c>
      <c r="KP198" s="270">
        <v>45658</v>
      </c>
      <c r="KQ198" s="270">
        <v>45689</v>
      </c>
      <c r="KR198" s="270">
        <v>45717</v>
      </c>
    </row>
    <row r="199" spans="1:304" ht="12.75">
      <c r="A199" s="321" t="s">
        <v>538</v>
      </c>
      <c r="B199" s="271">
        <v>0</v>
      </c>
      <c r="C199" s="271">
        <v>0</v>
      </c>
      <c r="D199" s="271">
        <v>0</v>
      </c>
      <c r="E199" s="271">
        <v>0</v>
      </c>
      <c r="F199" s="271">
        <v>0</v>
      </c>
      <c r="G199" s="271">
        <v>0</v>
      </c>
      <c r="H199" s="271">
        <v>0</v>
      </c>
      <c r="I199" s="271">
        <v>0</v>
      </c>
      <c r="J199" s="271">
        <v>0</v>
      </c>
      <c r="K199" s="271">
        <v>0</v>
      </c>
      <c r="L199" s="271">
        <v>0</v>
      </c>
      <c r="M199" s="271">
        <v>0</v>
      </c>
      <c r="N199" s="271">
        <v>0</v>
      </c>
      <c r="O199" s="271">
        <v>0</v>
      </c>
      <c r="P199" s="271">
        <v>0</v>
      </c>
      <c r="Q199" s="271">
        <v>0</v>
      </c>
      <c r="R199" s="271">
        <v>0</v>
      </c>
      <c r="S199" s="271">
        <v>0</v>
      </c>
      <c r="T199" s="271">
        <v>0</v>
      </c>
      <c r="U199" s="271">
        <v>0</v>
      </c>
      <c r="V199" s="271">
        <v>0</v>
      </c>
      <c r="W199" s="271">
        <v>0</v>
      </c>
      <c r="X199" s="271">
        <v>0</v>
      </c>
      <c r="Y199" s="271">
        <v>0</v>
      </c>
      <c r="Z199" s="271">
        <v>0</v>
      </c>
      <c r="AA199" s="271">
        <v>0</v>
      </c>
      <c r="AB199" s="271">
        <v>0</v>
      </c>
      <c r="AC199" s="271">
        <v>0</v>
      </c>
      <c r="AD199" s="271">
        <v>0</v>
      </c>
      <c r="AE199" s="271">
        <v>0</v>
      </c>
      <c r="AF199" s="271">
        <v>0</v>
      </c>
      <c r="AG199" s="271">
        <v>0</v>
      </c>
      <c r="AH199" s="271">
        <v>0</v>
      </c>
      <c r="AI199" s="271">
        <v>0</v>
      </c>
      <c r="AJ199" s="271">
        <v>0</v>
      </c>
      <c r="AK199" s="271">
        <v>0</v>
      </c>
      <c r="AL199" s="271">
        <v>0</v>
      </c>
      <c r="AM199" s="271">
        <v>0</v>
      </c>
      <c r="AN199" s="271">
        <v>0</v>
      </c>
      <c r="AO199" s="271">
        <v>0</v>
      </c>
      <c r="AP199" s="271">
        <v>0</v>
      </c>
      <c r="AQ199" s="271">
        <v>0</v>
      </c>
      <c r="AR199" s="271">
        <v>0</v>
      </c>
      <c r="AS199" s="271">
        <v>0</v>
      </c>
      <c r="AT199" s="271">
        <v>0</v>
      </c>
      <c r="AU199" s="271">
        <v>0</v>
      </c>
      <c r="AV199" s="271">
        <v>0</v>
      </c>
      <c r="AW199" s="271">
        <v>0</v>
      </c>
      <c r="AX199" s="271">
        <v>0</v>
      </c>
      <c r="AY199" s="271">
        <v>0</v>
      </c>
      <c r="AZ199" s="271">
        <v>0</v>
      </c>
      <c r="BA199" s="271">
        <v>0</v>
      </c>
      <c r="BB199" s="271">
        <v>0</v>
      </c>
      <c r="BC199" s="271">
        <v>0</v>
      </c>
      <c r="BD199" s="271">
        <v>0</v>
      </c>
      <c r="BE199" s="271">
        <v>0</v>
      </c>
      <c r="BF199" s="271">
        <v>0</v>
      </c>
      <c r="BG199" s="271">
        <v>0</v>
      </c>
      <c r="BH199" s="271">
        <v>0</v>
      </c>
      <c r="BI199" s="271">
        <v>0</v>
      </c>
      <c r="BJ199" s="271">
        <v>0</v>
      </c>
      <c r="BK199" s="271">
        <v>0</v>
      </c>
      <c r="BL199" s="271">
        <v>0</v>
      </c>
      <c r="BM199" s="271">
        <v>0</v>
      </c>
      <c r="BN199" s="271">
        <v>0</v>
      </c>
      <c r="BO199" s="271">
        <v>0</v>
      </c>
      <c r="BP199" s="271">
        <v>0</v>
      </c>
      <c r="BQ199" s="271">
        <v>0</v>
      </c>
      <c r="BR199" s="271">
        <v>0</v>
      </c>
      <c r="BS199" s="271">
        <v>0</v>
      </c>
      <c r="BT199" s="271">
        <v>0</v>
      </c>
      <c r="BU199" s="271">
        <v>0</v>
      </c>
      <c r="BV199" s="271">
        <v>0</v>
      </c>
      <c r="BW199" s="271">
        <v>0</v>
      </c>
      <c r="BX199" s="271">
        <v>0</v>
      </c>
      <c r="BY199" s="271">
        <v>0</v>
      </c>
      <c r="BZ199" s="271">
        <v>0</v>
      </c>
      <c r="CA199" s="271">
        <v>0</v>
      </c>
      <c r="CB199" s="271">
        <v>0</v>
      </c>
      <c r="CC199" s="271">
        <v>0</v>
      </c>
      <c r="CD199" s="271">
        <v>0</v>
      </c>
      <c r="CE199" s="271">
        <v>0</v>
      </c>
      <c r="CF199" s="271">
        <v>0</v>
      </c>
      <c r="CG199" s="271">
        <v>0</v>
      </c>
      <c r="CH199" s="271">
        <v>0</v>
      </c>
      <c r="CI199" s="271">
        <v>0</v>
      </c>
      <c r="CJ199" s="271">
        <v>0</v>
      </c>
      <c r="CK199" s="271">
        <v>0</v>
      </c>
      <c r="CL199" s="271">
        <v>0</v>
      </c>
      <c r="CM199" s="271">
        <v>0</v>
      </c>
      <c r="CN199" s="271">
        <v>0</v>
      </c>
      <c r="CO199" s="271">
        <v>0</v>
      </c>
      <c r="CP199" s="271">
        <v>0</v>
      </c>
      <c r="CQ199" s="271">
        <v>0</v>
      </c>
      <c r="CR199" s="271">
        <v>0</v>
      </c>
      <c r="CS199" s="271">
        <v>0</v>
      </c>
      <c r="CT199" s="271">
        <v>0</v>
      </c>
      <c r="CU199" s="271">
        <v>0</v>
      </c>
      <c r="CV199" s="271">
        <v>0</v>
      </c>
      <c r="CW199" s="271">
        <v>0</v>
      </c>
      <c r="CX199" s="271">
        <v>0</v>
      </c>
      <c r="CY199" s="271">
        <v>0</v>
      </c>
      <c r="CZ199" s="271">
        <v>0</v>
      </c>
      <c r="DA199" s="271">
        <v>0</v>
      </c>
      <c r="DB199" s="271">
        <v>0</v>
      </c>
      <c r="DC199" s="271">
        <v>0</v>
      </c>
      <c r="DD199" s="271">
        <v>0</v>
      </c>
      <c r="DE199" s="271">
        <v>0</v>
      </c>
      <c r="DF199" s="271">
        <v>0</v>
      </c>
      <c r="DG199" s="271">
        <v>0</v>
      </c>
      <c r="DH199" s="271">
        <v>0</v>
      </c>
      <c r="DI199" s="271">
        <v>0</v>
      </c>
      <c r="DJ199" s="271">
        <v>0</v>
      </c>
      <c r="DK199" s="271">
        <v>0</v>
      </c>
      <c r="DL199" s="271">
        <v>0</v>
      </c>
      <c r="DM199" s="271">
        <v>0</v>
      </c>
      <c r="DN199" s="271">
        <v>0</v>
      </c>
      <c r="DO199" s="271">
        <v>0</v>
      </c>
      <c r="DP199" s="271">
        <v>0</v>
      </c>
      <c r="DQ199" s="271">
        <v>0</v>
      </c>
      <c r="DR199" s="271">
        <v>0</v>
      </c>
      <c r="DS199" s="271">
        <v>0</v>
      </c>
      <c r="DT199" s="271">
        <v>0</v>
      </c>
      <c r="DU199" s="271">
        <v>0</v>
      </c>
      <c r="DV199" s="271">
        <v>0</v>
      </c>
      <c r="DW199" s="271">
        <v>0</v>
      </c>
      <c r="DX199" s="271">
        <v>0</v>
      </c>
      <c r="DY199" s="271">
        <v>0</v>
      </c>
      <c r="DZ199" s="271">
        <v>0</v>
      </c>
      <c r="EA199" s="271">
        <v>0</v>
      </c>
      <c r="EB199" s="271">
        <v>0</v>
      </c>
      <c r="EC199" s="271">
        <v>0</v>
      </c>
      <c r="ED199" s="271">
        <v>0</v>
      </c>
      <c r="EE199" s="271">
        <v>0</v>
      </c>
      <c r="EF199" s="271">
        <v>0</v>
      </c>
      <c r="EG199" s="271">
        <v>0</v>
      </c>
      <c r="EH199" s="271">
        <v>0</v>
      </c>
      <c r="EI199" s="271">
        <v>0</v>
      </c>
      <c r="EJ199" s="271">
        <v>0</v>
      </c>
      <c r="EK199" s="271">
        <v>0</v>
      </c>
      <c r="EL199" s="271">
        <v>0</v>
      </c>
      <c r="EM199" s="271">
        <v>0</v>
      </c>
      <c r="EN199" s="271">
        <v>0</v>
      </c>
      <c r="EO199" s="271">
        <v>0</v>
      </c>
      <c r="EP199" s="271">
        <v>0</v>
      </c>
      <c r="EQ199" s="271">
        <v>0</v>
      </c>
      <c r="ER199" s="271">
        <v>0</v>
      </c>
      <c r="ES199" s="271">
        <v>0</v>
      </c>
      <c r="ET199" s="271">
        <v>0</v>
      </c>
      <c r="EU199" s="271">
        <v>0</v>
      </c>
      <c r="EV199" s="271">
        <v>0</v>
      </c>
      <c r="EW199" s="271">
        <v>0</v>
      </c>
      <c r="EX199" s="271">
        <v>0</v>
      </c>
      <c r="EY199" s="271">
        <v>0</v>
      </c>
      <c r="EZ199" s="271">
        <v>0</v>
      </c>
      <c r="FA199" s="271">
        <v>0</v>
      </c>
      <c r="FB199" s="271">
        <v>0</v>
      </c>
      <c r="FC199" s="271">
        <v>0</v>
      </c>
      <c r="FD199" s="271">
        <v>0</v>
      </c>
      <c r="FE199" s="271">
        <v>0</v>
      </c>
      <c r="FF199" s="271">
        <v>0</v>
      </c>
      <c r="FG199" s="271">
        <v>0</v>
      </c>
      <c r="FH199" s="271">
        <v>0</v>
      </c>
      <c r="FI199" s="271">
        <v>0</v>
      </c>
      <c r="FJ199" s="271">
        <v>0</v>
      </c>
      <c r="FK199" s="271">
        <v>0</v>
      </c>
      <c r="FL199" s="271">
        <v>0</v>
      </c>
      <c r="FM199" s="271">
        <v>0</v>
      </c>
      <c r="FN199" s="271">
        <v>0</v>
      </c>
      <c r="FO199" s="271">
        <v>0</v>
      </c>
      <c r="FP199" s="271">
        <v>0</v>
      </c>
      <c r="FQ199" s="271">
        <v>0</v>
      </c>
      <c r="FR199" s="271">
        <v>0</v>
      </c>
      <c r="FS199" s="271">
        <v>0</v>
      </c>
      <c r="FT199" s="271">
        <v>0</v>
      </c>
      <c r="FU199" s="271">
        <v>0</v>
      </c>
      <c r="FV199" s="271">
        <v>0</v>
      </c>
      <c r="FW199" s="271">
        <v>0</v>
      </c>
      <c r="FX199" s="271">
        <v>0</v>
      </c>
      <c r="FY199" s="271">
        <v>0</v>
      </c>
      <c r="FZ199" s="271">
        <v>0</v>
      </c>
      <c r="GA199" s="271">
        <v>0</v>
      </c>
      <c r="GB199" s="271">
        <v>0</v>
      </c>
      <c r="GC199" s="271">
        <v>0</v>
      </c>
      <c r="GD199" s="271">
        <v>0</v>
      </c>
      <c r="GE199" s="271">
        <v>0</v>
      </c>
      <c r="GF199" s="271">
        <v>0</v>
      </c>
      <c r="GG199" s="271">
        <v>0</v>
      </c>
      <c r="GH199" s="271">
        <v>0</v>
      </c>
      <c r="GI199" s="271">
        <v>0</v>
      </c>
      <c r="GJ199" s="271">
        <v>0</v>
      </c>
      <c r="GK199" s="271">
        <v>0</v>
      </c>
      <c r="GL199" s="271">
        <v>7841263</v>
      </c>
      <c r="GM199" s="271">
        <v>636909968</v>
      </c>
      <c r="GN199" s="271">
        <v>13731175</v>
      </c>
      <c r="GO199" s="271">
        <v>688533312</v>
      </c>
      <c r="GP199" s="271">
        <v>36050657</v>
      </c>
      <c r="GQ199" s="271">
        <v>340256864</v>
      </c>
      <c r="GR199" s="271">
        <v>80257748</v>
      </c>
      <c r="GS199" s="271">
        <v>570734972</v>
      </c>
      <c r="GT199" s="271">
        <v>36817634</v>
      </c>
      <c r="GU199" s="271">
        <v>547570462</v>
      </c>
      <c r="GV199" s="271">
        <v>102263730</v>
      </c>
      <c r="GW199" s="271">
        <v>1098732857</v>
      </c>
      <c r="GX199" s="271">
        <v>29866869</v>
      </c>
      <c r="GY199" s="271">
        <v>657322892</v>
      </c>
      <c r="GZ199" s="271">
        <v>11079767</v>
      </c>
      <c r="HA199" s="271">
        <v>507870562</v>
      </c>
      <c r="HB199" s="271">
        <v>22495015</v>
      </c>
      <c r="HC199" s="271">
        <v>589241473</v>
      </c>
      <c r="HD199" s="271">
        <v>16585242</v>
      </c>
      <c r="HE199" s="271">
        <v>473464562</v>
      </c>
      <c r="HF199" s="271">
        <v>112202105</v>
      </c>
      <c r="HG199" s="271">
        <v>904873329</v>
      </c>
      <c r="HH199" s="271">
        <v>65611318</v>
      </c>
      <c r="HI199" s="271">
        <v>906785491</v>
      </c>
      <c r="HJ199" s="271">
        <v>206316960</v>
      </c>
      <c r="HK199" s="271">
        <v>688368341</v>
      </c>
      <c r="HL199" s="271">
        <v>27553581</v>
      </c>
      <c r="HM199" s="271">
        <v>264231905</v>
      </c>
      <c r="HN199" s="271">
        <v>12791067</v>
      </c>
      <c r="HO199" s="271">
        <v>1090090736</v>
      </c>
      <c r="HP199" s="271">
        <v>81053505</v>
      </c>
      <c r="HQ199" s="271">
        <v>491594180</v>
      </c>
      <c r="HR199" s="271">
        <v>75094014</v>
      </c>
      <c r="HS199" s="271">
        <v>474334010</v>
      </c>
      <c r="HT199" s="271">
        <v>112018484</v>
      </c>
      <c r="HU199" s="271">
        <v>1079491373</v>
      </c>
      <c r="HV199" s="271">
        <v>349341814</v>
      </c>
      <c r="HW199" s="271">
        <v>1439871300</v>
      </c>
      <c r="HX199" s="271">
        <v>107914276</v>
      </c>
      <c r="HY199" s="271">
        <v>712095586</v>
      </c>
      <c r="HZ199" s="271">
        <v>136267593</v>
      </c>
      <c r="IA199" s="271">
        <v>692653431</v>
      </c>
      <c r="IB199" s="271">
        <v>854059557</v>
      </c>
      <c r="IC199" s="271">
        <v>863883647</v>
      </c>
      <c r="ID199" s="271">
        <v>626314389</v>
      </c>
      <c r="IE199" s="271">
        <v>671674412</v>
      </c>
      <c r="IF199" s="271">
        <v>875196587</v>
      </c>
      <c r="IG199" s="271">
        <v>2654479525</v>
      </c>
      <c r="IH199" s="271">
        <v>428214322</v>
      </c>
      <c r="II199" s="271">
        <v>2489928980</v>
      </c>
      <c r="IJ199" s="271">
        <v>642275881</v>
      </c>
      <c r="IK199" s="271">
        <v>2111314671</v>
      </c>
      <c r="IL199" s="271">
        <v>298889703</v>
      </c>
      <c r="IM199" s="271">
        <v>1866623902</v>
      </c>
      <c r="IN199" s="271">
        <v>468756921</v>
      </c>
      <c r="IO199" s="271">
        <v>1227584296</v>
      </c>
      <c r="IP199" s="271">
        <v>146901605</v>
      </c>
      <c r="IQ199" s="271">
        <v>919065199</v>
      </c>
      <c r="IR199" s="271">
        <v>718232436</v>
      </c>
      <c r="IS199" s="271">
        <v>4077628133</v>
      </c>
      <c r="IT199" s="271">
        <v>1435275992</v>
      </c>
      <c r="IU199" s="271">
        <v>1368070972</v>
      </c>
      <c r="IV199" s="271">
        <v>697166914</v>
      </c>
      <c r="IW199" s="271">
        <v>1361541804</v>
      </c>
      <c r="IX199" s="271">
        <v>442238328</v>
      </c>
      <c r="IY199" s="271">
        <v>2278695129</v>
      </c>
      <c r="IZ199" s="271">
        <v>338953817</v>
      </c>
      <c r="JA199" s="271">
        <v>1304448254</v>
      </c>
      <c r="JB199" s="271">
        <v>859746648</v>
      </c>
      <c r="JC199" s="271">
        <v>1648696589</v>
      </c>
      <c r="JD199" s="271">
        <v>705202871</v>
      </c>
      <c r="JE199" s="271">
        <v>2169636669</v>
      </c>
      <c r="JF199" s="271">
        <v>602569871</v>
      </c>
      <c r="JG199" s="271">
        <v>1595264732</v>
      </c>
      <c r="JH199" s="271">
        <v>615906920</v>
      </c>
      <c r="JI199" s="271">
        <v>1737422989</v>
      </c>
      <c r="JJ199" s="271">
        <v>1007751531</v>
      </c>
      <c r="JK199" s="271">
        <v>2458066758</v>
      </c>
      <c r="JL199" s="271">
        <v>710541192</v>
      </c>
      <c r="JM199" s="271">
        <v>1346066498</v>
      </c>
      <c r="JN199" s="271">
        <v>824976402</v>
      </c>
      <c r="JO199" s="271">
        <v>873881061</v>
      </c>
      <c r="JP199" s="271">
        <v>762546095</v>
      </c>
      <c r="JQ199" s="271">
        <v>1797333613</v>
      </c>
      <c r="JR199" s="271">
        <v>527272216</v>
      </c>
      <c r="JS199" s="271">
        <v>1044706050</v>
      </c>
      <c r="JT199" s="271">
        <v>1024446066</v>
      </c>
      <c r="JU199" s="271">
        <v>1483640616</v>
      </c>
      <c r="JV199" s="271">
        <v>603907495</v>
      </c>
      <c r="JW199" s="271">
        <v>1631425071</v>
      </c>
      <c r="JX199" s="271">
        <v>1664160181</v>
      </c>
      <c r="JY199" s="271">
        <v>748651934</v>
      </c>
      <c r="JZ199" s="271">
        <v>636694385</v>
      </c>
      <c r="KA199" s="271">
        <v>930337959</v>
      </c>
      <c r="KB199" s="271">
        <v>931330589</v>
      </c>
      <c r="KC199" s="271">
        <v>1628677262</v>
      </c>
      <c r="KD199" s="271">
        <v>897694048</v>
      </c>
      <c r="KE199" s="271">
        <v>1301162943</v>
      </c>
      <c r="KF199" s="271">
        <v>260495351</v>
      </c>
      <c r="KG199" s="271">
        <v>1096055490</v>
      </c>
      <c r="KH199" s="271">
        <v>249268267</v>
      </c>
      <c r="KI199" s="271">
        <v>1640112336</v>
      </c>
      <c r="KJ199" s="271">
        <v>755690024</v>
      </c>
      <c r="KK199" s="271">
        <v>1227272619</v>
      </c>
      <c r="KL199" s="271">
        <v>766332740</v>
      </c>
      <c r="KM199" s="271">
        <v>1168365523</v>
      </c>
      <c r="KN199" s="611">
        <v>1396672788</v>
      </c>
      <c r="KO199" s="271">
        <v>2580274848</v>
      </c>
      <c r="KP199" s="271">
        <v>2024644948</v>
      </c>
      <c r="KQ199" s="271">
        <v>1504033870</v>
      </c>
      <c r="KR199" s="271">
        <v>1057536352</v>
      </c>
    </row>
    <row r="200" spans="1:304">
      <c r="KN200" s="682"/>
    </row>
    <row r="201" spans="1:304">
      <c r="KN201" s="538"/>
    </row>
    <row r="202" spans="1:304">
      <c r="KN202" s="677"/>
    </row>
  </sheetData>
  <mergeCells count="1">
    <mergeCell ref="A1:B1"/>
  </mergeCells>
  <phoneticPr fontId="35" type="noConversion"/>
  <hyperlinks>
    <hyperlink ref="A1" location="Indice!A1" display="voltar" xr:uid="{00000000-0004-0000-0400-000000000000}"/>
    <hyperlink ref="A1:B1" location="Índice!A1" display="Voltar / Back" xr:uid="{2F4FD6F9-7A76-4708-9874-8C13744A5B07}"/>
    <hyperlink ref="A50" location="Índice!A1" display="2. Depositária de renda variável / Equity depository" xr:uid="{F8CEE912-049F-4A5F-80F5-149B2099A51F}"/>
    <hyperlink ref="JE4" location="'Listado - Ações_Equities'!JF183" display="A partir de janeiro de 2022, começamos a divulgar o ADTV do mercado à vista segmentado por produto/ As of January 2022, we started to publicize ADTV in the cash market segmented by product" xr:uid="{521EB5CA-7A6D-4181-AB62-DA902803A1D2}"/>
    <hyperlink ref="JE4:JI5" location="'Listado - Ações_Equities'!JF188" display="A partir de janeiro de 2022, começamos a divulgar o ADTV do mercado à vista segmentado por produto" xr:uid="{B59AACE9-2314-45AF-9E98-B5B4A4818FA3}"/>
  </hyperlinks>
  <pageMargins left="0.51181102362204722" right="0.19685039370078741" top="0.39370078740157483" bottom="0.51181102362204722" header="0.31496062992125984" footer="0.51181102362204722"/>
  <pageSetup paperSize="9" orientation="landscape" horizontalDpi="300" verticalDpi="300" r:id="rId1"/>
  <headerFooter alignWithMargins="0">
    <oddFooter>&amp;C&amp;1#&amp;"Calibri"&amp;10&amp;K000000INFORMAÇÃO INTERNA – INTERNAL INFORMATION</oddFooter>
  </headerFooter>
  <ignoredErrors>
    <ignoredError sqref="IA106 IO60 IO70"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dimension ref="A1:IK152"/>
  <sheetViews>
    <sheetView showGridLines="0" zoomScaleNormal="100" workbookViewId="0">
      <pane xSplit="1" ySplit="5" topLeftCell="ID6" activePane="bottomRight" state="frozen"/>
      <selection activeCell="JK40" sqref="JK40"/>
      <selection pane="topRight" activeCell="JK40" sqref="JK40"/>
      <selection pane="bottomLeft" activeCell="JK40" sqref="JK40"/>
      <selection pane="bottomRight" sqref="A1:B1"/>
    </sheetView>
  </sheetViews>
  <sheetFormatPr defaultColWidth="10.5703125" defaultRowHeight="12.75"/>
  <cols>
    <col min="1" max="1" width="54.5703125" style="25" customWidth="1"/>
    <col min="2" max="5" width="10.5703125" style="25" customWidth="1"/>
    <col min="6" max="6" width="10" style="25" bestFit="1" customWidth="1"/>
    <col min="7" max="71" width="10.5703125" style="25" customWidth="1"/>
    <col min="72" max="72" width="12.42578125" style="25" bestFit="1" customWidth="1"/>
    <col min="73" max="88" width="10.5703125" style="25" customWidth="1"/>
    <col min="89" max="91" width="10.5703125" style="25"/>
    <col min="92" max="92" width="10.5703125" style="25" customWidth="1"/>
    <col min="93" max="94" width="10.5703125" style="25"/>
    <col min="95" max="95" width="10.5703125" style="25" customWidth="1"/>
    <col min="96" max="96" width="10.5703125" style="25"/>
    <col min="97" max="105" width="10.42578125" style="25" customWidth="1"/>
    <col min="106" max="106" width="8.85546875" style="25" bestFit="1" customWidth="1"/>
    <col min="107" max="108" width="10.5703125" style="25"/>
    <col min="109" max="109" width="10.42578125" style="25" customWidth="1"/>
    <col min="110" max="112" width="10.5703125" style="25"/>
    <col min="113" max="113" width="12.42578125" style="25" bestFit="1" customWidth="1"/>
    <col min="114" max="120" width="10.5703125" style="25"/>
    <col min="121" max="121" width="10.42578125" style="25" customWidth="1"/>
    <col min="122" max="128" width="10.5703125" style="25"/>
    <col min="129" max="130" width="10.5703125" style="25" customWidth="1"/>
    <col min="131" max="140" width="10.5703125" style="25"/>
    <col min="141" max="142" width="12.42578125" style="25" bestFit="1" customWidth="1"/>
    <col min="143" max="144" width="10.5703125" style="25"/>
    <col min="145" max="145" width="12.42578125" style="25" bestFit="1" customWidth="1"/>
    <col min="146" max="175" width="10.5703125" style="25"/>
    <col min="176" max="176" width="11" style="25" bestFit="1" customWidth="1"/>
    <col min="177" max="177" width="11.140625" style="25" customWidth="1"/>
    <col min="178" max="178" width="10.5703125" style="25"/>
    <col min="179" max="179" width="11" style="25" bestFit="1" customWidth="1"/>
    <col min="180" max="180" width="12" style="25" bestFit="1" customWidth="1"/>
    <col min="181" max="181" width="11.5703125" style="25" bestFit="1" customWidth="1"/>
    <col min="182" max="182" width="12" style="25" bestFit="1" customWidth="1"/>
    <col min="183" max="183" width="10.5703125" style="25"/>
    <col min="184" max="184" width="11" style="25" bestFit="1" customWidth="1"/>
    <col min="185" max="185" width="11.5703125" style="25" bestFit="1" customWidth="1"/>
    <col min="186" max="187" width="11.42578125" style="25" bestFit="1" customWidth="1"/>
    <col min="188" max="191" width="12.42578125" style="25" bestFit="1" customWidth="1"/>
    <col min="192" max="192" width="11.42578125" style="25" bestFit="1" customWidth="1"/>
    <col min="193" max="194" width="11" style="25" bestFit="1" customWidth="1"/>
    <col min="195" max="195" width="11.5703125" style="25" bestFit="1" customWidth="1"/>
    <col min="196" max="206" width="11.42578125" style="25" bestFit="1" customWidth="1"/>
    <col min="207" max="216" width="12.5703125" style="25" bestFit="1" customWidth="1"/>
    <col min="217" max="222" width="11.42578125" style="25" bestFit="1" customWidth="1"/>
    <col min="223" max="231" width="12" style="25" bestFit="1" customWidth="1"/>
    <col min="232" max="235" width="11.42578125" style="25" bestFit="1" customWidth="1"/>
    <col min="236" max="244" width="12" style="25" bestFit="1" customWidth="1"/>
    <col min="245" max="16384" width="10.5703125" style="25"/>
  </cols>
  <sheetData>
    <row r="1" spans="1:245" ht="15.75">
      <c r="A1" s="686" t="s">
        <v>41</v>
      </c>
      <c r="B1" s="687"/>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row>
    <row r="2" spans="1:245" ht="16.5" thickBot="1">
      <c r="A2" s="2"/>
      <c r="B2" s="1"/>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row>
    <row r="3" spans="1:245" ht="16.5" customHeight="1">
      <c r="A3" s="582" t="s">
        <v>242</v>
      </c>
    </row>
    <row r="4" spans="1:245" ht="16.5" customHeight="1">
      <c r="A4" s="581" t="s">
        <v>297</v>
      </c>
    </row>
    <row r="5" spans="1:245" ht="16.5" customHeight="1" thickBot="1">
      <c r="A5" s="583" t="s">
        <v>298</v>
      </c>
    </row>
    <row r="6" spans="1:245" s="340" customFormat="1" ht="11.25"/>
    <row r="8" spans="1:245" ht="18.75">
      <c r="A8" s="580" t="s">
        <v>512</v>
      </c>
    </row>
    <row r="10" spans="1:245" ht="15.75">
      <c r="A10" s="403" t="s">
        <v>285</v>
      </c>
    </row>
    <row r="11" spans="1:245">
      <c r="A11" s="329" t="s">
        <v>237</v>
      </c>
      <c r="B11" s="226">
        <v>38353</v>
      </c>
      <c r="C11" s="226">
        <v>38384</v>
      </c>
      <c r="D11" s="226">
        <v>38412</v>
      </c>
      <c r="E11" s="226">
        <v>38443</v>
      </c>
      <c r="F11" s="226">
        <v>38473</v>
      </c>
      <c r="G11" s="226">
        <v>38504</v>
      </c>
      <c r="H11" s="226">
        <v>38534</v>
      </c>
      <c r="I11" s="226">
        <v>38565</v>
      </c>
      <c r="J11" s="226">
        <v>38596</v>
      </c>
      <c r="K11" s="226">
        <v>38626</v>
      </c>
      <c r="L11" s="226">
        <v>38657</v>
      </c>
      <c r="M11" s="227">
        <v>38687</v>
      </c>
      <c r="N11" s="225">
        <v>38718</v>
      </c>
      <c r="O11" s="226">
        <v>38749</v>
      </c>
      <c r="P11" s="226">
        <v>38777</v>
      </c>
      <c r="Q11" s="226">
        <v>38808</v>
      </c>
      <c r="R11" s="226">
        <v>38838</v>
      </c>
      <c r="S11" s="226">
        <v>38869</v>
      </c>
      <c r="T11" s="226">
        <v>38899</v>
      </c>
      <c r="U11" s="226">
        <v>38930</v>
      </c>
      <c r="V11" s="226">
        <v>38961</v>
      </c>
      <c r="W11" s="226">
        <v>38991</v>
      </c>
      <c r="X11" s="226">
        <v>39022</v>
      </c>
      <c r="Y11" s="227">
        <v>39052</v>
      </c>
      <c r="Z11" s="225">
        <v>39083</v>
      </c>
      <c r="AA11" s="226">
        <v>39114</v>
      </c>
      <c r="AB11" s="226">
        <v>39142</v>
      </c>
      <c r="AC11" s="226">
        <v>39173</v>
      </c>
      <c r="AD11" s="226">
        <v>39203</v>
      </c>
      <c r="AE11" s="226">
        <v>39234</v>
      </c>
      <c r="AF11" s="226">
        <v>39264</v>
      </c>
      <c r="AG11" s="226">
        <v>39295</v>
      </c>
      <c r="AH11" s="226">
        <v>39326</v>
      </c>
      <c r="AI11" s="226">
        <v>39356</v>
      </c>
      <c r="AJ11" s="226">
        <v>39387</v>
      </c>
      <c r="AK11" s="227">
        <v>39417</v>
      </c>
      <c r="AL11" s="225">
        <v>39448</v>
      </c>
      <c r="AM11" s="226">
        <v>39479</v>
      </c>
      <c r="AN11" s="226">
        <v>39508</v>
      </c>
      <c r="AO11" s="226">
        <v>39539</v>
      </c>
      <c r="AP11" s="226">
        <v>39569</v>
      </c>
      <c r="AQ11" s="226">
        <v>39600</v>
      </c>
      <c r="AR11" s="226">
        <v>39630</v>
      </c>
      <c r="AS11" s="226">
        <v>39661</v>
      </c>
      <c r="AT11" s="226">
        <v>39692</v>
      </c>
      <c r="AU11" s="226">
        <v>39722</v>
      </c>
      <c r="AV11" s="226">
        <v>39753</v>
      </c>
      <c r="AW11" s="227">
        <v>39783</v>
      </c>
      <c r="AX11" s="225">
        <v>39814</v>
      </c>
      <c r="AY11" s="226">
        <v>39845</v>
      </c>
      <c r="AZ11" s="226">
        <v>39873</v>
      </c>
      <c r="BA11" s="226">
        <v>39904</v>
      </c>
      <c r="BB11" s="226">
        <v>39934</v>
      </c>
      <c r="BC11" s="226">
        <v>39965</v>
      </c>
      <c r="BD11" s="226">
        <v>39995</v>
      </c>
      <c r="BE11" s="226">
        <v>40026</v>
      </c>
      <c r="BF11" s="226">
        <v>40057</v>
      </c>
      <c r="BG11" s="226">
        <v>40087</v>
      </c>
      <c r="BH11" s="226">
        <v>40118</v>
      </c>
      <c r="BI11" s="226">
        <v>40148</v>
      </c>
      <c r="BJ11" s="225">
        <v>40179</v>
      </c>
      <c r="BK11" s="226">
        <v>40210</v>
      </c>
      <c r="BL11" s="226">
        <v>40238</v>
      </c>
      <c r="BM11" s="226">
        <v>40269</v>
      </c>
      <c r="BN11" s="226">
        <v>40299</v>
      </c>
      <c r="BO11" s="226">
        <v>40330</v>
      </c>
      <c r="BP11" s="226">
        <v>40360</v>
      </c>
      <c r="BQ11" s="226">
        <v>40391</v>
      </c>
      <c r="BR11" s="226">
        <v>40422</v>
      </c>
      <c r="BS11" s="226">
        <v>40452</v>
      </c>
      <c r="BT11" s="226">
        <v>40483</v>
      </c>
      <c r="BU11" s="227">
        <v>40513</v>
      </c>
      <c r="BV11" s="225">
        <v>40544</v>
      </c>
      <c r="BW11" s="226">
        <v>40575</v>
      </c>
      <c r="BX11" s="226">
        <v>40603</v>
      </c>
      <c r="BY11" s="226">
        <v>40634</v>
      </c>
      <c r="BZ11" s="226">
        <v>40664</v>
      </c>
      <c r="CA11" s="226">
        <v>40695</v>
      </c>
      <c r="CB11" s="226">
        <v>40725</v>
      </c>
      <c r="CC11" s="226">
        <v>40756</v>
      </c>
      <c r="CD11" s="226">
        <v>40787</v>
      </c>
      <c r="CE11" s="226">
        <v>40817</v>
      </c>
      <c r="CF11" s="226">
        <v>40848</v>
      </c>
      <c r="CG11" s="227">
        <v>40878</v>
      </c>
      <c r="CH11" s="225">
        <v>40909</v>
      </c>
      <c r="CI11" s="226">
        <v>40940</v>
      </c>
      <c r="CJ11" s="226">
        <v>40969</v>
      </c>
      <c r="CK11" s="226">
        <v>41000</v>
      </c>
      <c r="CL11" s="226">
        <v>41030</v>
      </c>
      <c r="CM11" s="226">
        <v>41061</v>
      </c>
      <c r="CN11" s="226">
        <v>41091</v>
      </c>
      <c r="CO11" s="226">
        <v>41122</v>
      </c>
      <c r="CP11" s="226">
        <v>41153</v>
      </c>
      <c r="CQ11" s="226">
        <v>41183</v>
      </c>
      <c r="CR11" s="226">
        <v>41214</v>
      </c>
      <c r="CS11" s="227">
        <v>41244</v>
      </c>
      <c r="CT11" s="225">
        <v>41275</v>
      </c>
      <c r="CU11" s="226">
        <v>41306</v>
      </c>
      <c r="CV11" s="226">
        <v>41334</v>
      </c>
      <c r="CW11" s="226">
        <v>41365</v>
      </c>
      <c r="CX11" s="226">
        <v>41395</v>
      </c>
      <c r="CY11" s="226">
        <v>41426</v>
      </c>
      <c r="CZ11" s="226">
        <v>41456</v>
      </c>
      <c r="DA11" s="226">
        <v>41487</v>
      </c>
      <c r="DB11" s="226">
        <v>41518</v>
      </c>
      <c r="DC11" s="226">
        <v>41548</v>
      </c>
      <c r="DD11" s="226">
        <v>41579</v>
      </c>
      <c r="DE11" s="227">
        <v>41609</v>
      </c>
      <c r="DF11" s="225">
        <v>41640</v>
      </c>
      <c r="DG11" s="226">
        <v>41671</v>
      </c>
      <c r="DH11" s="226">
        <v>41699</v>
      </c>
      <c r="DI11" s="226">
        <v>41730</v>
      </c>
      <c r="DJ11" s="226">
        <v>41760</v>
      </c>
      <c r="DK11" s="226">
        <v>41791</v>
      </c>
      <c r="DL11" s="226">
        <v>41821</v>
      </c>
      <c r="DM11" s="226">
        <v>41852</v>
      </c>
      <c r="DN11" s="226">
        <v>41883</v>
      </c>
      <c r="DO11" s="226">
        <v>41913</v>
      </c>
      <c r="DP11" s="226">
        <v>41944</v>
      </c>
      <c r="DQ11" s="226">
        <v>41974</v>
      </c>
      <c r="DR11" s="225">
        <v>42005</v>
      </c>
      <c r="DS11" s="226">
        <v>42036</v>
      </c>
      <c r="DT11" s="226">
        <v>42064</v>
      </c>
      <c r="DU11" s="226">
        <v>42095</v>
      </c>
      <c r="DV11" s="226">
        <v>42125</v>
      </c>
      <c r="DW11" s="226">
        <v>42156</v>
      </c>
      <c r="DX11" s="226">
        <v>42186</v>
      </c>
      <c r="DY11" s="226">
        <v>42217</v>
      </c>
      <c r="DZ11" s="226">
        <v>42248</v>
      </c>
      <c r="EA11" s="226">
        <v>42278</v>
      </c>
      <c r="EB11" s="226">
        <v>42309</v>
      </c>
      <c r="EC11" s="226">
        <v>42339</v>
      </c>
      <c r="ED11" s="225">
        <v>42370</v>
      </c>
      <c r="EE11" s="226">
        <v>42401</v>
      </c>
      <c r="EF11" s="226">
        <v>42430</v>
      </c>
      <c r="EG11" s="226">
        <v>42461</v>
      </c>
      <c r="EH11" s="226">
        <v>42491</v>
      </c>
      <c r="EI11" s="226">
        <v>42522</v>
      </c>
      <c r="EJ11" s="226">
        <v>42552</v>
      </c>
      <c r="EK11" s="226">
        <v>42583</v>
      </c>
      <c r="EL11" s="226">
        <v>42614</v>
      </c>
      <c r="EM11" s="226">
        <v>42644</v>
      </c>
      <c r="EN11" s="226">
        <v>42675</v>
      </c>
      <c r="EO11" s="228">
        <v>42705</v>
      </c>
      <c r="EP11" s="229">
        <v>42736</v>
      </c>
      <c r="EQ11" s="226">
        <v>42767</v>
      </c>
      <c r="ER11" s="226">
        <v>42795</v>
      </c>
      <c r="ES11" s="226">
        <v>42826</v>
      </c>
      <c r="ET11" s="226">
        <v>42856</v>
      </c>
      <c r="EU11" s="226">
        <v>42887</v>
      </c>
      <c r="EV11" s="226">
        <v>42917</v>
      </c>
      <c r="EW11" s="226">
        <v>42948</v>
      </c>
      <c r="EX11" s="226">
        <v>42979</v>
      </c>
      <c r="EY11" s="226">
        <v>43009</v>
      </c>
      <c r="EZ11" s="226">
        <v>43040</v>
      </c>
      <c r="FA11" s="226">
        <v>43070</v>
      </c>
      <c r="FB11" s="226">
        <v>43101</v>
      </c>
      <c r="FC11" s="226">
        <v>43132</v>
      </c>
      <c r="FD11" s="226">
        <v>43160</v>
      </c>
      <c r="FE11" s="226">
        <v>43191</v>
      </c>
      <c r="FF11" s="226">
        <v>43221</v>
      </c>
      <c r="FG11" s="226">
        <v>43252</v>
      </c>
      <c r="FH11" s="226">
        <v>43282</v>
      </c>
      <c r="FI11" s="226">
        <v>43313</v>
      </c>
      <c r="FJ11" s="226">
        <v>43344</v>
      </c>
      <c r="FK11" s="226">
        <v>43374</v>
      </c>
      <c r="FL11" s="270">
        <v>43405</v>
      </c>
      <c r="FM11" s="270">
        <v>43435</v>
      </c>
      <c r="FN11" s="270">
        <v>43466</v>
      </c>
      <c r="FO11" s="270">
        <v>43497</v>
      </c>
      <c r="FP11" s="270">
        <v>43525</v>
      </c>
      <c r="FQ11" s="270">
        <v>43556</v>
      </c>
      <c r="FR11" s="270">
        <v>43586</v>
      </c>
      <c r="FS11" s="270">
        <v>43617</v>
      </c>
      <c r="FT11" s="270">
        <v>43647</v>
      </c>
      <c r="FU11" s="270">
        <v>43678</v>
      </c>
      <c r="FV11" s="270">
        <v>43709</v>
      </c>
      <c r="FW11" s="270">
        <v>43739</v>
      </c>
      <c r="FX11" s="270">
        <v>43770</v>
      </c>
      <c r="FY11" s="270">
        <v>43800</v>
      </c>
      <c r="FZ11" s="270">
        <v>43831</v>
      </c>
      <c r="GA11" s="270">
        <v>43862</v>
      </c>
      <c r="GB11" s="270">
        <v>43891</v>
      </c>
      <c r="GC11" s="270">
        <v>43922</v>
      </c>
      <c r="GD11" s="270">
        <v>43952</v>
      </c>
      <c r="GE11" s="270">
        <v>43983</v>
      </c>
      <c r="GF11" s="270">
        <v>44013</v>
      </c>
      <c r="GG11" s="270">
        <v>44044</v>
      </c>
      <c r="GH11" s="270">
        <v>44075</v>
      </c>
      <c r="GI11" s="270">
        <v>44105</v>
      </c>
      <c r="GJ11" s="270">
        <v>44136</v>
      </c>
      <c r="GK11" s="270">
        <v>44166</v>
      </c>
      <c r="GL11" s="270">
        <v>44197</v>
      </c>
      <c r="GM11" s="270">
        <v>44228</v>
      </c>
      <c r="GN11" s="270">
        <v>44256</v>
      </c>
      <c r="GO11" s="270">
        <v>44287</v>
      </c>
      <c r="GP11" s="270">
        <v>44317</v>
      </c>
      <c r="GQ11" s="270">
        <v>44348</v>
      </c>
      <c r="GR11" s="270">
        <v>44378</v>
      </c>
      <c r="GS11" s="270">
        <v>44409</v>
      </c>
      <c r="GT11" s="270">
        <v>44440</v>
      </c>
      <c r="GU11" s="270">
        <v>44470</v>
      </c>
      <c r="GV11" s="270">
        <v>44501</v>
      </c>
      <c r="GW11" s="270">
        <v>44531</v>
      </c>
      <c r="GX11" s="270">
        <v>44562</v>
      </c>
      <c r="GY11" s="270">
        <v>44593</v>
      </c>
      <c r="GZ11" s="270">
        <v>44621</v>
      </c>
      <c r="HA11" s="270">
        <v>44652</v>
      </c>
      <c r="HB11" s="270">
        <v>44682</v>
      </c>
      <c r="HC11" s="270">
        <v>44713</v>
      </c>
      <c r="HD11" s="270">
        <v>44743</v>
      </c>
      <c r="HE11" s="270">
        <v>44774</v>
      </c>
      <c r="HF11" s="270">
        <v>44805</v>
      </c>
      <c r="HG11" s="270">
        <v>44835</v>
      </c>
      <c r="HH11" s="270">
        <v>44866</v>
      </c>
      <c r="HI11" s="270">
        <v>44896</v>
      </c>
      <c r="HJ11" s="270">
        <v>44927</v>
      </c>
      <c r="HK11" s="270">
        <v>44958</v>
      </c>
      <c r="HL11" s="270">
        <v>44986</v>
      </c>
      <c r="HM11" s="270">
        <v>45017</v>
      </c>
      <c r="HN11" s="270">
        <v>45047</v>
      </c>
      <c r="HO11" s="270">
        <v>45078</v>
      </c>
      <c r="HP11" s="270">
        <v>45108</v>
      </c>
      <c r="HQ11" s="270">
        <v>45139</v>
      </c>
      <c r="HR11" s="270">
        <v>45170</v>
      </c>
      <c r="HS11" s="270">
        <v>45200</v>
      </c>
      <c r="HT11" s="270">
        <v>45231</v>
      </c>
      <c r="HU11" s="270">
        <v>45261</v>
      </c>
      <c r="HV11" s="270">
        <v>45292</v>
      </c>
      <c r="HW11" s="270">
        <v>45323</v>
      </c>
      <c r="HX11" s="270">
        <v>45352</v>
      </c>
      <c r="HY11" s="270">
        <v>45383</v>
      </c>
      <c r="HZ11" s="270">
        <v>45413</v>
      </c>
      <c r="IA11" s="270">
        <v>45444</v>
      </c>
      <c r="IB11" s="270">
        <v>45474</v>
      </c>
      <c r="IC11" s="270">
        <v>45505</v>
      </c>
      <c r="ID11" s="270">
        <v>45536</v>
      </c>
      <c r="IE11" s="270">
        <v>45566</v>
      </c>
      <c r="IF11" s="270">
        <v>45597</v>
      </c>
      <c r="IG11" s="270">
        <v>45627</v>
      </c>
      <c r="IH11" s="270">
        <v>45658</v>
      </c>
      <c r="II11" s="270">
        <v>45689</v>
      </c>
      <c r="IJ11" s="270">
        <v>45717</v>
      </c>
    </row>
    <row r="12" spans="1:245">
      <c r="A12" s="89" t="s">
        <v>54</v>
      </c>
      <c r="B12" s="91">
        <v>409409.85</v>
      </c>
      <c r="C12" s="91">
        <v>357744.88888888888</v>
      </c>
      <c r="D12" s="91">
        <v>476159.13636363635</v>
      </c>
      <c r="E12" s="91">
        <v>527375.94999999995</v>
      </c>
      <c r="F12" s="91">
        <v>402770.95238095237</v>
      </c>
      <c r="G12" s="91">
        <v>445252.45454545453</v>
      </c>
      <c r="H12" s="91">
        <v>455588.95238095237</v>
      </c>
      <c r="I12" s="91">
        <v>542954.43478260865</v>
      </c>
      <c r="J12" s="91">
        <v>526758.57142857148</v>
      </c>
      <c r="K12" s="91">
        <v>496870.15</v>
      </c>
      <c r="L12" s="91">
        <v>751503.65</v>
      </c>
      <c r="M12" s="92">
        <v>612899.57142857148</v>
      </c>
      <c r="N12" s="90">
        <v>733262.66666666663</v>
      </c>
      <c r="O12" s="91">
        <v>632752.88888888888</v>
      </c>
      <c r="P12" s="91">
        <v>656405.04347826086</v>
      </c>
      <c r="Q12" s="91">
        <v>639263.38888888888</v>
      </c>
      <c r="R12" s="91">
        <v>745302.45454545459</v>
      </c>
      <c r="S12" s="91">
        <v>556060.80952380947</v>
      </c>
      <c r="T12" s="91">
        <v>655730</v>
      </c>
      <c r="U12" s="91">
        <v>678071.43478260865</v>
      </c>
      <c r="V12" s="91">
        <v>754024.9</v>
      </c>
      <c r="W12" s="91">
        <v>796574.09523809527</v>
      </c>
      <c r="X12" s="91">
        <v>930486</v>
      </c>
      <c r="Y12" s="92">
        <v>764490.52631578944</v>
      </c>
      <c r="Z12" s="90">
        <v>922011.90476190473</v>
      </c>
      <c r="AA12" s="91">
        <v>1039111.1666666666</v>
      </c>
      <c r="AB12" s="91">
        <v>870871.09090909094</v>
      </c>
      <c r="AC12" s="91">
        <v>1178973.3</v>
      </c>
      <c r="AD12" s="91">
        <v>1105804.5</v>
      </c>
      <c r="AE12" s="91">
        <v>1301055.3</v>
      </c>
      <c r="AF12" s="91">
        <v>1088334.6666666667</v>
      </c>
      <c r="AG12" s="91">
        <v>1101609.956521739</v>
      </c>
      <c r="AH12" s="91">
        <v>879912.10526315786</v>
      </c>
      <c r="AI12" s="91">
        <v>984530.09090909094</v>
      </c>
      <c r="AJ12" s="91">
        <v>674245.42105263157</v>
      </c>
      <c r="AK12" s="92">
        <v>641834.72222222225</v>
      </c>
      <c r="AL12" s="90">
        <v>742620.61904761905</v>
      </c>
      <c r="AM12" s="91">
        <v>857037.10526315786</v>
      </c>
      <c r="AN12" s="91">
        <v>1200058.2</v>
      </c>
      <c r="AO12" s="91">
        <v>1104337.9047619049</v>
      </c>
      <c r="AP12" s="91">
        <v>846105.1</v>
      </c>
      <c r="AQ12" s="91">
        <v>901035.90476190473</v>
      </c>
      <c r="AR12" s="91">
        <v>928624.22727272729</v>
      </c>
      <c r="AS12" s="91">
        <v>540949.47619047621</v>
      </c>
      <c r="AT12" s="91">
        <v>671222.47619047621</v>
      </c>
      <c r="AU12" s="91">
        <v>673901.78260869568</v>
      </c>
      <c r="AV12" s="91">
        <v>432455.5263157895</v>
      </c>
      <c r="AW12" s="92">
        <v>559486.6</v>
      </c>
      <c r="AX12" s="90">
        <v>795436.52380952379</v>
      </c>
      <c r="AY12" s="91">
        <v>613904.16666666663</v>
      </c>
      <c r="AZ12" s="91">
        <v>1128005.4090909092</v>
      </c>
      <c r="BA12" s="91">
        <v>910583.65</v>
      </c>
      <c r="BB12" s="91">
        <v>739682.65</v>
      </c>
      <c r="BC12" s="91">
        <v>1214756.23809524</v>
      </c>
      <c r="BD12" s="91">
        <v>772110.72727272729</v>
      </c>
      <c r="BE12" s="91">
        <v>689368.66666666663</v>
      </c>
      <c r="BF12" s="91">
        <v>804639.85714285704</v>
      </c>
      <c r="BG12" s="91">
        <v>822375.14285714284</v>
      </c>
      <c r="BH12" s="91">
        <v>697792.68421052629</v>
      </c>
      <c r="BI12" s="92">
        <v>876092.05</v>
      </c>
      <c r="BJ12" s="90">
        <v>1134777.894736842</v>
      </c>
      <c r="BK12" s="91">
        <v>1254646.611111111</v>
      </c>
      <c r="BL12" s="91">
        <v>2269633.8695652173</v>
      </c>
      <c r="BM12" s="91">
        <v>2171012.65</v>
      </c>
      <c r="BN12" s="91">
        <v>1483312.7619047619</v>
      </c>
      <c r="BO12" s="91">
        <v>1278249.5714285714</v>
      </c>
      <c r="BP12" s="91">
        <v>2120932.2857142859</v>
      </c>
      <c r="BQ12" s="91">
        <v>1669054.6363636365</v>
      </c>
      <c r="BR12" s="91">
        <v>1192736.9047619049</v>
      </c>
      <c r="BS12" s="91">
        <v>1266553.05</v>
      </c>
      <c r="BT12" s="91">
        <v>1988251.15</v>
      </c>
      <c r="BU12" s="92">
        <v>2223504.1904761903</v>
      </c>
      <c r="BV12" s="90">
        <v>1937192.2</v>
      </c>
      <c r="BW12" s="91">
        <v>2068054.1</v>
      </c>
      <c r="BX12" s="91">
        <v>2363871.5714285714</v>
      </c>
      <c r="BY12" s="91">
        <v>2551787.8421052634</v>
      </c>
      <c r="BZ12" s="91">
        <v>1217378.5</v>
      </c>
      <c r="CA12" s="91">
        <v>1493419.4285714286</v>
      </c>
      <c r="CB12" s="91">
        <v>1219851.6190476189</v>
      </c>
      <c r="CC12" s="91">
        <v>2382576.8695652173</v>
      </c>
      <c r="CD12" s="91">
        <v>1773939.6190476189</v>
      </c>
      <c r="CE12" s="91">
        <v>1588545.25</v>
      </c>
      <c r="CF12" s="91">
        <v>1789033.25</v>
      </c>
      <c r="CG12" s="92">
        <v>1233887.5238095238</v>
      </c>
      <c r="CH12" s="93">
        <v>1636091.9523809524</v>
      </c>
      <c r="CI12" s="91">
        <v>1451665.3157894737</v>
      </c>
      <c r="CJ12" s="91">
        <v>2061278.4090909092</v>
      </c>
      <c r="CK12" s="91">
        <v>2497037.4500000002</v>
      </c>
      <c r="CL12" s="91">
        <v>2681100.2272727271</v>
      </c>
      <c r="CM12" s="91">
        <v>1561146.8</v>
      </c>
      <c r="CN12" s="91">
        <v>1866304.9523809524</v>
      </c>
      <c r="CO12" s="91">
        <v>1723134.3478260869</v>
      </c>
      <c r="CP12" s="91">
        <v>1709982.9473684211</v>
      </c>
      <c r="CQ12" s="91">
        <v>2199372.5</v>
      </c>
      <c r="CR12" s="91">
        <v>1746520.1578947369</v>
      </c>
      <c r="CS12" s="92">
        <v>1856028.111111111</v>
      </c>
      <c r="CT12" s="93">
        <v>1560962.857142857</v>
      </c>
      <c r="CU12" s="91">
        <v>2629568.5555555555</v>
      </c>
      <c r="CV12" s="91">
        <v>2234624.7000000002</v>
      </c>
      <c r="CW12" s="91">
        <v>2693731.5</v>
      </c>
      <c r="CX12" s="91">
        <v>2944052.7142857141</v>
      </c>
      <c r="CY12" s="91">
        <v>1977247.75</v>
      </c>
      <c r="CZ12" s="91">
        <v>1519217.1363636365</v>
      </c>
      <c r="DA12" s="91">
        <v>1713228.9090909092</v>
      </c>
      <c r="DB12" s="91">
        <v>1239168.4285714286</v>
      </c>
      <c r="DC12" s="91">
        <v>1208994.6956521738</v>
      </c>
      <c r="DD12" s="91">
        <v>1456775.2631578948</v>
      </c>
      <c r="DE12" s="92">
        <v>1178963.4210526317</v>
      </c>
      <c r="DF12" s="90">
        <v>1851032.3181818181</v>
      </c>
      <c r="DG12" s="91">
        <v>1968728.6</v>
      </c>
      <c r="DH12" s="91">
        <v>1353798.894736842</v>
      </c>
      <c r="DI12" s="91">
        <v>1172455</v>
      </c>
      <c r="DJ12" s="91">
        <v>1127079.6666666667</v>
      </c>
      <c r="DK12" s="91">
        <v>1309535.3157894737</v>
      </c>
      <c r="DL12" s="91">
        <v>1350039.4545454546</v>
      </c>
      <c r="DM12" s="91">
        <v>1490907.0952380951</v>
      </c>
      <c r="DN12" s="91">
        <v>1674502.8636363635</v>
      </c>
      <c r="DO12" s="91">
        <v>1433788.1739130435</v>
      </c>
      <c r="DP12" s="91">
        <v>1004054.7368421053</v>
      </c>
      <c r="DQ12" s="91">
        <v>1190281.45</v>
      </c>
      <c r="DR12" s="90">
        <v>1253309.4285714286</v>
      </c>
      <c r="DS12" s="91">
        <v>1301204.2222222222</v>
      </c>
      <c r="DT12" s="91">
        <v>1513002.3636363635</v>
      </c>
      <c r="DU12" s="91">
        <v>1709373.6</v>
      </c>
      <c r="DV12" s="91">
        <v>1458225.75</v>
      </c>
      <c r="DW12" s="91">
        <v>1695318.5238095238</v>
      </c>
      <c r="DX12" s="91">
        <v>1995699.5454545454</v>
      </c>
      <c r="DY12" s="91">
        <v>1558672.2380952381</v>
      </c>
      <c r="DZ12" s="91">
        <v>1808580.6190476189</v>
      </c>
      <c r="EA12" s="91">
        <v>1137687.0952380951</v>
      </c>
      <c r="EB12" s="91">
        <v>1077272.4736842106</v>
      </c>
      <c r="EC12" s="91">
        <v>890978.6</v>
      </c>
      <c r="ED12" s="94">
        <v>1563186.7894736843</v>
      </c>
      <c r="EE12" s="91">
        <v>1281496.8421052631</v>
      </c>
      <c r="EF12" s="91">
        <v>1513161.0909090908</v>
      </c>
      <c r="EG12" s="91">
        <v>1455234.35</v>
      </c>
      <c r="EH12" s="91">
        <v>1278822.2380952381</v>
      </c>
      <c r="EI12" s="91">
        <v>1456809.2272727273</v>
      </c>
      <c r="EJ12" s="91">
        <v>1171466.0952380951</v>
      </c>
      <c r="EK12" s="91">
        <v>908088.17391304346</v>
      </c>
      <c r="EL12" s="91">
        <v>1566891.7619047619</v>
      </c>
      <c r="EM12" s="91">
        <v>1797688.55</v>
      </c>
      <c r="EN12" s="91">
        <v>1777527.05</v>
      </c>
      <c r="EO12" s="92">
        <v>1677280.5714285714</v>
      </c>
      <c r="EP12" s="90">
        <v>1347322.4761904762</v>
      </c>
      <c r="EQ12" s="91">
        <v>1947527.5555555555</v>
      </c>
      <c r="ER12" s="91">
        <v>1677636</v>
      </c>
      <c r="ES12" s="91">
        <v>2203132.1666666665</v>
      </c>
      <c r="ET12" s="91">
        <v>2186445.1818181816</v>
      </c>
      <c r="EU12" s="91">
        <v>1847658.5714285714</v>
      </c>
      <c r="EV12" s="91">
        <v>1792723.2857142857</v>
      </c>
      <c r="EW12" s="91">
        <v>1923083.9130434783</v>
      </c>
      <c r="EX12" s="91">
        <v>2433837.85</v>
      </c>
      <c r="EY12" s="91">
        <v>1890883.5238095238</v>
      </c>
      <c r="EZ12" s="91">
        <v>2020565.2105263157</v>
      </c>
      <c r="FA12" s="91">
        <v>1654397.8421052631</v>
      </c>
      <c r="FB12" s="91">
        <v>2153503.7142857141</v>
      </c>
      <c r="FC12" s="91">
        <v>1858283.5</v>
      </c>
      <c r="FD12" s="91">
        <v>2278442</v>
      </c>
      <c r="FE12" s="91">
        <v>1630975.3333333333</v>
      </c>
      <c r="FF12" s="91">
        <v>3321094.1428571427</v>
      </c>
      <c r="FG12" s="91">
        <v>2894807.3333333335</v>
      </c>
      <c r="FH12" s="268">
        <v>1130165.142857143</v>
      </c>
      <c r="FI12" s="268">
        <v>1649883.0869565217</v>
      </c>
      <c r="FJ12" s="97">
        <v>1544832.5789473683</v>
      </c>
      <c r="FK12" s="98">
        <v>2055593.2727272727</v>
      </c>
      <c r="FL12" s="97">
        <v>1499765.8421052631</v>
      </c>
      <c r="FM12" s="98">
        <v>1199093.1111111101</v>
      </c>
      <c r="FN12" s="92">
        <v>1768894.142857143</v>
      </c>
      <c r="FO12" s="92">
        <v>2007855.2</v>
      </c>
      <c r="FP12" s="92">
        <v>2214773.5263157897</v>
      </c>
      <c r="FQ12" s="92">
        <v>1752052.8095238095</v>
      </c>
      <c r="FR12" s="92">
        <v>2509051</v>
      </c>
      <c r="FS12" s="92">
        <v>4340729.8421052629</v>
      </c>
      <c r="FT12" s="450">
        <v>3075542.2727272729</v>
      </c>
      <c r="FU12" s="92">
        <v>3044239.1818181816</v>
      </c>
      <c r="FV12" s="92">
        <v>2646329.0952380951</v>
      </c>
      <c r="FW12" s="92">
        <v>3432761.913043478</v>
      </c>
      <c r="FX12" s="92">
        <v>3961295.5263157897</v>
      </c>
      <c r="FY12" s="92">
        <v>3106725.789473684</v>
      </c>
      <c r="FZ12" s="91">
        <v>3626917.7727272729</v>
      </c>
      <c r="GA12" s="92">
        <v>3508380.0555555555</v>
      </c>
      <c r="GB12" s="91">
        <v>4526979.0909090908</v>
      </c>
      <c r="GC12" s="91">
        <v>3181548.9</v>
      </c>
      <c r="GD12" s="91">
        <v>2631385.15</v>
      </c>
      <c r="GE12" s="92">
        <v>2661155.2857142859</v>
      </c>
      <c r="GF12" s="91">
        <v>2609745.6521739131</v>
      </c>
      <c r="GG12" s="91">
        <v>2588754.9523809524</v>
      </c>
      <c r="GH12" s="91">
        <v>2967541.6190476189</v>
      </c>
      <c r="GI12" s="91">
        <v>2762195.6190476189</v>
      </c>
      <c r="GJ12" s="91">
        <v>2443028.4</v>
      </c>
      <c r="GK12" s="91">
        <v>3160679.25</v>
      </c>
      <c r="GL12" s="505">
        <v>4786195</v>
      </c>
      <c r="GM12" s="505">
        <v>3021645</v>
      </c>
      <c r="GN12" s="505">
        <v>3751794</v>
      </c>
      <c r="GO12" s="505">
        <v>2588130</v>
      </c>
      <c r="GP12" s="505">
        <v>2512864</v>
      </c>
      <c r="GQ12" s="505">
        <v>3736511</v>
      </c>
      <c r="GR12" s="505">
        <v>2505861</v>
      </c>
      <c r="GS12" s="451">
        <v>3228950</v>
      </c>
      <c r="GT12" s="451">
        <v>4024281</v>
      </c>
      <c r="GU12" s="451">
        <v>4124204</v>
      </c>
      <c r="GV12" s="451">
        <v>2365081</v>
      </c>
      <c r="GW12" s="451">
        <v>2549899</v>
      </c>
      <c r="GX12" s="525">
        <v>2997431</v>
      </c>
      <c r="GY12" s="525">
        <v>2645915</v>
      </c>
      <c r="GZ12" s="525">
        <v>3540186</v>
      </c>
      <c r="HA12" s="525">
        <v>2848873</v>
      </c>
      <c r="HB12" s="525">
        <v>2643348</v>
      </c>
      <c r="HC12" s="525">
        <v>3065072</v>
      </c>
      <c r="HD12" s="525">
        <v>2562026</v>
      </c>
      <c r="HE12" s="525">
        <v>3014794.3043478262</v>
      </c>
      <c r="HF12" s="525">
        <v>3939218</v>
      </c>
      <c r="HG12" s="525">
        <v>2308708</v>
      </c>
      <c r="HH12" s="525">
        <v>4187123</v>
      </c>
      <c r="HI12" s="525">
        <v>3018793</v>
      </c>
      <c r="HJ12" s="525">
        <v>3714421</v>
      </c>
      <c r="HK12" s="525">
        <v>4986106</v>
      </c>
      <c r="HL12" s="525">
        <v>5638415</v>
      </c>
      <c r="HM12" s="525">
        <v>4487328</v>
      </c>
      <c r="HN12" s="525">
        <v>5077929</v>
      </c>
      <c r="HO12" s="525">
        <v>5937248</v>
      </c>
      <c r="HP12" s="525">
        <v>4664257</v>
      </c>
      <c r="HQ12" s="525">
        <v>4948482</v>
      </c>
      <c r="HR12" s="525">
        <v>4388231</v>
      </c>
      <c r="HS12" s="525">
        <v>6114892</v>
      </c>
      <c r="HT12" s="525">
        <v>4295909</v>
      </c>
      <c r="HU12" s="525">
        <v>4103590</v>
      </c>
      <c r="HV12" s="525">
        <v>5327990</v>
      </c>
      <c r="HW12" s="525">
        <v>5162930</v>
      </c>
      <c r="HX12" s="590">
        <v>6080388</v>
      </c>
      <c r="HY12" s="590">
        <v>8530008</v>
      </c>
      <c r="HZ12" s="590">
        <v>5370786</v>
      </c>
      <c r="IA12" s="590">
        <v>6432269</v>
      </c>
      <c r="IB12" s="590">
        <v>5632534</v>
      </c>
      <c r="IC12" s="590">
        <v>6246428</v>
      </c>
      <c r="ID12" s="590">
        <v>5035865</v>
      </c>
      <c r="IE12" s="590">
        <v>4240407</v>
      </c>
      <c r="IF12" s="590">
        <v>4027192</v>
      </c>
      <c r="IG12" s="590">
        <v>5442441</v>
      </c>
      <c r="IH12" s="525">
        <v>4508077</v>
      </c>
      <c r="II12" s="525">
        <v>4933623</v>
      </c>
      <c r="IJ12" s="525">
        <v>4940736</v>
      </c>
    </row>
    <row r="13" spans="1:245" s="38" customFormat="1">
      <c r="A13" s="95" t="s">
        <v>400</v>
      </c>
      <c r="B13" s="97">
        <v>137505.35</v>
      </c>
      <c r="C13" s="97">
        <v>171138.94444444444</v>
      </c>
      <c r="D13" s="97">
        <v>169230.18181818182</v>
      </c>
      <c r="E13" s="97">
        <v>151523.29999999999</v>
      </c>
      <c r="F13" s="97">
        <v>160025.57142857142</v>
      </c>
      <c r="G13" s="97">
        <v>170068.95454545456</v>
      </c>
      <c r="H13" s="97">
        <v>165247.33333333334</v>
      </c>
      <c r="I13" s="97">
        <v>169134.26086956522</v>
      </c>
      <c r="J13" s="97">
        <v>158159.47619047618</v>
      </c>
      <c r="K13" s="97">
        <v>171105.15</v>
      </c>
      <c r="L13" s="97">
        <v>189125.25</v>
      </c>
      <c r="M13" s="98">
        <v>207206.04761904763</v>
      </c>
      <c r="N13" s="96">
        <v>210499.90476190476</v>
      </c>
      <c r="O13" s="97">
        <v>258110.61111111112</v>
      </c>
      <c r="P13" s="97">
        <v>263297.73913043475</v>
      </c>
      <c r="Q13" s="97">
        <v>263240.38888888888</v>
      </c>
      <c r="R13" s="97">
        <v>306989.36363636365</v>
      </c>
      <c r="S13" s="97">
        <v>229979.38095238095</v>
      </c>
      <c r="T13" s="97">
        <v>210822.57142857142</v>
      </c>
      <c r="U13" s="97">
        <v>261550.21739130435</v>
      </c>
      <c r="V13" s="97">
        <v>310879.75</v>
      </c>
      <c r="W13" s="97">
        <v>282386.76190476189</v>
      </c>
      <c r="X13" s="97">
        <v>304707.84210526315</v>
      </c>
      <c r="Y13" s="98">
        <v>291433.73684210528</v>
      </c>
      <c r="Z13" s="96">
        <v>301585.80952380953</v>
      </c>
      <c r="AA13" s="97">
        <v>430858.55555555556</v>
      </c>
      <c r="AB13" s="97">
        <v>432399.86363636365</v>
      </c>
      <c r="AC13" s="97">
        <v>421665.15</v>
      </c>
      <c r="AD13" s="97">
        <v>485384.81818181818</v>
      </c>
      <c r="AE13" s="97">
        <v>533445.4</v>
      </c>
      <c r="AF13" s="97">
        <v>493029.23809523811</v>
      </c>
      <c r="AG13" s="97">
        <v>518932.91304347827</v>
      </c>
      <c r="AH13" s="97">
        <v>479708</v>
      </c>
      <c r="AI13" s="97">
        <v>543798.18181818177</v>
      </c>
      <c r="AJ13" s="97">
        <v>555318.47368421056</v>
      </c>
      <c r="AK13" s="98">
        <v>476850.05555555556</v>
      </c>
      <c r="AL13" s="96">
        <v>482186.23809523811</v>
      </c>
      <c r="AM13" s="97">
        <v>532924.47368421056</v>
      </c>
      <c r="AN13" s="97">
        <v>700037.15</v>
      </c>
      <c r="AO13" s="97">
        <v>593003.76190476189</v>
      </c>
      <c r="AP13" s="97">
        <v>580792.80000000005</v>
      </c>
      <c r="AQ13" s="97">
        <v>518659.90476190473</v>
      </c>
      <c r="AR13" s="97">
        <v>483580.68181818182</v>
      </c>
      <c r="AS13" s="97">
        <v>574151.33333333337</v>
      </c>
      <c r="AT13" s="97">
        <v>652626.80952380947</v>
      </c>
      <c r="AU13" s="97">
        <v>511442</v>
      </c>
      <c r="AV13" s="97">
        <v>417582.15789473685</v>
      </c>
      <c r="AW13" s="98">
        <v>361584.65</v>
      </c>
      <c r="AX13" s="96">
        <v>353119.33333333331</v>
      </c>
      <c r="AY13" s="97">
        <v>401376.61111111112</v>
      </c>
      <c r="AZ13" s="97">
        <v>384313.18181818182</v>
      </c>
      <c r="BA13" s="97">
        <v>414637.55</v>
      </c>
      <c r="BB13" s="97">
        <v>491349.25</v>
      </c>
      <c r="BC13" s="97">
        <v>451952.04761904798</v>
      </c>
      <c r="BD13" s="97">
        <v>426522.95454545453</v>
      </c>
      <c r="BE13" s="97">
        <v>493911.14285714284</v>
      </c>
      <c r="BF13" s="97">
        <v>470234.28571428597</v>
      </c>
      <c r="BG13" s="97">
        <v>520358.57142857142</v>
      </c>
      <c r="BH13" s="97">
        <v>490195</v>
      </c>
      <c r="BI13" s="98">
        <v>470355.25</v>
      </c>
      <c r="BJ13" s="96">
        <v>524603.68421052629</v>
      </c>
      <c r="BK13" s="97">
        <v>642322.0555555555</v>
      </c>
      <c r="BL13" s="97">
        <v>602590.26086956519</v>
      </c>
      <c r="BM13" s="97">
        <v>610907.5</v>
      </c>
      <c r="BN13" s="97">
        <v>670175.61904761905</v>
      </c>
      <c r="BO13" s="97">
        <v>529663.38095238095</v>
      </c>
      <c r="BP13" s="97">
        <v>476949.52380952379</v>
      </c>
      <c r="BQ13" s="97">
        <v>478551.13636363635</v>
      </c>
      <c r="BR13" s="97">
        <v>488611.47619047621</v>
      </c>
      <c r="BS13" s="97">
        <v>539791.05000000005</v>
      </c>
      <c r="BT13" s="97">
        <v>467488.7</v>
      </c>
      <c r="BU13" s="98">
        <v>465662.61904761905</v>
      </c>
      <c r="BV13" s="96">
        <v>438163.6</v>
      </c>
      <c r="BW13" s="97">
        <v>390593.45</v>
      </c>
      <c r="BX13" s="97">
        <v>436612</v>
      </c>
      <c r="BY13" s="97">
        <v>522362.57894736843</v>
      </c>
      <c r="BZ13" s="97">
        <v>573800.22727272729</v>
      </c>
      <c r="CA13" s="97">
        <v>530545</v>
      </c>
      <c r="CB13" s="97">
        <v>490689.28571428574</v>
      </c>
      <c r="CC13" s="97">
        <v>500871.73913043475</v>
      </c>
      <c r="CD13" s="97">
        <v>585906.04761904757</v>
      </c>
      <c r="CE13" s="97">
        <v>544119.94999999995</v>
      </c>
      <c r="CF13" s="97">
        <v>487402.05</v>
      </c>
      <c r="CG13" s="98">
        <v>437894.47619047621</v>
      </c>
      <c r="CH13" s="99">
        <v>541144.04761904757</v>
      </c>
      <c r="CI13" s="97">
        <v>545121.94736842101</v>
      </c>
      <c r="CJ13" s="97">
        <v>524448.5</v>
      </c>
      <c r="CK13" s="97">
        <v>508578.1</v>
      </c>
      <c r="CL13" s="97">
        <v>593279.09090909094</v>
      </c>
      <c r="CM13" s="97">
        <v>520405.6</v>
      </c>
      <c r="CN13" s="97">
        <v>484935.47619047621</v>
      </c>
      <c r="CO13" s="97">
        <v>425167.69565217389</v>
      </c>
      <c r="CP13" s="97">
        <v>450762.84210526315</v>
      </c>
      <c r="CQ13" s="97">
        <v>326531.95454545453</v>
      </c>
      <c r="CR13" s="97">
        <v>476381.10526315792</v>
      </c>
      <c r="CS13" s="98">
        <v>546796.61111111112</v>
      </c>
      <c r="CT13" s="99">
        <v>474179.80952380953</v>
      </c>
      <c r="CU13" s="97">
        <v>494127.88888888888</v>
      </c>
      <c r="CV13" s="97">
        <v>490863.3</v>
      </c>
      <c r="CW13" s="97">
        <v>467705.95454545453</v>
      </c>
      <c r="CX13" s="97">
        <v>506563.33333333331</v>
      </c>
      <c r="CY13" s="97">
        <v>634526.19999999995</v>
      </c>
      <c r="CZ13" s="97">
        <v>435240.54545454547</v>
      </c>
      <c r="DA13" s="97">
        <v>541323</v>
      </c>
      <c r="DB13" s="97">
        <v>502078.09523809527</v>
      </c>
      <c r="DC13" s="97">
        <v>419616.78260869568</v>
      </c>
      <c r="DD13" s="97">
        <v>481007.26315789472</v>
      </c>
      <c r="DE13" s="98">
        <v>496682</v>
      </c>
      <c r="DF13" s="96">
        <v>500127</v>
      </c>
      <c r="DG13" s="97">
        <v>530923.94999999995</v>
      </c>
      <c r="DH13" s="97">
        <v>545183.78947368416</v>
      </c>
      <c r="DI13" s="97">
        <v>525067.94999999995</v>
      </c>
      <c r="DJ13" s="97">
        <v>433730.52380952379</v>
      </c>
      <c r="DK13" s="97">
        <v>460721.4736842105</v>
      </c>
      <c r="DL13" s="97">
        <v>401893.31818181818</v>
      </c>
      <c r="DM13" s="97">
        <v>496296.95238095237</v>
      </c>
      <c r="DN13" s="97">
        <v>553154.45454545459</v>
      </c>
      <c r="DO13" s="97">
        <v>551919.65217391308</v>
      </c>
      <c r="DP13" s="97">
        <v>467137.89473684208</v>
      </c>
      <c r="DQ13" s="97">
        <v>456775.55</v>
      </c>
      <c r="DR13" s="96">
        <v>459498.85714285716</v>
      </c>
      <c r="DS13" s="97">
        <v>521235.22222222225</v>
      </c>
      <c r="DT13" s="97">
        <v>548969.27272727271</v>
      </c>
      <c r="DU13" s="97">
        <v>498018.15</v>
      </c>
      <c r="DV13" s="97">
        <v>461249.35</v>
      </c>
      <c r="DW13" s="97">
        <v>439267.14285714284</v>
      </c>
      <c r="DX13" s="97">
        <v>465793.81818181818</v>
      </c>
      <c r="DY13" s="97">
        <v>467615.80952380953</v>
      </c>
      <c r="DZ13" s="97">
        <v>486523.52380952379</v>
      </c>
      <c r="EA13" s="97">
        <v>410893.04761904763</v>
      </c>
      <c r="EB13" s="97">
        <v>384204.5263157895</v>
      </c>
      <c r="EC13" s="97">
        <v>419654.40000000002</v>
      </c>
      <c r="ED13" s="80">
        <v>455456.92631578958</v>
      </c>
      <c r="EE13" s="97">
        <v>475035.98947368423</v>
      </c>
      <c r="EF13" s="97">
        <v>555768.04545454541</v>
      </c>
      <c r="EG13" s="97">
        <v>524841.65999999992</v>
      </c>
      <c r="EH13" s="97">
        <v>428329.26666666666</v>
      </c>
      <c r="EI13" s="97">
        <v>480063.29090909084</v>
      </c>
      <c r="EJ13" s="97">
        <v>430265.26666666666</v>
      </c>
      <c r="EK13" s="97">
        <v>435002.49565217394</v>
      </c>
      <c r="EL13" s="97">
        <v>531049.83809523808</v>
      </c>
      <c r="EM13" s="97">
        <v>511184.16000000003</v>
      </c>
      <c r="EN13" s="97">
        <v>551596.75</v>
      </c>
      <c r="EO13" s="98">
        <v>456794.45714285714</v>
      </c>
      <c r="EP13" s="96">
        <v>423337.26666666666</v>
      </c>
      <c r="EQ13" s="97">
        <v>505855.41111111105</v>
      </c>
      <c r="ER13" s="97">
        <v>539853.64347826084</v>
      </c>
      <c r="ES13" s="97">
        <v>568019.45555555564</v>
      </c>
      <c r="ET13" s="97">
        <v>572849.90000000014</v>
      </c>
      <c r="EU13" s="97">
        <v>520626.71428571426</v>
      </c>
      <c r="EV13" s="97">
        <v>494198.18095238099</v>
      </c>
      <c r="EW13" s="97">
        <v>504873</v>
      </c>
      <c r="EX13" s="97">
        <v>571705.82999999996</v>
      </c>
      <c r="EY13" s="97">
        <v>612673.4476190476</v>
      </c>
      <c r="EZ13" s="97">
        <v>624280.07368421042</v>
      </c>
      <c r="FA13" s="97">
        <v>577221.64210526308</v>
      </c>
      <c r="FB13" s="97">
        <v>610205.84761904762</v>
      </c>
      <c r="FC13" s="97">
        <v>667681.32222222211</v>
      </c>
      <c r="FD13" s="97">
        <v>646377</v>
      </c>
      <c r="FE13" s="97">
        <v>670372.36190476187</v>
      </c>
      <c r="FF13" s="97">
        <v>702573</v>
      </c>
      <c r="FG13" s="97">
        <v>682613.36190476199</v>
      </c>
      <c r="FH13" s="97">
        <v>565007.61904761905</v>
      </c>
      <c r="FI13" s="97">
        <v>726378.78260869556</v>
      </c>
      <c r="FJ13" s="97">
        <v>720160.97894736845</v>
      </c>
      <c r="FK13" s="98">
        <v>821966.82727272704</v>
      </c>
      <c r="FL13" s="97">
        <f>AVERAGE('[1]BM&amp;F_Diários-Daily_Ajust. Mini'!E3677:E3695)</f>
        <v>730521.34736842103</v>
      </c>
      <c r="FM13" s="98">
        <v>737751.1</v>
      </c>
      <c r="FN13" s="97">
        <v>733181.36190476187</v>
      </c>
      <c r="FO13" s="97">
        <v>738912.97999999986</v>
      </c>
      <c r="FP13" s="97">
        <v>830343.20000000007</v>
      </c>
      <c r="FQ13" s="97">
        <v>658075.98095238104</v>
      </c>
      <c r="FR13" s="97">
        <v>785288.51818181807</v>
      </c>
      <c r="FS13" s="97">
        <v>712896.29473684216</v>
      </c>
      <c r="FT13" s="451">
        <v>657527.98181818193</v>
      </c>
      <c r="FU13" s="97">
        <v>879386.50000000012</v>
      </c>
      <c r="FV13" s="97">
        <v>724718.45714285714</v>
      </c>
      <c r="FW13" s="97">
        <v>754441.06956521748</v>
      </c>
      <c r="FX13" s="451">
        <v>805698.71578947362</v>
      </c>
      <c r="FY13" s="97">
        <v>726558.46315789479</v>
      </c>
      <c r="FZ13" s="97">
        <v>718000.65454545466</v>
      </c>
      <c r="GA13" s="97">
        <v>774527.48888888874</v>
      </c>
      <c r="GB13" s="97">
        <v>879847.30909090932</v>
      </c>
      <c r="GC13" s="97">
        <v>830030.34000000008</v>
      </c>
      <c r="GD13" s="97">
        <v>944823.45000000019</v>
      </c>
      <c r="GE13" s="97">
        <v>1154119.6476190477</v>
      </c>
      <c r="GF13" s="97">
        <v>987908</v>
      </c>
      <c r="GG13" s="97">
        <v>1010544.3714285713</v>
      </c>
      <c r="GH13" s="97">
        <v>1050429.8857142855</v>
      </c>
      <c r="GI13" s="97">
        <v>1010972.9142857144</v>
      </c>
      <c r="GJ13" s="97">
        <v>1045713.1899999997</v>
      </c>
      <c r="GK13" s="97">
        <v>1026761.2799999999</v>
      </c>
      <c r="GL13" s="505">
        <v>1189969</v>
      </c>
      <c r="GM13" s="505">
        <v>1093926</v>
      </c>
      <c r="GN13" s="505">
        <v>1101464</v>
      </c>
      <c r="GO13" s="505">
        <v>1043168</v>
      </c>
      <c r="GP13" s="505">
        <v>1006967</v>
      </c>
      <c r="GQ13" s="505">
        <v>1075895</v>
      </c>
      <c r="GR13" s="505">
        <v>1087810</v>
      </c>
      <c r="GS13" s="451">
        <v>1119826</v>
      </c>
      <c r="GT13" s="451">
        <v>1039699</v>
      </c>
      <c r="GU13" s="451">
        <v>1075447</v>
      </c>
      <c r="GV13" s="451">
        <v>909564</v>
      </c>
      <c r="GW13" s="451">
        <v>838082</v>
      </c>
      <c r="GX13" s="451">
        <v>917276</v>
      </c>
      <c r="GY13" s="451">
        <v>1007483</v>
      </c>
      <c r="GZ13" s="451">
        <v>1062677</v>
      </c>
      <c r="HA13" s="451">
        <v>1109792</v>
      </c>
      <c r="HB13" s="451">
        <v>1096652</v>
      </c>
      <c r="HC13" s="451">
        <v>1065304.1333333333</v>
      </c>
      <c r="HD13" s="451">
        <v>1041960</v>
      </c>
      <c r="HE13" s="451">
        <v>1081061.0695652172</v>
      </c>
      <c r="HF13" s="451">
        <v>1153135</v>
      </c>
      <c r="HG13" s="451">
        <v>1142302</v>
      </c>
      <c r="HH13" s="451">
        <v>1152921</v>
      </c>
      <c r="HI13" s="451">
        <v>903255</v>
      </c>
      <c r="HJ13" s="451">
        <v>926295</v>
      </c>
      <c r="HK13" s="451">
        <v>1028498</v>
      </c>
      <c r="HL13" s="451">
        <v>984625</v>
      </c>
      <c r="HM13" s="451">
        <v>947233</v>
      </c>
      <c r="HN13" s="451">
        <v>932738</v>
      </c>
      <c r="HO13" s="451">
        <v>908419</v>
      </c>
      <c r="HP13" s="451">
        <v>860468</v>
      </c>
      <c r="HQ13" s="451">
        <v>876012</v>
      </c>
      <c r="HR13" s="451">
        <v>911898</v>
      </c>
      <c r="HS13" s="451">
        <v>1108527</v>
      </c>
      <c r="HT13" s="451">
        <v>872672</v>
      </c>
      <c r="HU13" s="451">
        <v>888809</v>
      </c>
      <c r="HV13" s="601">
        <v>884149</v>
      </c>
      <c r="HW13" s="451">
        <v>822804</v>
      </c>
      <c r="HX13" s="505">
        <v>834235</v>
      </c>
      <c r="HY13" s="505">
        <v>1026743</v>
      </c>
      <c r="HZ13" s="505">
        <v>861020</v>
      </c>
      <c r="IA13" s="505">
        <v>1075492</v>
      </c>
      <c r="IB13" s="505">
        <v>1002964</v>
      </c>
      <c r="IC13" s="505">
        <v>1124611</v>
      </c>
      <c r="ID13" s="505">
        <v>924691</v>
      </c>
      <c r="IE13" s="505">
        <v>884755</v>
      </c>
      <c r="IF13" s="505">
        <v>1067664</v>
      </c>
      <c r="IG13" s="505">
        <v>1174235</v>
      </c>
      <c r="IH13" s="451">
        <v>924743</v>
      </c>
      <c r="II13" s="451">
        <v>927358</v>
      </c>
      <c r="IJ13" s="451">
        <v>887678</v>
      </c>
      <c r="IK13" s="683"/>
    </row>
    <row r="14" spans="1:245" s="38" customFormat="1">
      <c r="A14" s="95" t="s">
        <v>55</v>
      </c>
      <c r="B14" s="97">
        <v>83678.7</v>
      </c>
      <c r="C14" s="97">
        <v>100845.22222222222</v>
      </c>
      <c r="D14" s="97">
        <v>109169.40909090909</v>
      </c>
      <c r="E14" s="97">
        <v>111691.75</v>
      </c>
      <c r="F14" s="97">
        <v>105411.47619047618</v>
      </c>
      <c r="G14" s="97">
        <v>98786.590909090912</v>
      </c>
      <c r="H14" s="97">
        <v>82092.523809523816</v>
      </c>
      <c r="I14" s="97">
        <v>85280.173913043473</v>
      </c>
      <c r="J14" s="97">
        <v>68382.523809523816</v>
      </c>
      <c r="K14" s="97">
        <v>66136.600000000006</v>
      </c>
      <c r="L14" s="97">
        <v>70755.25</v>
      </c>
      <c r="M14" s="98">
        <v>81803.523809523816</v>
      </c>
      <c r="N14" s="96">
        <v>69523.809523809527</v>
      </c>
      <c r="O14" s="97">
        <v>74836.722222222219</v>
      </c>
      <c r="P14" s="97">
        <v>79113.782608695648</v>
      </c>
      <c r="Q14" s="97">
        <v>73475.555555555562</v>
      </c>
      <c r="R14" s="97">
        <v>70911.136363636368</v>
      </c>
      <c r="S14" s="97">
        <v>42389.047619047618</v>
      </c>
      <c r="T14" s="97">
        <v>55429.904761904763</v>
      </c>
      <c r="U14" s="97">
        <v>62616.608695652176</v>
      </c>
      <c r="V14" s="97">
        <v>63165.4</v>
      </c>
      <c r="W14" s="97">
        <v>51603.857142857145</v>
      </c>
      <c r="X14" s="97">
        <v>61446.105263157893</v>
      </c>
      <c r="Y14" s="98">
        <v>69239.263157894733</v>
      </c>
      <c r="Z14" s="96">
        <v>56127.761904761908</v>
      </c>
      <c r="AA14" s="97">
        <v>78232.5</v>
      </c>
      <c r="AB14" s="97">
        <v>99717</v>
      </c>
      <c r="AC14" s="97">
        <v>103063.45</v>
      </c>
      <c r="AD14" s="97">
        <v>116128.63636363637</v>
      </c>
      <c r="AE14" s="97">
        <v>87399.95</v>
      </c>
      <c r="AF14" s="97">
        <v>83015.666666666672</v>
      </c>
      <c r="AG14" s="97">
        <v>99628.260869565216</v>
      </c>
      <c r="AH14" s="97">
        <v>84793.31578947368</v>
      </c>
      <c r="AI14" s="97">
        <v>75695.227272727279</v>
      </c>
      <c r="AJ14" s="97">
        <v>70930.894736842107</v>
      </c>
      <c r="AK14" s="98">
        <v>95904.666666666672</v>
      </c>
      <c r="AL14" s="96">
        <v>74444</v>
      </c>
      <c r="AM14" s="97">
        <v>93074.894736842107</v>
      </c>
      <c r="AN14" s="97">
        <v>112312.95</v>
      </c>
      <c r="AO14" s="97">
        <v>83266.571428571435</v>
      </c>
      <c r="AP14" s="97">
        <v>98387.15</v>
      </c>
      <c r="AQ14" s="97">
        <v>96920.571428571435</v>
      </c>
      <c r="AR14" s="97">
        <v>102319.31818181818</v>
      </c>
      <c r="AS14" s="97">
        <v>92998.142857142855</v>
      </c>
      <c r="AT14" s="97">
        <v>101127.14285714286</v>
      </c>
      <c r="AU14" s="97">
        <v>108360.86956521739</v>
      </c>
      <c r="AV14" s="97">
        <v>97745.31578947368</v>
      </c>
      <c r="AW14" s="98">
        <v>68401.600000000006</v>
      </c>
      <c r="AX14" s="96">
        <v>95457.476190476184</v>
      </c>
      <c r="AY14" s="97">
        <v>101001.33333333333</v>
      </c>
      <c r="AZ14" s="97">
        <v>82677.636363636368</v>
      </c>
      <c r="BA14" s="97">
        <v>77155.95</v>
      </c>
      <c r="BB14" s="97">
        <v>83055.149999999994</v>
      </c>
      <c r="BC14" s="97">
        <v>62094.142857142899</v>
      </c>
      <c r="BD14" s="97">
        <v>65634.681818181823</v>
      </c>
      <c r="BE14" s="97">
        <v>51593.095238095237</v>
      </c>
      <c r="BF14" s="97">
        <v>75929.428571428594</v>
      </c>
      <c r="BG14" s="97">
        <v>86249.095238095237</v>
      </c>
      <c r="BH14" s="97">
        <v>95787.789473684214</v>
      </c>
      <c r="BI14" s="98">
        <v>67925.5</v>
      </c>
      <c r="BJ14" s="96">
        <v>81611</v>
      </c>
      <c r="BK14" s="97">
        <v>76838.111111111109</v>
      </c>
      <c r="BL14" s="97">
        <v>75547</v>
      </c>
      <c r="BM14" s="97">
        <v>90914.5</v>
      </c>
      <c r="BN14" s="97">
        <v>97481</v>
      </c>
      <c r="BO14" s="97">
        <v>65422.761904761908</v>
      </c>
      <c r="BP14" s="97">
        <v>89359.857142857145</v>
      </c>
      <c r="BQ14" s="97">
        <v>93570.045454545456</v>
      </c>
      <c r="BR14" s="97">
        <v>104509.33333333333</v>
      </c>
      <c r="BS14" s="97">
        <v>95818.75</v>
      </c>
      <c r="BT14" s="97">
        <v>97413.7</v>
      </c>
      <c r="BU14" s="98">
        <v>107349.61904761905</v>
      </c>
      <c r="BV14" s="96">
        <v>132841.5</v>
      </c>
      <c r="BW14" s="97">
        <v>137848.15</v>
      </c>
      <c r="BX14" s="97">
        <v>112634.19047619047</v>
      </c>
      <c r="BY14" s="97">
        <v>190964.84210526315</v>
      </c>
      <c r="BZ14" s="97">
        <v>196959.45454545456</v>
      </c>
      <c r="CA14" s="97">
        <v>172414.57142857142</v>
      </c>
      <c r="CB14" s="97">
        <v>149868.76190476189</v>
      </c>
      <c r="CC14" s="97">
        <v>133412.26086956522</v>
      </c>
      <c r="CD14" s="97">
        <v>145762.57142857142</v>
      </c>
      <c r="CE14" s="97">
        <v>119205.9</v>
      </c>
      <c r="CF14" s="97">
        <v>134271.65</v>
      </c>
      <c r="CG14" s="98">
        <v>116798</v>
      </c>
      <c r="CH14" s="99">
        <v>166008.71428571429</v>
      </c>
      <c r="CI14" s="97">
        <v>177954.84210526315</v>
      </c>
      <c r="CJ14" s="97">
        <v>133072.72727272726</v>
      </c>
      <c r="CK14" s="97">
        <v>138909.9</v>
      </c>
      <c r="CL14" s="97">
        <v>156949.45454545456</v>
      </c>
      <c r="CM14" s="97">
        <v>156413.54999999999</v>
      </c>
      <c r="CN14" s="97">
        <v>163589.61904761905</v>
      </c>
      <c r="CO14" s="97">
        <v>133092.04347826086</v>
      </c>
      <c r="CP14" s="97">
        <v>159643.89473684211</v>
      </c>
      <c r="CQ14" s="97">
        <v>136340.31818181818</v>
      </c>
      <c r="CR14" s="97">
        <v>125261.94736842105</v>
      </c>
      <c r="CS14" s="98">
        <v>155434.33333333334</v>
      </c>
      <c r="CT14" s="99">
        <v>130801.47619047618</v>
      </c>
      <c r="CU14" s="97">
        <v>150906.05555555556</v>
      </c>
      <c r="CV14" s="97">
        <v>123414.35</v>
      </c>
      <c r="CW14" s="97">
        <v>122839.09090909091</v>
      </c>
      <c r="CX14" s="97">
        <v>166195.14285714287</v>
      </c>
      <c r="CY14" s="97">
        <v>194245</v>
      </c>
      <c r="CZ14" s="97">
        <v>158709.31818181818</v>
      </c>
      <c r="DA14" s="97">
        <v>174051.40909090909</v>
      </c>
      <c r="DB14" s="97">
        <v>142082.66666666666</v>
      </c>
      <c r="DC14" s="97">
        <v>152395.04347826086</v>
      </c>
      <c r="DD14" s="97">
        <v>178239.68421052632</v>
      </c>
      <c r="DE14" s="98">
        <v>181580.73684210525</v>
      </c>
      <c r="DF14" s="96">
        <v>186884.86363636365</v>
      </c>
      <c r="DG14" s="97">
        <v>210695.95</v>
      </c>
      <c r="DH14" s="97">
        <v>193234.57894736843</v>
      </c>
      <c r="DI14" s="97">
        <v>229511.6</v>
      </c>
      <c r="DJ14" s="97">
        <v>186271.19047619047</v>
      </c>
      <c r="DK14" s="97">
        <v>196923.73684210525</v>
      </c>
      <c r="DL14" s="97">
        <v>235287.36363636365</v>
      </c>
      <c r="DM14" s="97">
        <v>210819.38095238095</v>
      </c>
      <c r="DN14" s="97">
        <v>214217.72727272726</v>
      </c>
      <c r="DO14" s="97">
        <v>252030.5652173913</v>
      </c>
      <c r="DP14" s="97">
        <v>276380.5263157895</v>
      </c>
      <c r="DQ14" s="97">
        <v>242910.95</v>
      </c>
      <c r="DR14" s="96">
        <v>251209.85714285713</v>
      </c>
      <c r="DS14" s="97">
        <v>323214.44444444444</v>
      </c>
      <c r="DT14" s="97">
        <v>316061.54545454547</v>
      </c>
      <c r="DU14" s="97">
        <v>266713.25</v>
      </c>
      <c r="DV14" s="97">
        <v>267353.95</v>
      </c>
      <c r="DW14" s="97">
        <v>223797.47619047618</v>
      </c>
      <c r="DX14" s="97">
        <v>286465.18181818182</v>
      </c>
      <c r="DY14" s="97">
        <v>305984.09523809527</v>
      </c>
      <c r="DZ14" s="97">
        <v>373635.04761904763</v>
      </c>
      <c r="EA14" s="97">
        <v>264411.14285714284</v>
      </c>
      <c r="EB14" s="97">
        <v>302928.94736842107</v>
      </c>
      <c r="EC14" s="97">
        <v>291875.45</v>
      </c>
      <c r="ED14" s="80">
        <v>270701.5263157895</v>
      </c>
      <c r="EE14" s="97">
        <v>264331.36842105264</v>
      </c>
      <c r="EF14" s="97">
        <v>278668.86363636365</v>
      </c>
      <c r="EG14" s="97">
        <v>317865.15000000002</v>
      </c>
      <c r="EH14" s="97">
        <v>187612.76190476189</v>
      </c>
      <c r="EI14" s="97">
        <v>289244.27272727271</v>
      </c>
      <c r="EJ14" s="97">
        <v>224422.57142857142</v>
      </c>
      <c r="EK14" s="97">
        <v>204377.52173913043</v>
      </c>
      <c r="EL14" s="97">
        <v>261597.57142857142</v>
      </c>
      <c r="EM14" s="97">
        <v>227198.2</v>
      </c>
      <c r="EN14" s="97">
        <v>252977.1</v>
      </c>
      <c r="EO14" s="98">
        <v>264309.09523809527</v>
      </c>
      <c r="EP14" s="96">
        <v>224068.61904761905</v>
      </c>
      <c r="EQ14" s="97">
        <v>248644.94444444444</v>
      </c>
      <c r="ER14" s="97">
        <v>274359.5652173913</v>
      </c>
      <c r="ES14" s="97">
        <v>276797.33333333331</v>
      </c>
      <c r="ET14" s="97">
        <v>273267.68181818182</v>
      </c>
      <c r="EU14" s="97">
        <v>235850.95238095237</v>
      </c>
      <c r="EV14" s="97">
        <v>201651.95238095237</v>
      </c>
      <c r="EW14" s="97">
        <v>227773.34782608695</v>
      </c>
      <c r="EX14" s="97">
        <v>339320.9</v>
      </c>
      <c r="EY14" s="97">
        <v>244664</v>
      </c>
      <c r="EZ14" s="97">
        <v>237675.42105263157</v>
      </c>
      <c r="FA14" s="97">
        <v>306816</v>
      </c>
      <c r="FB14" s="97">
        <v>258587.61904761905</v>
      </c>
      <c r="FC14" s="97">
        <v>278386.11111111112</v>
      </c>
      <c r="FD14" s="97">
        <v>331330</v>
      </c>
      <c r="FE14" s="97">
        <v>390725.19047619047</v>
      </c>
      <c r="FF14" s="97">
        <v>357077.61904761905</v>
      </c>
      <c r="FG14" s="97">
        <v>414890</v>
      </c>
      <c r="FH14" s="97">
        <v>320242.95238095237</v>
      </c>
      <c r="FI14" s="97">
        <v>293258.82608695654</v>
      </c>
      <c r="FJ14" s="97">
        <v>294530.26315789472</v>
      </c>
      <c r="FK14" s="98">
        <v>391586.5</v>
      </c>
      <c r="FL14" s="97">
        <f>AVERAGE('[1]BM&amp;F_Diários-Daily_Ajust. Mini'!D3677:D3695)</f>
        <v>318030.26315789472</v>
      </c>
      <c r="FM14" s="98">
        <v>404979</v>
      </c>
      <c r="FN14" s="97">
        <v>354847.85714285716</v>
      </c>
      <c r="FO14" s="97">
        <v>362066.3</v>
      </c>
      <c r="FP14" s="97">
        <v>423965.63157894736</v>
      </c>
      <c r="FQ14" s="97">
        <v>396388.09523809527</v>
      </c>
      <c r="FR14" s="97">
        <v>375755.77272727271</v>
      </c>
      <c r="FS14" s="97">
        <v>433194.05263157893</v>
      </c>
      <c r="FT14" s="451">
        <v>405390.63636363635</v>
      </c>
      <c r="FU14" s="97">
        <v>400117.45454545453</v>
      </c>
      <c r="FV14" s="97">
        <v>293154.90476190473</v>
      </c>
      <c r="FW14" s="97">
        <v>255832.86956521738</v>
      </c>
      <c r="FX14" s="451">
        <v>248739.42105263157</v>
      </c>
      <c r="FY14" s="97">
        <v>242061.26315789475</v>
      </c>
      <c r="FZ14" s="97">
        <v>198874.63636363635</v>
      </c>
      <c r="GA14" s="97">
        <v>292921</v>
      </c>
      <c r="GB14" s="97">
        <v>311533.09090909088</v>
      </c>
      <c r="GC14" s="97">
        <v>266087.59999999998</v>
      </c>
      <c r="GD14" s="97">
        <v>233938.5</v>
      </c>
      <c r="GE14" s="97">
        <v>271087.52380952379</v>
      </c>
      <c r="GF14" s="97">
        <v>189550</v>
      </c>
      <c r="GG14" s="97">
        <v>232750.66666666666</v>
      </c>
      <c r="GH14" s="97">
        <v>297788.14285714284</v>
      </c>
      <c r="GI14" s="97">
        <v>348633.52380952379</v>
      </c>
      <c r="GJ14" s="97">
        <v>379069.3</v>
      </c>
      <c r="GK14" s="97">
        <v>462260.45</v>
      </c>
      <c r="GL14" s="505">
        <v>265042</v>
      </c>
      <c r="GM14" s="505">
        <v>340439</v>
      </c>
      <c r="GN14" s="505">
        <v>357126</v>
      </c>
      <c r="GO14" s="505">
        <v>320632</v>
      </c>
      <c r="GP14" s="505">
        <v>246485</v>
      </c>
      <c r="GQ14" s="505">
        <v>260973</v>
      </c>
      <c r="GR14" s="505">
        <v>240771</v>
      </c>
      <c r="GS14" s="451">
        <v>278514</v>
      </c>
      <c r="GT14" s="451">
        <v>316920</v>
      </c>
      <c r="GU14" s="451">
        <v>299314</v>
      </c>
      <c r="GV14" s="451">
        <v>262665</v>
      </c>
      <c r="GW14" s="451">
        <v>297205</v>
      </c>
      <c r="GX14" s="451">
        <v>316852</v>
      </c>
      <c r="GY14" s="451">
        <v>323390</v>
      </c>
      <c r="GZ14" s="451">
        <v>384783</v>
      </c>
      <c r="HA14" s="451">
        <v>337823</v>
      </c>
      <c r="HB14" s="451">
        <v>362860</v>
      </c>
      <c r="HC14" s="451">
        <v>316583.09523809521</v>
      </c>
      <c r="HD14" s="451">
        <v>241534</v>
      </c>
      <c r="HE14" s="451">
        <v>279964.26086956525</v>
      </c>
      <c r="HF14" s="451">
        <v>280259</v>
      </c>
      <c r="HG14" s="451">
        <v>279156</v>
      </c>
      <c r="HH14" s="451">
        <v>283468</v>
      </c>
      <c r="HI14" s="451">
        <v>327390</v>
      </c>
      <c r="HJ14" s="451">
        <v>252179</v>
      </c>
      <c r="HK14" s="451">
        <v>284583</v>
      </c>
      <c r="HL14" s="451">
        <v>291985</v>
      </c>
      <c r="HM14" s="451">
        <v>259555</v>
      </c>
      <c r="HN14" s="451">
        <v>252454</v>
      </c>
      <c r="HO14" s="451">
        <v>315231</v>
      </c>
      <c r="HP14" s="451">
        <v>296170</v>
      </c>
      <c r="HQ14" s="451">
        <v>288973</v>
      </c>
      <c r="HR14" s="451">
        <v>320684</v>
      </c>
      <c r="HS14" s="451">
        <v>291744</v>
      </c>
      <c r="HT14" s="451">
        <v>318013</v>
      </c>
      <c r="HU14" s="451">
        <v>334424</v>
      </c>
      <c r="HV14" s="601">
        <v>263582</v>
      </c>
      <c r="HW14" s="451">
        <v>309172</v>
      </c>
      <c r="HX14" s="505">
        <v>344560</v>
      </c>
      <c r="HY14" s="505">
        <v>318853</v>
      </c>
      <c r="HZ14" s="505">
        <v>341783</v>
      </c>
      <c r="IA14" s="505">
        <v>368162</v>
      </c>
      <c r="IB14" s="505">
        <v>337337</v>
      </c>
      <c r="IC14" s="505">
        <v>288805</v>
      </c>
      <c r="ID14" s="505">
        <v>377025</v>
      </c>
      <c r="IE14" s="505">
        <v>292061</v>
      </c>
      <c r="IF14" s="505">
        <v>318406</v>
      </c>
      <c r="IG14" s="505">
        <v>375687</v>
      </c>
      <c r="IH14" s="451">
        <v>396411</v>
      </c>
      <c r="II14" s="451">
        <v>328756</v>
      </c>
      <c r="IJ14" s="451">
        <v>322369</v>
      </c>
      <c r="IK14" s="683"/>
    </row>
    <row r="15" spans="1:245" s="38" customFormat="1">
      <c r="A15" s="95" t="s">
        <v>399</v>
      </c>
      <c r="B15" s="97">
        <v>4833.2</v>
      </c>
      <c r="C15" s="97">
        <v>4764.5555555555557</v>
      </c>
      <c r="D15" s="97">
        <v>4862.636363636364</v>
      </c>
      <c r="E15" s="97">
        <v>3537.3</v>
      </c>
      <c r="F15" s="97">
        <v>3757.6190476190477</v>
      </c>
      <c r="G15" s="97">
        <v>3951.1363636363635</v>
      </c>
      <c r="H15" s="97">
        <v>4352.1428571428569</v>
      </c>
      <c r="I15" s="97">
        <v>5398</v>
      </c>
      <c r="J15" s="97">
        <v>5991.0952380952385</v>
      </c>
      <c r="K15" s="97">
        <v>6014.55</v>
      </c>
      <c r="L15" s="97">
        <v>7210.6</v>
      </c>
      <c r="M15" s="98">
        <v>7717</v>
      </c>
      <c r="N15" s="96">
        <v>5200</v>
      </c>
      <c r="O15" s="97">
        <v>4300.3888888888887</v>
      </c>
      <c r="P15" s="97">
        <v>4726.95652173913</v>
      </c>
      <c r="Q15" s="97">
        <v>4987.333333333333</v>
      </c>
      <c r="R15" s="97">
        <v>4518</v>
      </c>
      <c r="S15" s="97">
        <v>4215.0476190476193</v>
      </c>
      <c r="T15" s="97">
        <v>5330.9523809523807</v>
      </c>
      <c r="U15" s="97">
        <v>6315.869565217391</v>
      </c>
      <c r="V15" s="97">
        <v>6824.5</v>
      </c>
      <c r="W15" s="97">
        <v>7764.6190476190477</v>
      </c>
      <c r="X15" s="97">
        <v>9935.0526315789466</v>
      </c>
      <c r="Y15" s="98">
        <v>7475.105263157895</v>
      </c>
      <c r="Z15" s="96">
        <v>5969.0952380952385</v>
      </c>
      <c r="AA15" s="97">
        <v>7189.3888888888887</v>
      </c>
      <c r="AB15" s="97">
        <v>6691.954545454545</v>
      </c>
      <c r="AC15" s="97">
        <v>7995.25</v>
      </c>
      <c r="AD15" s="97">
        <v>7586</v>
      </c>
      <c r="AE15" s="97">
        <v>9311.9</v>
      </c>
      <c r="AF15" s="97">
        <v>8593.3809523809523</v>
      </c>
      <c r="AG15" s="97">
        <v>12894.608695652174</v>
      </c>
      <c r="AH15" s="97">
        <v>15388.315789473685</v>
      </c>
      <c r="AI15" s="97">
        <v>12503.727272727272</v>
      </c>
      <c r="AJ15" s="97">
        <v>15585.421052631578</v>
      </c>
      <c r="AK15" s="98">
        <v>11645.555555555555</v>
      </c>
      <c r="AL15" s="96">
        <v>13134.095238095239</v>
      </c>
      <c r="AM15" s="97">
        <v>13598.947368421053</v>
      </c>
      <c r="AN15" s="97">
        <v>13429.35</v>
      </c>
      <c r="AO15" s="97">
        <v>11106.190476190477</v>
      </c>
      <c r="AP15" s="97">
        <v>19457.5</v>
      </c>
      <c r="AQ15" s="97">
        <v>18986.761904761905</v>
      </c>
      <c r="AR15" s="97">
        <v>17478.863636363636</v>
      </c>
      <c r="AS15" s="97">
        <v>15943.857142857143</v>
      </c>
      <c r="AT15" s="97">
        <v>16463.714285714286</v>
      </c>
      <c r="AU15" s="97">
        <v>13170.04347826087</v>
      </c>
      <c r="AV15" s="97">
        <v>14784.105263157895</v>
      </c>
      <c r="AW15" s="98">
        <v>11240.25</v>
      </c>
      <c r="AX15" s="96">
        <v>10433.047619047618</v>
      </c>
      <c r="AY15" s="97">
        <v>7688</v>
      </c>
      <c r="AZ15" s="97">
        <v>11736.954545454546</v>
      </c>
      <c r="BA15" s="97">
        <v>7407.5</v>
      </c>
      <c r="BB15" s="97">
        <v>11597.65</v>
      </c>
      <c r="BC15" s="97">
        <v>9289.9523809523798</v>
      </c>
      <c r="BD15" s="97">
        <v>10852</v>
      </c>
      <c r="BE15" s="97">
        <v>8726.0952380952385</v>
      </c>
      <c r="BF15" s="97">
        <v>10815.619047619</v>
      </c>
      <c r="BG15" s="97">
        <v>9579.4761904761908</v>
      </c>
      <c r="BH15" s="97">
        <v>14034.526315789473</v>
      </c>
      <c r="BI15" s="98">
        <v>10432.5</v>
      </c>
      <c r="BJ15" s="96">
        <v>12879.78947368421</v>
      </c>
      <c r="BK15" s="97">
        <v>9205.7777777777774</v>
      </c>
      <c r="BL15" s="97">
        <v>12194.130434782608</v>
      </c>
      <c r="BM15" s="97">
        <v>9737.2999999999993</v>
      </c>
      <c r="BN15" s="97">
        <v>11948.952380952382</v>
      </c>
      <c r="BO15" s="97">
        <v>8633.8095238095229</v>
      </c>
      <c r="BP15" s="97">
        <v>13228.619047619048</v>
      </c>
      <c r="BQ15" s="97">
        <v>13653.818181818182</v>
      </c>
      <c r="BR15" s="97">
        <v>18056.904761904763</v>
      </c>
      <c r="BS15" s="97">
        <v>17855.849999999999</v>
      </c>
      <c r="BT15" s="97">
        <v>19536.599999999999</v>
      </c>
      <c r="BU15" s="98">
        <v>7753.1428571428569</v>
      </c>
      <c r="BV15" s="96">
        <v>11206.85</v>
      </c>
      <c r="BW15" s="97">
        <v>9199.1</v>
      </c>
      <c r="BX15" s="97">
        <v>10477.619047619048</v>
      </c>
      <c r="BY15" s="97">
        <v>15828.526315789473</v>
      </c>
      <c r="BZ15" s="97">
        <v>17694.909090909092</v>
      </c>
      <c r="CA15" s="97">
        <v>12046.095238095239</v>
      </c>
      <c r="CB15" s="97">
        <v>14791.285714285714</v>
      </c>
      <c r="CC15" s="97">
        <v>17409.608695652172</v>
      </c>
      <c r="CD15" s="97">
        <v>18736.952380952382</v>
      </c>
      <c r="CE15" s="97">
        <v>8713.75</v>
      </c>
      <c r="CF15" s="97">
        <v>14085.7</v>
      </c>
      <c r="CG15" s="98">
        <v>7802.0952380952385</v>
      </c>
      <c r="CH15" s="99">
        <v>14661.809523809523</v>
      </c>
      <c r="CI15" s="97">
        <v>8439.7368421052633</v>
      </c>
      <c r="CJ15" s="97">
        <v>10485.59090909091</v>
      </c>
      <c r="CK15" s="97">
        <v>9298.25</v>
      </c>
      <c r="CL15" s="97">
        <v>14318.045454545454</v>
      </c>
      <c r="CM15" s="97">
        <v>10800.15</v>
      </c>
      <c r="CN15" s="97">
        <v>16848.809523809523</v>
      </c>
      <c r="CO15" s="97">
        <v>10390.173913043478</v>
      </c>
      <c r="CP15" s="97">
        <v>12624.315789473685</v>
      </c>
      <c r="CQ15" s="97">
        <v>9993.681818181818</v>
      </c>
      <c r="CR15" s="97">
        <v>9316.7368421052633</v>
      </c>
      <c r="CS15" s="98">
        <v>6339.2222222222226</v>
      </c>
      <c r="CT15" s="99">
        <v>7046.0476190476193</v>
      </c>
      <c r="CU15" s="97">
        <v>7200.6111111111113</v>
      </c>
      <c r="CV15" s="97">
        <v>8269.2999999999993</v>
      </c>
      <c r="CW15" s="97">
        <v>8416.045454545454</v>
      </c>
      <c r="CX15" s="97">
        <v>8235.5714285714294</v>
      </c>
      <c r="CY15" s="97">
        <v>9243.7000000000007</v>
      </c>
      <c r="CZ15" s="97">
        <v>9458.636363636364</v>
      </c>
      <c r="DA15" s="97">
        <v>11275.454545454546</v>
      </c>
      <c r="DB15" s="97">
        <v>11446.333333333334</v>
      </c>
      <c r="DC15" s="97">
        <v>12024.478260869566</v>
      </c>
      <c r="DD15" s="97">
        <v>9613.0526315789466</v>
      </c>
      <c r="DE15" s="98">
        <v>7199.105263157895</v>
      </c>
      <c r="DF15" s="96">
        <v>8750.454545454546</v>
      </c>
      <c r="DG15" s="97">
        <v>13041</v>
      </c>
      <c r="DH15" s="97">
        <v>10992.21052631579</v>
      </c>
      <c r="DI15" s="97">
        <v>8037.2</v>
      </c>
      <c r="DJ15" s="97">
        <v>9167.8571428571431</v>
      </c>
      <c r="DK15" s="97">
        <v>9417.3684210526317</v>
      </c>
      <c r="DL15" s="97">
        <v>9688.181818181818</v>
      </c>
      <c r="DM15" s="97">
        <v>10476.190476190477</v>
      </c>
      <c r="DN15" s="97">
        <v>11249.545454545454</v>
      </c>
      <c r="DO15" s="97">
        <v>13905.391304347826</v>
      </c>
      <c r="DP15" s="97">
        <v>10147.105263157895</v>
      </c>
      <c r="DQ15" s="97">
        <v>7097.65</v>
      </c>
      <c r="DR15" s="96">
        <v>8191.2380952380954</v>
      </c>
      <c r="DS15" s="97">
        <v>6963.4444444444443</v>
      </c>
      <c r="DT15" s="97">
        <v>6744</v>
      </c>
      <c r="DU15" s="97">
        <v>8179.6</v>
      </c>
      <c r="DV15" s="97">
        <v>7730.7</v>
      </c>
      <c r="DW15" s="97">
        <v>10631.476190476191</v>
      </c>
      <c r="DX15" s="97">
        <v>10081.954545454546</v>
      </c>
      <c r="DY15" s="97">
        <v>9186.0952380952385</v>
      </c>
      <c r="DZ15" s="97">
        <v>7810.5238095238092</v>
      </c>
      <c r="EA15" s="97">
        <v>6057.7619047619046</v>
      </c>
      <c r="EB15" s="97">
        <v>5547.7368421052633</v>
      </c>
      <c r="EC15" s="97">
        <v>3839.75</v>
      </c>
      <c r="ED15" s="80">
        <v>5581.4736842105267</v>
      </c>
      <c r="EE15" s="97">
        <v>6009.0526315789475</v>
      </c>
      <c r="EF15" s="97">
        <v>8578.4090909090901</v>
      </c>
      <c r="EG15" s="97">
        <v>7063.7</v>
      </c>
      <c r="EH15" s="97">
        <v>7871.1904761904761</v>
      </c>
      <c r="EI15" s="97">
        <v>9193</v>
      </c>
      <c r="EJ15" s="97">
        <v>10060.523809523809</v>
      </c>
      <c r="EK15" s="97">
        <v>9465.173913043478</v>
      </c>
      <c r="EL15" s="97">
        <v>8013.9523809523807</v>
      </c>
      <c r="EM15" s="97">
        <v>8021.95</v>
      </c>
      <c r="EN15" s="97">
        <v>7107.65</v>
      </c>
      <c r="EO15" s="98">
        <v>4785.3809523809523</v>
      </c>
      <c r="EP15" s="96">
        <v>7592.1904761904761</v>
      </c>
      <c r="EQ15" s="97">
        <v>7587.3888888888887</v>
      </c>
      <c r="ER15" s="97">
        <v>10026.95652173913</v>
      </c>
      <c r="ES15" s="97">
        <v>9506.6666666666661</v>
      </c>
      <c r="ET15" s="97">
        <v>8324.636363636364</v>
      </c>
      <c r="EU15" s="97">
        <v>10881.428571428571</v>
      </c>
      <c r="EV15" s="97">
        <v>10693.380952380952</v>
      </c>
      <c r="EW15" s="97">
        <v>13314.347826086956</v>
      </c>
      <c r="EX15" s="97">
        <v>11683.55</v>
      </c>
      <c r="EY15" s="97">
        <v>9975.0476190476184</v>
      </c>
      <c r="EZ15" s="97">
        <v>9853.4210526315783</v>
      </c>
      <c r="FA15" s="97">
        <v>6263.6842105263158</v>
      </c>
      <c r="FB15" s="97">
        <v>7395.333333333333</v>
      </c>
      <c r="FC15" s="97">
        <v>11374.555555555555</v>
      </c>
      <c r="FD15" s="97">
        <v>13822</v>
      </c>
      <c r="FE15" s="97">
        <v>11543.666666666666</v>
      </c>
      <c r="FF15" s="97">
        <v>13048.238095238095</v>
      </c>
      <c r="FG15" s="97">
        <v>7112.5238095238092</v>
      </c>
      <c r="FH15" s="97">
        <v>7277.0952380952385</v>
      </c>
      <c r="FI15" s="97">
        <v>7035.347826086957</v>
      </c>
      <c r="FJ15" s="97">
        <v>7483.5263157894733</v>
      </c>
      <c r="FK15" s="98">
        <v>8830.636363636364</v>
      </c>
      <c r="FL15" s="97">
        <f>AVERAGE('[1]BM&amp;F_Diários-Daily_Ajust. Mini'!G3677:G3695)</f>
        <v>6370.4210526315792</v>
      </c>
      <c r="FM15" s="98">
        <v>5197.4444444444443</v>
      </c>
      <c r="FN15" s="97">
        <v>6106.9523809523807</v>
      </c>
      <c r="FO15" s="97">
        <v>6444.3</v>
      </c>
      <c r="FP15" s="97">
        <v>7677.894736842105</v>
      </c>
      <c r="FQ15" s="97">
        <v>7878.2380952380954</v>
      </c>
      <c r="FR15" s="97">
        <v>9593.2727272727279</v>
      </c>
      <c r="FS15" s="97">
        <v>9068.6315789473683</v>
      </c>
      <c r="FT15" s="97">
        <v>6891.727272727273</v>
      </c>
      <c r="FU15" s="97">
        <v>8468.2727272727279</v>
      </c>
      <c r="FV15" s="97">
        <v>10126.142857142857</v>
      </c>
      <c r="FW15" s="97">
        <v>11971.739130434782</v>
      </c>
      <c r="FX15" s="97">
        <v>18112.57894736842</v>
      </c>
      <c r="FY15" s="97">
        <v>9397.5789473684217</v>
      </c>
      <c r="FZ15" s="97">
        <v>11072.318181818182</v>
      </c>
      <c r="GA15" s="97">
        <v>10682.5</v>
      </c>
      <c r="GB15" s="97">
        <v>15665.6818181818</v>
      </c>
      <c r="GC15" s="97">
        <v>11093.75</v>
      </c>
      <c r="GD15" s="97">
        <v>10763.9</v>
      </c>
      <c r="GE15" s="97">
        <v>8586.8095238095229</v>
      </c>
      <c r="GF15" s="97">
        <v>13082</v>
      </c>
      <c r="GG15" s="97">
        <v>18309.142857142859</v>
      </c>
      <c r="GH15" s="97">
        <v>16592.809523809523</v>
      </c>
      <c r="GI15" s="97">
        <v>21892.619047619046</v>
      </c>
      <c r="GJ15" s="97">
        <v>16202.25</v>
      </c>
      <c r="GK15" s="97">
        <v>14665.85</v>
      </c>
      <c r="GL15" s="505">
        <v>14057</v>
      </c>
      <c r="GM15" s="505">
        <v>13808</v>
      </c>
      <c r="GN15" s="505">
        <v>14002</v>
      </c>
      <c r="GO15" s="505">
        <v>19682</v>
      </c>
      <c r="GP15" s="505">
        <v>22644</v>
      </c>
      <c r="GQ15" s="505">
        <v>26624</v>
      </c>
      <c r="GR15" s="505">
        <v>26600</v>
      </c>
      <c r="GS15" s="451">
        <v>24623</v>
      </c>
      <c r="GT15" s="451">
        <v>20647</v>
      </c>
      <c r="GU15" s="451">
        <v>25855</v>
      </c>
      <c r="GV15" s="451">
        <v>25732</v>
      </c>
      <c r="GW15" s="451">
        <v>26667</v>
      </c>
      <c r="GX15" s="451">
        <v>24762</v>
      </c>
      <c r="GY15" s="451">
        <v>23588</v>
      </c>
      <c r="GZ15" s="451">
        <v>33337</v>
      </c>
      <c r="HA15" s="451">
        <v>25288</v>
      </c>
      <c r="HB15" s="451">
        <v>25528</v>
      </c>
      <c r="HC15" s="451">
        <v>24036.809523809523</v>
      </c>
      <c r="HD15" s="451">
        <v>27904</v>
      </c>
      <c r="HE15" s="451">
        <v>23591.669565217391</v>
      </c>
      <c r="HF15" s="451">
        <v>19815</v>
      </c>
      <c r="HG15" s="451">
        <v>17690</v>
      </c>
      <c r="HH15" s="451">
        <v>20809</v>
      </c>
      <c r="HI15" s="451">
        <v>13252</v>
      </c>
      <c r="HJ15" s="451">
        <v>19264</v>
      </c>
      <c r="HK15" s="451">
        <v>17834</v>
      </c>
      <c r="HL15" s="451">
        <v>19032</v>
      </c>
      <c r="HM15" s="451">
        <v>28043</v>
      </c>
      <c r="HN15" s="451">
        <v>32637</v>
      </c>
      <c r="HO15" s="451">
        <v>28688</v>
      </c>
      <c r="HP15" s="451">
        <v>25794</v>
      </c>
      <c r="HQ15" s="451">
        <v>26248</v>
      </c>
      <c r="HR15" s="451">
        <v>25543</v>
      </c>
      <c r="HS15" s="451">
        <v>24762</v>
      </c>
      <c r="HT15" s="451">
        <v>24404</v>
      </c>
      <c r="HU15" s="451">
        <v>22445</v>
      </c>
      <c r="HV15" s="601">
        <v>24300</v>
      </c>
      <c r="HW15" s="451">
        <v>24277</v>
      </c>
      <c r="HX15" s="505">
        <v>27968</v>
      </c>
      <c r="HY15" s="505">
        <v>24444</v>
      </c>
      <c r="HZ15" s="505">
        <v>21769</v>
      </c>
      <c r="IA15" s="505">
        <v>24989</v>
      </c>
      <c r="IB15" s="505">
        <v>25092</v>
      </c>
      <c r="IC15" s="505">
        <v>21789</v>
      </c>
      <c r="ID15" s="505">
        <v>28493</v>
      </c>
      <c r="IE15" s="505">
        <v>29477</v>
      </c>
      <c r="IF15" s="505">
        <v>34207</v>
      </c>
      <c r="IG15" s="505">
        <v>27141</v>
      </c>
      <c r="IH15" s="451">
        <v>24111</v>
      </c>
      <c r="II15" s="451">
        <v>29979</v>
      </c>
      <c r="IJ15" s="451">
        <v>34338</v>
      </c>
      <c r="IK15" s="683"/>
    </row>
    <row r="16" spans="1:245" s="38" customFormat="1">
      <c r="A16" s="621" t="s">
        <v>529</v>
      </c>
      <c r="B16" s="97"/>
      <c r="C16" s="97"/>
      <c r="D16" s="97"/>
      <c r="E16" s="97"/>
      <c r="F16" s="97"/>
      <c r="G16" s="97"/>
      <c r="H16" s="97"/>
      <c r="I16" s="97"/>
      <c r="J16" s="97"/>
      <c r="K16" s="97"/>
      <c r="L16" s="97"/>
      <c r="M16" s="98"/>
      <c r="N16" s="96"/>
      <c r="O16" s="97"/>
      <c r="P16" s="97"/>
      <c r="Q16" s="97"/>
      <c r="R16" s="97"/>
      <c r="S16" s="97"/>
      <c r="T16" s="97"/>
      <c r="U16" s="97"/>
      <c r="V16" s="97"/>
      <c r="W16" s="97"/>
      <c r="X16" s="97"/>
      <c r="Y16" s="98"/>
      <c r="Z16" s="96"/>
      <c r="AA16" s="97"/>
      <c r="AB16" s="97"/>
      <c r="AC16" s="97"/>
      <c r="AD16" s="97"/>
      <c r="AE16" s="97"/>
      <c r="AF16" s="97"/>
      <c r="AG16" s="97"/>
      <c r="AH16" s="97"/>
      <c r="AI16" s="97"/>
      <c r="AJ16" s="97"/>
      <c r="AK16" s="98"/>
      <c r="AL16" s="96"/>
      <c r="AM16" s="97"/>
      <c r="AN16" s="97"/>
      <c r="AO16" s="97"/>
      <c r="AP16" s="97"/>
      <c r="AQ16" s="97"/>
      <c r="AR16" s="97"/>
      <c r="AS16" s="97"/>
      <c r="AT16" s="97"/>
      <c r="AU16" s="97"/>
      <c r="AV16" s="97"/>
      <c r="AW16" s="98"/>
      <c r="AX16" s="96"/>
      <c r="AY16" s="97"/>
      <c r="AZ16" s="97"/>
      <c r="BA16" s="97"/>
      <c r="BB16" s="97"/>
      <c r="BC16" s="97"/>
      <c r="BD16" s="97"/>
      <c r="BE16" s="97"/>
      <c r="BF16" s="97"/>
      <c r="BG16" s="97"/>
      <c r="BH16" s="97"/>
      <c r="BI16" s="98"/>
      <c r="BJ16" s="96"/>
      <c r="BK16" s="97"/>
      <c r="BL16" s="97"/>
      <c r="BM16" s="97"/>
      <c r="BN16" s="97"/>
      <c r="BO16" s="97"/>
      <c r="BP16" s="97"/>
      <c r="BQ16" s="97"/>
      <c r="BR16" s="97"/>
      <c r="BS16" s="97"/>
      <c r="BT16" s="97"/>
      <c r="BU16" s="98"/>
      <c r="BV16" s="96"/>
      <c r="BW16" s="97"/>
      <c r="BX16" s="97"/>
      <c r="BY16" s="97"/>
      <c r="BZ16" s="97"/>
      <c r="CA16" s="97"/>
      <c r="CB16" s="97"/>
      <c r="CC16" s="97"/>
      <c r="CD16" s="97"/>
      <c r="CE16" s="97"/>
      <c r="CF16" s="97"/>
      <c r="CG16" s="98"/>
      <c r="CH16" s="99"/>
      <c r="CI16" s="97"/>
      <c r="CJ16" s="97"/>
      <c r="CK16" s="97"/>
      <c r="CL16" s="97"/>
      <c r="CM16" s="97"/>
      <c r="CN16" s="97"/>
      <c r="CO16" s="97"/>
      <c r="CP16" s="97"/>
      <c r="CQ16" s="97"/>
      <c r="CR16" s="97"/>
      <c r="CS16" s="98"/>
      <c r="CT16" s="99"/>
      <c r="CU16" s="97"/>
      <c r="CV16" s="97"/>
      <c r="CW16" s="97"/>
      <c r="CX16" s="97"/>
      <c r="CY16" s="97"/>
      <c r="CZ16" s="97"/>
      <c r="DA16" s="97"/>
      <c r="DB16" s="97"/>
      <c r="DC16" s="97"/>
      <c r="DD16" s="97"/>
      <c r="DE16" s="98"/>
      <c r="DF16" s="96"/>
      <c r="DG16" s="97"/>
      <c r="DH16" s="97"/>
      <c r="DI16" s="97"/>
      <c r="DJ16" s="97"/>
      <c r="DK16" s="97"/>
      <c r="DL16" s="97"/>
      <c r="DM16" s="97"/>
      <c r="DN16" s="97"/>
      <c r="DO16" s="97"/>
      <c r="DP16" s="97"/>
      <c r="DQ16" s="97"/>
      <c r="DR16" s="96"/>
      <c r="DS16" s="97"/>
      <c r="DT16" s="97"/>
      <c r="DU16" s="97"/>
      <c r="DV16" s="97"/>
      <c r="DW16" s="97"/>
      <c r="DX16" s="97"/>
      <c r="DY16" s="97"/>
      <c r="DZ16" s="97"/>
      <c r="EA16" s="97"/>
      <c r="EB16" s="97"/>
      <c r="EC16" s="97"/>
      <c r="ED16" s="80"/>
      <c r="EE16" s="97"/>
      <c r="EF16" s="97"/>
      <c r="EG16" s="97"/>
      <c r="EH16" s="97"/>
      <c r="EI16" s="97"/>
      <c r="EJ16" s="97"/>
      <c r="EK16" s="97"/>
      <c r="EL16" s="97"/>
      <c r="EM16" s="97"/>
      <c r="EN16" s="97"/>
      <c r="EO16" s="98"/>
      <c r="EP16" s="96"/>
      <c r="EQ16" s="97"/>
      <c r="ER16" s="97"/>
      <c r="ES16" s="97"/>
      <c r="ET16" s="97"/>
      <c r="EU16" s="97"/>
      <c r="EV16" s="97"/>
      <c r="EW16" s="97"/>
      <c r="EX16" s="97"/>
      <c r="EY16" s="97"/>
      <c r="EZ16" s="97"/>
      <c r="FA16" s="97"/>
      <c r="FB16" s="97"/>
      <c r="FC16" s="97"/>
      <c r="FD16" s="97"/>
      <c r="FE16" s="97"/>
      <c r="FF16" s="97"/>
      <c r="FG16" s="97"/>
      <c r="FH16" s="97"/>
      <c r="FI16" s="97"/>
      <c r="FJ16" s="97"/>
      <c r="FK16" s="98"/>
      <c r="FL16" s="97"/>
      <c r="FM16" s="98"/>
      <c r="FN16" s="98"/>
      <c r="FO16" s="98"/>
      <c r="FP16" s="98"/>
      <c r="FQ16" s="98"/>
      <c r="FR16" s="98"/>
      <c r="FS16" s="98"/>
      <c r="FT16" s="97"/>
      <c r="FU16" s="98"/>
      <c r="FV16" s="98"/>
      <c r="FW16" s="98"/>
      <c r="FX16" s="97"/>
      <c r="FY16" s="98"/>
      <c r="FZ16" s="98"/>
      <c r="GA16" s="98"/>
      <c r="GB16" s="98"/>
      <c r="GC16" s="98"/>
      <c r="GD16" s="98"/>
      <c r="GE16" s="98"/>
      <c r="GF16" s="97"/>
      <c r="GG16" s="97"/>
      <c r="GH16" s="97"/>
      <c r="GI16" s="97"/>
      <c r="GJ16" s="97"/>
      <c r="GK16" s="97"/>
      <c r="GL16" s="505"/>
      <c r="GM16" s="505"/>
      <c r="GN16" s="505"/>
      <c r="GO16" s="505"/>
      <c r="GP16" s="505"/>
      <c r="GQ16" s="505"/>
      <c r="GR16" s="505"/>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601"/>
      <c r="HW16" s="451"/>
      <c r="HX16" s="505"/>
      <c r="HY16" s="505">
        <v>4643</v>
      </c>
      <c r="HZ16" s="505">
        <v>33569</v>
      </c>
      <c r="IA16" s="505">
        <v>66680</v>
      </c>
      <c r="IB16" s="505">
        <v>104209</v>
      </c>
      <c r="IC16" s="505">
        <v>135103</v>
      </c>
      <c r="ID16" s="505">
        <v>120306</v>
      </c>
      <c r="IE16" s="505">
        <v>131155</v>
      </c>
      <c r="IF16" s="505">
        <v>242485</v>
      </c>
      <c r="IG16" s="505">
        <v>260439</v>
      </c>
      <c r="IH16" s="451">
        <v>254231</v>
      </c>
      <c r="II16" s="451">
        <v>232376</v>
      </c>
      <c r="IJ16" s="451">
        <v>240883</v>
      </c>
      <c r="IK16" s="683"/>
    </row>
    <row r="17" spans="1:245" s="38" customFormat="1">
      <c r="A17" s="95" t="s">
        <v>398</v>
      </c>
      <c r="B17" s="97">
        <v>0.45</v>
      </c>
      <c r="C17" s="97">
        <v>121.88888888888889</v>
      </c>
      <c r="D17" s="97">
        <v>723.5</v>
      </c>
      <c r="E17" s="97">
        <v>471.95</v>
      </c>
      <c r="F17" s="97">
        <v>367</v>
      </c>
      <c r="G17" s="97">
        <v>450</v>
      </c>
      <c r="H17" s="97">
        <v>457.23809523809524</v>
      </c>
      <c r="I17" s="97">
        <v>907.73913043478262</v>
      </c>
      <c r="J17" s="97">
        <v>1142.047619047619</v>
      </c>
      <c r="K17" s="97">
        <v>8024.45</v>
      </c>
      <c r="L17" s="97">
        <v>14082.95</v>
      </c>
      <c r="M17" s="98">
        <v>22475.095238095237</v>
      </c>
      <c r="N17" s="96">
        <v>25663.904761904763</v>
      </c>
      <c r="O17" s="97">
        <v>30358.166666666668</v>
      </c>
      <c r="P17" s="97">
        <v>29880</v>
      </c>
      <c r="Q17" s="97">
        <v>28000.888888888891</v>
      </c>
      <c r="R17" s="97">
        <v>24673.272727272728</v>
      </c>
      <c r="S17" s="97">
        <v>22344.047619047618</v>
      </c>
      <c r="T17" s="97">
        <v>22320.428571428572</v>
      </c>
      <c r="U17" s="97">
        <v>31332.304347826088</v>
      </c>
      <c r="V17" s="97">
        <v>35549.4</v>
      </c>
      <c r="W17" s="97">
        <v>39938.333333333336</v>
      </c>
      <c r="X17" s="97">
        <v>51404.894736842107</v>
      </c>
      <c r="Y17" s="98">
        <v>95447.210526315786</v>
      </c>
      <c r="Z17" s="96">
        <v>102994.33333333333</v>
      </c>
      <c r="AA17" s="97">
        <v>81054.944444444438</v>
      </c>
      <c r="AB17" s="97">
        <v>77394</v>
      </c>
      <c r="AC17" s="97">
        <v>51108.1</v>
      </c>
      <c r="AD17" s="97">
        <v>56167.909090909088</v>
      </c>
      <c r="AE17" s="97">
        <v>57223.55</v>
      </c>
      <c r="AF17" s="97">
        <v>52349.238095238092</v>
      </c>
      <c r="AG17" s="97">
        <v>52310.304347826088</v>
      </c>
      <c r="AH17" s="97">
        <v>49460.73684210526</v>
      </c>
      <c r="AI17" s="97">
        <v>41144.909090909088</v>
      </c>
      <c r="AJ17" s="97">
        <v>39773.42105263158</v>
      </c>
      <c r="AK17" s="98">
        <v>29017.833333333332</v>
      </c>
      <c r="AL17" s="96">
        <v>38778.714285714283</v>
      </c>
      <c r="AM17" s="97">
        <v>40673.15789473684</v>
      </c>
      <c r="AN17" s="97">
        <v>42577.7</v>
      </c>
      <c r="AO17" s="97">
        <v>40304.047619047618</v>
      </c>
      <c r="AP17" s="97">
        <v>34755.5</v>
      </c>
      <c r="AQ17" s="97">
        <v>38115.761904761908</v>
      </c>
      <c r="AR17" s="97">
        <v>41124.63636363636</v>
      </c>
      <c r="AS17" s="97">
        <v>37944.047619047618</v>
      </c>
      <c r="AT17" s="97">
        <v>46192.142857142855</v>
      </c>
      <c r="AU17" s="97">
        <v>45304.478260869568</v>
      </c>
      <c r="AV17" s="97">
        <v>43736</v>
      </c>
      <c r="AW17" s="98">
        <v>35387.050000000003</v>
      </c>
      <c r="AX17" s="96">
        <v>41983.571428571428</v>
      </c>
      <c r="AY17" s="97">
        <v>50512.111111111109</v>
      </c>
      <c r="AZ17" s="97">
        <v>60441.227272727272</v>
      </c>
      <c r="BA17" s="97">
        <v>52244.05</v>
      </c>
      <c r="BB17" s="97">
        <v>53801.15</v>
      </c>
      <c r="BC17" s="97">
        <v>47826.333333333299</v>
      </c>
      <c r="BD17" s="97">
        <v>45064.227272727272</v>
      </c>
      <c r="BE17" s="97">
        <v>51391.571428571428</v>
      </c>
      <c r="BF17" s="97">
        <v>55986.523809523802</v>
      </c>
      <c r="BG17" s="97">
        <v>63482.714285714283</v>
      </c>
      <c r="BH17" s="97">
        <v>55090</v>
      </c>
      <c r="BI17" s="98">
        <v>53838.55</v>
      </c>
      <c r="BJ17" s="96">
        <v>61060.684210526313</v>
      </c>
      <c r="BK17" s="97">
        <v>73765.055555555562</v>
      </c>
      <c r="BL17" s="97">
        <v>69718</v>
      </c>
      <c r="BM17" s="97">
        <v>66383.100000000006</v>
      </c>
      <c r="BN17" s="97">
        <v>98245.904761904763</v>
      </c>
      <c r="BO17" s="97">
        <v>73296.380952380947</v>
      </c>
      <c r="BP17" s="97">
        <v>71721.71428571429</v>
      </c>
      <c r="BQ17" s="97">
        <v>75697.090909090912</v>
      </c>
      <c r="BR17" s="97">
        <v>82152.71428571429</v>
      </c>
      <c r="BS17" s="97">
        <v>100000.9</v>
      </c>
      <c r="BT17" s="97">
        <v>75719.649999999994</v>
      </c>
      <c r="BU17" s="98">
        <v>59140.333333333336</v>
      </c>
      <c r="BV17" s="96">
        <v>62010.9</v>
      </c>
      <c r="BW17" s="97">
        <v>84909.45</v>
      </c>
      <c r="BX17" s="97">
        <v>83010.142857142855</v>
      </c>
      <c r="BY17" s="97">
        <v>79969</v>
      </c>
      <c r="BZ17" s="97">
        <v>96319.272727272721</v>
      </c>
      <c r="CA17" s="97">
        <v>96054.047619047618</v>
      </c>
      <c r="CB17" s="97">
        <v>108379.85714285714</v>
      </c>
      <c r="CC17" s="97">
        <v>180935.08695652173</v>
      </c>
      <c r="CD17" s="97">
        <v>175349.47619047618</v>
      </c>
      <c r="CE17" s="97">
        <v>152014.45000000001</v>
      </c>
      <c r="CF17" s="97">
        <v>132988.65</v>
      </c>
      <c r="CG17" s="98">
        <v>111259.71428571429</v>
      </c>
      <c r="CH17" s="99">
        <v>126391.14285714286</v>
      </c>
      <c r="CI17" s="97">
        <v>139286.10526315789</v>
      </c>
      <c r="CJ17" s="97">
        <v>134905.36363636365</v>
      </c>
      <c r="CK17" s="97">
        <v>155458.29999999999</v>
      </c>
      <c r="CL17" s="97">
        <v>203000.45454545456</v>
      </c>
      <c r="CM17" s="97">
        <v>171469.95</v>
      </c>
      <c r="CN17" s="97">
        <v>172701.76190476189</v>
      </c>
      <c r="CO17" s="97">
        <v>185874.65217391305</v>
      </c>
      <c r="CP17" s="97">
        <v>166973.47368421053</v>
      </c>
      <c r="CQ17" s="97">
        <v>169657.54545454544</v>
      </c>
      <c r="CR17" s="97">
        <v>187885.05263157896</v>
      </c>
      <c r="CS17" s="98">
        <v>173542</v>
      </c>
      <c r="CT17" s="99">
        <v>147448.33333333334</v>
      </c>
      <c r="CU17" s="97">
        <v>178844.44444444444</v>
      </c>
      <c r="CV17" s="97">
        <v>201751.2</v>
      </c>
      <c r="CW17" s="97">
        <v>212215.681818182</v>
      </c>
      <c r="CX17" s="97">
        <v>220883.28571428571</v>
      </c>
      <c r="CY17" s="97">
        <v>281605.25</v>
      </c>
      <c r="CZ17" s="97">
        <v>216604.40909090909</v>
      </c>
      <c r="DA17" s="97">
        <v>238376.86363636365</v>
      </c>
      <c r="DB17" s="97">
        <v>189031.76190476189</v>
      </c>
      <c r="DC17" s="97">
        <v>208157.26086956522</v>
      </c>
      <c r="DD17" s="97">
        <v>209288.89473684211</v>
      </c>
      <c r="DE17" s="98">
        <v>189921.78947368421</v>
      </c>
      <c r="DF17" s="96">
        <v>220214.40909090909</v>
      </c>
      <c r="DG17" s="97">
        <v>266492.7</v>
      </c>
      <c r="DH17" s="97">
        <v>265265</v>
      </c>
      <c r="DI17" s="97">
        <v>290984.5</v>
      </c>
      <c r="DJ17" s="97">
        <v>244197.33333333334</v>
      </c>
      <c r="DK17" s="97">
        <v>229225.10526315789</v>
      </c>
      <c r="DL17" s="97">
        <v>222858.04545454544</v>
      </c>
      <c r="DM17" s="97">
        <v>324818.57142857142</v>
      </c>
      <c r="DN17" s="97">
        <v>403107.18181818182</v>
      </c>
      <c r="DO17" s="97">
        <v>471302.30434782611</v>
      </c>
      <c r="DP17" s="97">
        <v>389410.26315789472</v>
      </c>
      <c r="DQ17" s="97">
        <v>384105.15</v>
      </c>
      <c r="DR17" s="96">
        <v>388751.95238095237</v>
      </c>
      <c r="DS17" s="97">
        <v>417739.77777777775</v>
      </c>
      <c r="DT17" s="97">
        <v>499477.18181818182</v>
      </c>
      <c r="DU17" s="97">
        <v>477109.7</v>
      </c>
      <c r="DV17" s="97">
        <v>437121.4</v>
      </c>
      <c r="DW17" s="97">
        <v>419542.85714285716</v>
      </c>
      <c r="DX17" s="97">
        <v>472957.45454545453</v>
      </c>
      <c r="DY17" s="97">
        <v>633082.09523809527</v>
      </c>
      <c r="DZ17" s="97">
        <v>691810.09523809527</v>
      </c>
      <c r="EA17" s="97">
        <v>634839.57142857148</v>
      </c>
      <c r="EB17" s="97">
        <v>563654.84210526315</v>
      </c>
      <c r="EC17" s="97">
        <v>598375.6</v>
      </c>
      <c r="ED17" s="80">
        <v>0</v>
      </c>
      <c r="EE17" s="242">
        <v>0</v>
      </c>
      <c r="EF17" s="243">
        <v>0</v>
      </c>
      <c r="EG17" s="243">
        <v>0</v>
      </c>
      <c r="EH17" s="243">
        <v>0</v>
      </c>
      <c r="EI17" s="243">
        <v>0</v>
      </c>
      <c r="EJ17" s="243">
        <v>0</v>
      </c>
      <c r="EK17" s="243">
        <v>0</v>
      </c>
      <c r="EL17" s="243">
        <v>0</v>
      </c>
      <c r="EM17" s="243">
        <v>0</v>
      </c>
      <c r="EN17" s="243">
        <v>0</v>
      </c>
      <c r="EO17" s="244">
        <v>0</v>
      </c>
      <c r="EP17" s="245">
        <v>0</v>
      </c>
      <c r="EQ17" s="243">
        <v>0</v>
      </c>
      <c r="ER17" s="243">
        <v>0</v>
      </c>
      <c r="ES17" s="243">
        <v>0</v>
      </c>
      <c r="ET17" s="243">
        <v>0</v>
      </c>
      <c r="EU17" s="243">
        <v>0</v>
      </c>
      <c r="EV17" s="243">
        <v>0</v>
      </c>
      <c r="EW17" s="243">
        <v>0</v>
      </c>
      <c r="EX17" s="243">
        <v>0</v>
      </c>
      <c r="EY17" s="243">
        <v>0</v>
      </c>
      <c r="EZ17" s="243">
        <v>0</v>
      </c>
      <c r="FA17" s="243">
        <v>0</v>
      </c>
      <c r="FB17" s="243">
        <v>0</v>
      </c>
      <c r="FC17" s="243">
        <v>0</v>
      </c>
      <c r="FD17" s="243">
        <v>0</v>
      </c>
      <c r="FE17" s="243">
        <v>0</v>
      </c>
      <c r="FF17" s="243">
        <v>0</v>
      </c>
      <c r="FG17" s="243">
        <v>0</v>
      </c>
      <c r="FH17" s="243">
        <v>0</v>
      </c>
      <c r="FI17" s="243">
        <v>0</v>
      </c>
      <c r="FJ17" s="243">
        <v>0</v>
      </c>
      <c r="FK17" s="244">
        <v>0</v>
      </c>
      <c r="FL17" s="243">
        <v>0</v>
      </c>
      <c r="FM17" s="244">
        <v>0</v>
      </c>
      <c r="FN17" s="244">
        <v>0</v>
      </c>
      <c r="FO17" s="244">
        <v>0</v>
      </c>
      <c r="FP17" s="244">
        <v>0</v>
      </c>
      <c r="FQ17" s="244">
        <v>0</v>
      </c>
      <c r="FR17" s="244">
        <v>0</v>
      </c>
      <c r="FS17" s="244">
        <v>0</v>
      </c>
      <c r="FT17" s="243">
        <v>0</v>
      </c>
      <c r="FU17" s="244">
        <v>0</v>
      </c>
      <c r="FV17" s="244">
        <v>0</v>
      </c>
      <c r="FW17" s="244">
        <v>0</v>
      </c>
      <c r="FX17" s="243">
        <v>0</v>
      </c>
      <c r="FY17" s="244">
        <v>0</v>
      </c>
      <c r="FZ17" s="244">
        <v>0</v>
      </c>
      <c r="GA17" s="244">
        <v>0</v>
      </c>
      <c r="GB17" s="244">
        <v>0</v>
      </c>
      <c r="GC17" s="244">
        <v>0</v>
      </c>
      <c r="GD17" s="244">
        <v>0</v>
      </c>
      <c r="GE17" s="244">
        <v>0</v>
      </c>
      <c r="GF17" s="243"/>
      <c r="GG17" s="243"/>
      <c r="GH17" s="243"/>
      <c r="GI17" s="243"/>
      <c r="GJ17" s="243"/>
      <c r="GK17" s="243"/>
      <c r="GL17" s="451"/>
      <c r="GM17" s="243"/>
      <c r="GN17" s="243"/>
      <c r="GO17" s="50"/>
      <c r="GP17" s="50"/>
      <c r="GQ17" s="50"/>
      <c r="GR17" s="50"/>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602"/>
      <c r="HW17" s="47"/>
      <c r="HX17" s="50"/>
      <c r="HY17" s="50"/>
      <c r="HZ17" s="50"/>
      <c r="IA17" s="50"/>
      <c r="IB17" s="50"/>
      <c r="IC17" s="50"/>
      <c r="ID17" s="50"/>
      <c r="IE17" s="50"/>
      <c r="IF17" s="50"/>
      <c r="IG17" s="50"/>
      <c r="IH17" s="47"/>
      <c r="II17" s="47"/>
      <c r="IJ17" s="47"/>
      <c r="IK17" s="683"/>
    </row>
    <row r="18" spans="1:245" s="38" customFormat="1" ht="15">
      <c r="A18" s="100" t="s">
        <v>238</v>
      </c>
      <c r="B18" s="102">
        <v>8594.4500000000007</v>
      </c>
      <c r="C18" s="102">
        <v>9482.7777777777774</v>
      </c>
      <c r="D18" s="102">
        <v>9435.9090909090901</v>
      </c>
      <c r="E18" s="102">
        <v>6793.3</v>
      </c>
      <c r="F18" s="102">
        <v>5612.333333333333</v>
      </c>
      <c r="G18" s="102">
        <v>7990.454545454545</v>
      </c>
      <c r="H18" s="102">
        <v>7903.8095238095239</v>
      </c>
      <c r="I18" s="102">
        <v>5646.521739130435</v>
      </c>
      <c r="J18" s="102">
        <v>7183.3809523809523</v>
      </c>
      <c r="K18" s="102">
        <v>5571.65</v>
      </c>
      <c r="L18" s="102">
        <v>5144.8</v>
      </c>
      <c r="M18" s="103">
        <v>8210.0952380952385</v>
      </c>
      <c r="N18" s="101">
        <v>22023.904761904763</v>
      </c>
      <c r="O18" s="102">
        <v>29944.055555555555</v>
      </c>
      <c r="P18" s="102">
        <v>23967.043478260868</v>
      </c>
      <c r="Q18" s="102">
        <v>12314.444444444445</v>
      </c>
      <c r="R18" s="102">
        <v>17682.909090909092</v>
      </c>
      <c r="S18" s="102">
        <v>9640.1428571428569</v>
      </c>
      <c r="T18" s="102">
        <v>11552.095238095239</v>
      </c>
      <c r="U18" s="102">
        <v>20219.043478260868</v>
      </c>
      <c r="V18" s="102">
        <v>7579.5</v>
      </c>
      <c r="W18" s="102">
        <v>12673.190476190477</v>
      </c>
      <c r="X18" s="102">
        <v>15488</v>
      </c>
      <c r="Y18" s="103">
        <v>10705.684210526315</v>
      </c>
      <c r="Z18" s="101">
        <v>9492.9047619047615</v>
      </c>
      <c r="AA18" s="102">
        <v>10663.666666666666</v>
      </c>
      <c r="AB18" s="102">
        <v>9766.7727272727279</v>
      </c>
      <c r="AC18" s="102">
        <v>11469.5</v>
      </c>
      <c r="AD18" s="102">
        <v>12715.863636363636</v>
      </c>
      <c r="AE18" s="102">
        <v>9071.1</v>
      </c>
      <c r="AF18" s="102">
        <v>10386.047619047618</v>
      </c>
      <c r="AG18" s="102">
        <v>13601.130434782608</v>
      </c>
      <c r="AH18" s="102">
        <v>11777.947368421053</v>
      </c>
      <c r="AI18" s="102">
        <v>12732.181818181818</v>
      </c>
      <c r="AJ18" s="102">
        <v>16250.631578947368</v>
      </c>
      <c r="AK18" s="103">
        <v>9636.6111111111113</v>
      </c>
      <c r="AL18" s="101">
        <v>7923.9523809523807</v>
      </c>
      <c r="AM18" s="102">
        <v>13812.052631578947</v>
      </c>
      <c r="AN18" s="102">
        <v>20457.150000000001</v>
      </c>
      <c r="AO18" s="102">
        <v>11680.666666666666</v>
      </c>
      <c r="AP18" s="102">
        <v>16641.5</v>
      </c>
      <c r="AQ18" s="102">
        <v>14371.190476190477</v>
      </c>
      <c r="AR18" s="102">
        <v>10880.954545454546</v>
      </c>
      <c r="AS18" s="102">
        <v>19555.380952380954</v>
      </c>
      <c r="AT18" s="102">
        <v>7319.4285714285716</v>
      </c>
      <c r="AU18" s="102">
        <v>8165.608695652174</v>
      </c>
      <c r="AV18" s="102">
        <v>5621.2631578947367</v>
      </c>
      <c r="AW18" s="103">
        <v>13789.45</v>
      </c>
      <c r="AX18" s="101">
        <v>6690.1904761904761</v>
      </c>
      <c r="AY18" s="102">
        <v>4895.0555555555557</v>
      </c>
      <c r="AZ18" s="102">
        <v>2871.3636363636365</v>
      </c>
      <c r="BA18" s="102">
        <v>8996.15</v>
      </c>
      <c r="BB18" s="102">
        <v>10749.35</v>
      </c>
      <c r="BC18" s="102">
        <v>9667.0476190476202</v>
      </c>
      <c r="BD18" s="102">
        <v>11266.636363636364</v>
      </c>
      <c r="BE18" s="102">
        <v>4333.8571428571431</v>
      </c>
      <c r="BF18" s="102">
        <v>10824.761904761899</v>
      </c>
      <c r="BG18" s="102">
        <v>14431.428571428571</v>
      </c>
      <c r="BH18" s="102">
        <v>9775.6315789473683</v>
      </c>
      <c r="BI18" s="103">
        <v>16820.7</v>
      </c>
      <c r="BJ18" s="101">
        <v>12906.894736842105</v>
      </c>
      <c r="BK18" s="102">
        <v>21104.111111111109</v>
      </c>
      <c r="BL18" s="102">
        <v>12694.478260869566</v>
      </c>
      <c r="BM18" s="102">
        <v>8644.35</v>
      </c>
      <c r="BN18" s="102">
        <v>12232.523809523809</v>
      </c>
      <c r="BO18" s="102">
        <v>11283.333333333334</v>
      </c>
      <c r="BP18" s="102">
        <v>14978.380952380952</v>
      </c>
      <c r="BQ18" s="102">
        <v>13876.818181818182</v>
      </c>
      <c r="BR18" s="102">
        <v>13547.476190476191</v>
      </c>
      <c r="BS18" s="102">
        <v>14036.25</v>
      </c>
      <c r="BT18" s="102">
        <v>9699.25</v>
      </c>
      <c r="BU18" s="103">
        <v>10237.666666666666</v>
      </c>
      <c r="BV18" s="101">
        <v>11728.05</v>
      </c>
      <c r="BW18" s="102">
        <v>16269.85</v>
      </c>
      <c r="BX18" s="102">
        <v>15343.238095238095</v>
      </c>
      <c r="BY18" s="102">
        <v>13196.578947368422</v>
      </c>
      <c r="BZ18" s="102">
        <v>12266.136363636364</v>
      </c>
      <c r="CA18" s="102">
        <v>11666.285714285714</v>
      </c>
      <c r="CB18" s="102">
        <v>13134.333333333334</v>
      </c>
      <c r="CC18" s="102">
        <v>8326.2608695652179</v>
      </c>
      <c r="CD18" s="102">
        <v>10476.333333333334</v>
      </c>
      <c r="CE18" s="102">
        <v>9505.2999999999993</v>
      </c>
      <c r="CF18" s="102">
        <v>10375.75</v>
      </c>
      <c r="CG18" s="103">
        <v>8903.7619047619046</v>
      </c>
      <c r="CH18" s="104">
        <v>7770.2857142857147</v>
      </c>
      <c r="CI18" s="102">
        <v>8005.6315789473683</v>
      </c>
      <c r="CJ18" s="102">
        <v>6579.045454545455</v>
      </c>
      <c r="CK18" s="102">
        <v>4328.3999999999996</v>
      </c>
      <c r="CL18" s="102">
        <v>10901.90909090909</v>
      </c>
      <c r="CM18" s="102">
        <v>11687.9</v>
      </c>
      <c r="CN18" s="102">
        <v>9117.2857142857138</v>
      </c>
      <c r="CO18" s="102">
        <v>15655.347826086956</v>
      </c>
      <c r="CP18" s="102">
        <v>15476.368421052632</v>
      </c>
      <c r="CQ18" s="102">
        <v>6322.136363636364</v>
      </c>
      <c r="CR18" s="102">
        <v>8419.9473684210534</v>
      </c>
      <c r="CS18" s="103">
        <v>5097.7777777777774</v>
      </c>
      <c r="CT18" s="104">
        <v>5048.3809523809523</v>
      </c>
      <c r="CU18" s="97">
        <v>3908.2222222222222</v>
      </c>
      <c r="CV18" s="97">
        <v>7406.25</v>
      </c>
      <c r="CW18" s="97">
        <v>8321.6818181818198</v>
      </c>
      <c r="CX18" s="97">
        <v>28937</v>
      </c>
      <c r="CY18" s="97">
        <v>10128.25</v>
      </c>
      <c r="CZ18" s="97">
        <v>4080.2727272727275</v>
      </c>
      <c r="DA18" s="97">
        <v>10075.5</v>
      </c>
      <c r="DB18" s="97">
        <v>8184.9523809523807</v>
      </c>
      <c r="DC18" s="97">
        <v>12741.826086956522</v>
      </c>
      <c r="DD18" s="97">
        <v>7926.1578947368425</v>
      </c>
      <c r="DE18" s="98">
        <v>13507.21052631579</v>
      </c>
      <c r="DF18" s="96">
        <v>12073.818181818182</v>
      </c>
      <c r="DG18" s="97">
        <v>11028.5</v>
      </c>
      <c r="DH18" s="97">
        <v>17819.21052631579</v>
      </c>
      <c r="DI18" s="97">
        <v>11432.6</v>
      </c>
      <c r="DJ18" s="97">
        <v>7108.1428571428569</v>
      </c>
      <c r="DK18" s="97">
        <v>7130.0526315789475</v>
      </c>
      <c r="DL18" s="97">
        <v>7827.863636363636</v>
      </c>
      <c r="DM18" s="97">
        <v>25271.047619047618</v>
      </c>
      <c r="DN18" s="97">
        <v>16518.636363636364</v>
      </c>
      <c r="DO18" s="97">
        <v>7501.695652173913</v>
      </c>
      <c r="DP18" s="97">
        <v>19019.36842105263</v>
      </c>
      <c r="DQ18" s="97">
        <v>7364.35</v>
      </c>
      <c r="DR18" s="96">
        <v>10653.380952380952</v>
      </c>
      <c r="DS18" s="97">
        <v>25720.944444444445</v>
      </c>
      <c r="DT18" s="103">
        <v>55292</v>
      </c>
      <c r="DU18" s="103">
        <v>6875.4</v>
      </c>
      <c r="DV18" s="103">
        <v>16206.35</v>
      </c>
      <c r="DW18" s="103">
        <v>11551.095238095239</v>
      </c>
      <c r="DX18" s="103">
        <v>29231.727272727272</v>
      </c>
      <c r="DY18" s="103">
        <v>19050.190476190477</v>
      </c>
      <c r="DZ18" s="102">
        <v>39068.809523809527</v>
      </c>
      <c r="EA18" s="102">
        <v>2727.4285714285716</v>
      </c>
      <c r="EB18" s="102">
        <v>7618.7368421052633</v>
      </c>
      <c r="EC18" s="102">
        <v>7055.65</v>
      </c>
      <c r="ED18" s="80">
        <v>0</v>
      </c>
      <c r="EE18" s="241">
        <v>0</v>
      </c>
      <c r="EF18" s="105">
        <v>0</v>
      </c>
      <c r="EG18" s="105">
        <v>0</v>
      </c>
      <c r="EH18" s="105">
        <v>0</v>
      </c>
      <c r="EI18" s="105">
        <v>0</v>
      </c>
      <c r="EJ18" s="105">
        <v>0</v>
      </c>
      <c r="EK18" s="105">
        <v>0</v>
      </c>
      <c r="EL18" s="105">
        <v>0</v>
      </c>
      <c r="EM18" s="105">
        <v>0</v>
      </c>
      <c r="EN18" s="105">
        <v>0</v>
      </c>
      <c r="EO18" s="106">
        <v>0</v>
      </c>
      <c r="EP18" s="107">
        <v>0</v>
      </c>
      <c r="EQ18" s="105">
        <v>0</v>
      </c>
      <c r="ER18" s="105">
        <v>0</v>
      </c>
      <c r="ES18" s="105">
        <v>0</v>
      </c>
      <c r="ET18" s="105">
        <v>0</v>
      </c>
      <c r="EU18" s="105">
        <v>0</v>
      </c>
      <c r="EV18" s="105">
        <v>0</v>
      </c>
      <c r="EW18" s="105">
        <v>0</v>
      </c>
      <c r="EX18" s="105">
        <v>0</v>
      </c>
      <c r="EY18" s="105">
        <v>0</v>
      </c>
      <c r="EZ18" s="105">
        <v>0</v>
      </c>
      <c r="FA18" s="105">
        <v>0</v>
      </c>
      <c r="FB18" s="105">
        <v>0</v>
      </c>
      <c r="FC18" s="105">
        <v>0</v>
      </c>
      <c r="FD18" s="243">
        <v>0</v>
      </c>
      <c r="FE18" s="243">
        <v>0</v>
      </c>
      <c r="FF18" s="243">
        <v>0</v>
      </c>
      <c r="FG18" s="243">
        <v>0</v>
      </c>
      <c r="FH18" s="243">
        <v>0</v>
      </c>
      <c r="FI18" s="243">
        <v>0</v>
      </c>
      <c r="FJ18" s="243">
        <v>0</v>
      </c>
      <c r="FK18" s="244">
        <v>0</v>
      </c>
      <c r="FL18" s="243">
        <v>0</v>
      </c>
      <c r="FM18" s="244">
        <v>0</v>
      </c>
      <c r="FN18" s="244">
        <v>0</v>
      </c>
      <c r="FO18" s="244">
        <v>0</v>
      </c>
      <c r="FP18" s="244">
        <v>0</v>
      </c>
      <c r="FQ18" s="244">
        <v>0</v>
      </c>
      <c r="FR18" s="244">
        <v>0</v>
      </c>
      <c r="FS18" s="244">
        <v>0</v>
      </c>
      <c r="FT18" s="243">
        <v>0</v>
      </c>
      <c r="FU18" s="244">
        <v>0</v>
      </c>
      <c r="FV18" s="244">
        <v>0</v>
      </c>
      <c r="FW18" s="244">
        <v>0</v>
      </c>
      <c r="FX18" s="243">
        <v>0</v>
      </c>
      <c r="FY18" s="244">
        <v>0</v>
      </c>
      <c r="FZ18" s="244">
        <v>0</v>
      </c>
      <c r="GA18" s="244">
        <v>0</v>
      </c>
      <c r="GB18" s="244">
        <v>0</v>
      </c>
      <c r="GC18" s="244">
        <v>0</v>
      </c>
      <c r="GD18" s="244">
        <v>0</v>
      </c>
      <c r="GE18" s="244">
        <v>0</v>
      </c>
      <c r="GF18" s="243"/>
      <c r="GG18" s="243"/>
      <c r="GH18" s="243"/>
      <c r="GI18" s="243"/>
      <c r="GJ18" s="243"/>
      <c r="GK18" s="243"/>
      <c r="GL18" s="508"/>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591"/>
      <c r="HY18" s="591"/>
      <c r="HZ18" s="591"/>
      <c r="IA18" s="591"/>
      <c r="IB18" s="591"/>
      <c r="IC18" s="591"/>
      <c r="ID18" s="591"/>
      <c r="IE18" s="591"/>
      <c r="IF18" s="591"/>
      <c r="IG18" s="591"/>
      <c r="IH18" s="243"/>
      <c r="II18" s="243"/>
      <c r="IJ18" s="243"/>
      <c r="IK18" s="683"/>
    </row>
    <row r="19" spans="1:245" s="38" customFormat="1">
      <c r="A19" s="108" t="s">
        <v>464</v>
      </c>
      <c r="B19" s="109">
        <v>644021.99999999977</v>
      </c>
      <c r="C19" s="109">
        <v>644098.27777777764</v>
      </c>
      <c r="D19" s="109">
        <v>769580.77272727259</v>
      </c>
      <c r="E19" s="109">
        <v>801393.55</v>
      </c>
      <c r="F19" s="109">
        <v>677944.95238095243</v>
      </c>
      <c r="G19" s="109">
        <v>726499.59090909094</v>
      </c>
      <c r="H19" s="109">
        <v>715641.99999999988</v>
      </c>
      <c r="I19" s="109">
        <v>809321.13043478259</v>
      </c>
      <c r="J19" s="109">
        <v>767617.09523809527</v>
      </c>
      <c r="K19" s="109">
        <v>753722.55</v>
      </c>
      <c r="L19" s="109">
        <v>1037822.5</v>
      </c>
      <c r="M19" s="109">
        <v>940311.33333333349</v>
      </c>
      <c r="N19" s="109">
        <v>1066174.1904761903</v>
      </c>
      <c r="O19" s="109">
        <v>1030302.8333333333</v>
      </c>
      <c r="P19" s="109">
        <v>1057390.5652173914</v>
      </c>
      <c r="Q19" s="109">
        <v>1021282</v>
      </c>
      <c r="R19" s="109">
        <v>1170077.1363636367</v>
      </c>
      <c r="S19" s="109">
        <v>864628.47619047598</v>
      </c>
      <c r="T19" s="109">
        <v>961185.95238095231</v>
      </c>
      <c r="U19" s="109">
        <v>1060105.4782608696</v>
      </c>
      <c r="V19" s="109">
        <v>1178023.4499999997</v>
      </c>
      <c r="W19" s="109">
        <v>1190940.857142857</v>
      </c>
      <c r="X19" s="109">
        <v>1373467.894736842</v>
      </c>
      <c r="Y19" s="109">
        <v>1238791.5263157897</v>
      </c>
      <c r="Z19" s="109">
        <v>1398181.8095238095</v>
      </c>
      <c r="AA19" s="109">
        <v>1647110.2222222225</v>
      </c>
      <c r="AB19" s="109">
        <v>1496840.6818181819</v>
      </c>
      <c r="AC19" s="109">
        <v>1774274.7500000002</v>
      </c>
      <c r="AD19" s="109">
        <v>1783787.7272727273</v>
      </c>
      <c r="AE19" s="109">
        <v>1997507.2000000002</v>
      </c>
      <c r="AF19" s="109">
        <v>1735708.2380952383</v>
      </c>
      <c r="AG19" s="109">
        <v>1798977.1739130435</v>
      </c>
      <c r="AH19" s="109">
        <v>1521040.4210526315</v>
      </c>
      <c r="AI19" s="109">
        <v>1670404.3181818184</v>
      </c>
      <c r="AJ19" s="109">
        <v>1372104.2631578951</v>
      </c>
      <c r="AK19" s="109">
        <v>1264889.4444444443</v>
      </c>
      <c r="AL19" s="109">
        <v>1359087.6190476192</v>
      </c>
      <c r="AM19" s="109">
        <v>1551120.6315789474</v>
      </c>
      <c r="AN19" s="109">
        <v>2088872.5</v>
      </c>
      <c r="AO19" s="109">
        <v>1843699.142857143</v>
      </c>
      <c r="AP19" s="109">
        <v>1596139.5499999998</v>
      </c>
      <c r="AQ19" s="109">
        <v>1588090.0952380951</v>
      </c>
      <c r="AR19" s="109">
        <v>1584008.6818181819</v>
      </c>
      <c r="AS19" s="109">
        <v>1281542.2380952383</v>
      </c>
      <c r="AT19" s="109">
        <v>1494951.7142857146</v>
      </c>
      <c r="AU19" s="109">
        <v>1360344.7826086958</v>
      </c>
      <c r="AV19" s="109">
        <v>1011924.3684210526</v>
      </c>
      <c r="AW19" s="109">
        <v>1049889.6000000001</v>
      </c>
      <c r="AX19" s="109">
        <v>1303120.1428571427</v>
      </c>
      <c r="AY19" s="109">
        <v>1179377.2777777775</v>
      </c>
      <c r="AZ19" s="109">
        <v>1670045.7727272729</v>
      </c>
      <c r="BA19" s="109">
        <v>1471024.8499999999</v>
      </c>
      <c r="BB19" s="109">
        <v>1390235.1999999997</v>
      </c>
      <c r="BC19" s="109">
        <v>1795585.7619047642</v>
      </c>
      <c r="BD19" s="109">
        <v>1331451.2272727275</v>
      </c>
      <c r="BE19" s="109">
        <v>1299324.4285714282</v>
      </c>
      <c r="BF19" s="109">
        <v>1428430.4761904762</v>
      </c>
      <c r="BG19" s="109">
        <v>1516476.4285714286</v>
      </c>
      <c r="BH19" s="109">
        <v>1362675.6315789474</v>
      </c>
      <c r="BI19" s="109">
        <v>1495464.55</v>
      </c>
      <c r="BJ19" s="109">
        <v>1827839.9473684209</v>
      </c>
      <c r="BK19" s="109">
        <v>2077881.7222222218</v>
      </c>
      <c r="BL19" s="109">
        <v>3042377.7391304346</v>
      </c>
      <c r="BM19" s="109">
        <v>2957599.4</v>
      </c>
      <c r="BN19" s="109">
        <v>2373396.7619047621</v>
      </c>
      <c r="BO19" s="109">
        <v>1966549.2380952381</v>
      </c>
      <c r="BP19" s="109">
        <v>2787170.3809523811</v>
      </c>
      <c r="BQ19" s="109">
        <v>2344403.5454545459</v>
      </c>
      <c r="BR19" s="109">
        <v>1899614.8095238097</v>
      </c>
      <c r="BS19" s="109">
        <v>2034055.85</v>
      </c>
      <c r="BT19" s="109">
        <v>2658109.0500000003</v>
      </c>
      <c r="BU19" s="109">
        <v>2873647.5714285709</v>
      </c>
      <c r="BV19" s="109">
        <v>2593143.0999999996</v>
      </c>
      <c r="BW19" s="109">
        <v>2706874.1000000006</v>
      </c>
      <c r="BX19" s="109">
        <v>3021948.7619047612</v>
      </c>
      <c r="BY19" s="109">
        <v>3374109.368421053</v>
      </c>
      <c r="BZ19" s="109">
        <v>2114418.5</v>
      </c>
      <c r="CA19" s="109">
        <v>2316145.4285714286</v>
      </c>
      <c r="CB19" s="109">
        <v>1996715.1428571425</v>
      </c>
      <c r="CC19" s="109">
        <v>3223531.826086957</v>
      </c>
      <c r="CD19" s="109">
        <v>2710171</v>
      </c>
      <c r="CE19" s="109">
        <v>2422104.6</v>
      </c>
      <c r="CF19" s="109">
        <v>2568157.0499999998</v>
      </c>
      <c r="CG19" s="109">
        <v>1916545.5714285714</v>
      </c>
      <c r="CH19" s="109">
        <v>2492067.9523809524</v>
      </c>
      <c r="CI19" s="109">
        <v>2330473.5789473681</v>
      </c>
      <c r="CJ19" s="109">
        <v>2870769.6363636362</v>
      </c>
      <c r="CK19" s="109">
        <v>3313610.4</v>
      </c>
      <c r="CL19" s="109">
        <v>3659549.1818181816</v>
      </c>
      <c r="CM19" s="109">
        <v>2431923.9499999997</v>
      </c>
      <c r="CN19" s="109">
        <v>2713497.9047619053</v>
      </c>
      <c r="CO19" s="109">
        <v>2493314.260869565</v>
      </c>
      <c r="CP19" s="109">
        <v>2515463.8421052634</v>
      </c>
      <c r="CQ19" s="109">
        <v>2848218.1363636362</v>
      </c>
      <c r="CR19" s="109">
        <v>2553784.9473684211</v>
      </c>
      <c r="CS19" s="109">
        <v>2743238.0555555555</v>
      </c>
      <c r="CT19" s="109">
        <v>2325486.9047619049</v>
      </c>
      <c r="CU19" s="109">
        <v>3464555.7777777775</v>
      </c>
      <c r="CV19" s="109">
        <v>3066329.1</v>
      </c>
      <c r="CW19" s="109">
        <v>3513229.9545454546</v>
      </c>
      <c r="CX19" s="109">
        <v>3874867.0476190476</v>
      </c>
      <c r="CY19" s="109">
        <v>3106996.1500000004</v>
      </c>
      <c r="CZ19" s="109">
        <v>2343310.3181818184</v>
      </c>
      <c r="DA19" s="109">
        <v>2688331.1363636367</v>
      </c>
      <c r="DB19" s="109">
        <v>2091992.2380952381</v>
      </c>
      <c r="DC19" s="109">
        <v>2013930.0869565217</v>
      </c>
      <c r="DD19" s="109">
        <v>2342850.3157894737</v>
      </c>
      <c r="DE19" s="109">
        <v>2067854.2631578948</v>
      </c>
      <c r="DF19" s="109">
        <v>2779082.8636363642</v>
      </c>
      <c r="DG19" s="109">
        <v>3000910.7</v>
      </c>
      <c r="DH19" s="109">
        <v>2386293.6842105268</v>
      </c>
      <c r="DI19" s="109">
        <v>2237488.85</v>
      </c>
      <c r="DJ19" s="109">
        <v>2007554.7142857143</v>
      </c>
      <c r="DK19" s="109">
        <v>2212953.0526315789</v>
      </c>
      <c r="DL19" s="109">
        <v>2227594.2272727275</v>
      </c>
      <c r="DM19" s="109">
        <v>2558589.2380952379</v>
      </c>
      <c r="DN19" s="109">
        <v>2872750.4090909087</v>
      </c>
      <c r="DO19" s="109">
        <v>2730447.7826086953</v>
      </c>
      <c r="DP19" s="109">
        <v>2166149.8947368423</v>
      </c>
      <c r="DQ19" s="109">
        <v>2288535.1</v>
      </c>
      <c r="DR19" s="109">
        <v>2371614.7142857146</v>
      </c>
      <c r="DS19" s="109">
        <v>2596078.0555555555</v>
      </c>
      <c r="DT19" s="109">
        <v>2939546.3636363633</v>
      </c>
      <c r="DU19" s="109">
        <v>2966269.7</v>
      </c>
      <c r="DV19" s="109">
        <v>2647887.5000000005</v>
      </c>
      <c r="DW19" s="109">
        <v>2800108.5714285714</v>
      </c>
      <c r="DX19" s="109">
        <v>3260229.6818181816</v>
      </c>
      <c r="DY19" s="109">
        <v>2993590.5238095233</v>
      </c>
      <c r="DZ19" s="109">
        <v>3407428.6190476189</v>
      </c>
      <c r="EA19" s="109">
        <v>2456616.0476190476</v>
      </c>
      <c r="EB19" s="109">
        <v>2341227.2631578948</v>
      </c>
      <c r="EC19" s="109">
        <v>2211779.4499999997</v>
      </c>
      <c r="ED19" s="109">
        <v>2294926.7157894736</v>
      </c>
      <c r="EE19" s="109">
        <v>2026873.2526315788</v>
      </c>
      <c r="EF19" s="109">
        <v>2356176.4090909092</v>
      </c>
      <c r="EG19" s="109">
        <v>2305004.8600000003</v>
      </c>
      <c r="EH19" s="109">
        <v>1902635.4571428571</v>
      </c>
      <c r="EI19" s="109">
        <v>2235309.790909091</v>
      </c>
      <c r="EJ19" s="109">
        <v>1836214.4571428569</v>
      </c>
      <c r="EK19" s="109">
        <v>1556933.3652173912</v>
      </c>
      <c r="EL19" s="109">
        <v>2367553.1238095239</v>
      </c>
      <c r="EM19" s="109">
        <v>2544092.8600000003</v>
      </c>
      <c r="EN19" s="109">
        <v>2589208.5499999998</v>
      </c>
      <c r="EO19" s="109">
        <v>2403169.5047619049</v>
      </c>
      <c r="EP19" s="109">
        <v>2002320.5523809523</v>
      </c>
      <c r="EQ19" s="109">
        <v>2709615.3000000003</v>
      </c>
      <c r="ER19" s="109">
        <v>2501876.1652173912</v>
      </c>
      <c r="ES19" s="109">
        <v>3057455.6222222224</v>
      </c>
      <c r="ET19" s="109">
        <v>3040887.4</v>
      </c>
      <c r="EU19" s="109">
        <v>2615017.6666666665</v>
      </c>
      <c r="EV19" s="109">
        <v>2499266.8000000003</v>
      </c>
      <c r="EW19" s="109">
        <v>2669044.6086956523</v>
      </c>
      <c r="EX19" s="109">
        <v>3356548.13</v>
      </c>
      <c r="EY19" s="109">
        <v>2758196.0190476188</v>
      </c>
      <c r="EZ19" s="109">
        <v>2892374.1263157893</v>
      </c>
      <c r="FA19" s="109">
        <v>2544699.1684210524</v>
      </c>
      <c r="FB19" s="109">
        <v>3029692.5142857144</v>
      </c>
      <c r="FC19" s="109">
        <v>2815725.4888888886</v>
      </c>
      <c r="FD19" s="109">
        <v>3269971</v>
      </c>
      <c r="FE19" s="109">
        <v>2703616.5523809521</v>
      </c>
      <c r="FF19" s="109">
        <v>4393793</v>
      </c>
      <c r="FG19" s="109">
        <v>3999423.2190476195</v>
      </c>
      <c r="FH19" s="109">
        <v>2022692.8095238097</v>
      </c>
      <c r="FI19" s="109">
        <v>2676556.0434782607</v>
      </c>
      <c r="FJ19" s="109">
        <v>2567007.347368421</v>
      </c>
      <c r="FK19" s="109">
        <v>3277977.2363636359</v>
      </c>
      <c r="FL19" s="109">
        <v>2554687.8736842102</v>
      </c>
      <c r="FM19" s="109">
        <v>2347020.6555555556</v>
      </c>
      <c r="FN19" s="109">
        <v>2863030.3142857146</v>
      </c>
      <c r="FO19" s="109">
        <v>3115278.7799999993</v>
      </c>
      <c r="FP19" s="109">
        <v>3476760.2526315795</v>
      </c>
      <c r="FQ19" s="109">
        <v>2814395.1238095234</v>
      </c>
      <c r="FR19" s="109">
        <v>3679688.5636363639</v>
      </c>
      <c r="FS19" s="109">
        <v>5495888.8210526323</v>
      </c>
      <c r="FT19" s="452">
        <v>4145352.6181818182</v>
      </c>
      <c r="FU19" s="109">
        <v>4332211.4090909082</v>
      </c>
      <c r="FV19" s="109">
        <v>3674328.5999999996</v>
      </c>
      <c r="FW19" s="109">
        <v>4455007.5913043479</v>
      </c>
      <c r="FX19" s="452">
        <v>5033846.2421052633</v>
      </c>
      <c r="FY19" s="109">
        <v>4084743.094736842</v>
      </c>
      <c r="FZ19" s="452">
        <v>4554865.3818181828</v>
      </c>
      <c r="GA19" s="109">
        <v>4586511.0444444446</v>
      </c>
      <c r="GB19" s="452">
        <v>5734025.1727272728</v>
      </c>
      <c r="GC19" s="452">
        <v>4288760.59</v>
      </c>
      <c r="GD19" s="452">
        <v>3820911</v>
      </c>
      <c r="GE19" s="452">
        <v>4094949.2666666671</v>
      </c>
      <c r="GF19" s="452">
        <v>3800285.6521739131</v>
      </c>
      <c r="GG19" s="452">
        <v>3850359.1333333328</v>
      </c>
      <c r="GH19" s="109">
        <v>4332352.4571428569</v>
      </c>
      <c r="GI19" s="109">
        <v>4143694.6761904759</v>
      </c>
      <c r="GJ19" s="109">
        <v>3884013.1399999997</v>
      </c>
      <c r="GK19" s="452">
        <v>4664366.8299999991</v>
      </c>
      <c r="GL19" s="506">
        <v>6255263</v>
      </c>
      <c r="GM19" s="506">
        <v>4469818</v>
      </c>
      <c r="GN19" s="506">
        <v>5224386</v>
      </c>
      <c r="GO19" s="506">
        <v>3971612</v>
      </c>
      <c r="GP19" s="506">
        <v>3788960</v>
      </c>
      <c r="GQ19" s="506">
        <v>5100003</v>
      </c>
      <c r="GR19" s="506">
        <v>3861042</v>
      </c>
      <c r="GS19" s="506">
        <v>4651913</v>
      </c>
      <c r="GT19" s="506">
        <v>5401547</v>
      </c>
      <c r="GU19" s="506">
        <v>5524820</v>
      </c>
      <c r="GV19" s="506">
        <v>3563042</v>
      </c>
      <c r="GW19" s="506">
        <v>3711853</v>
      </c>
      <c r="GX19" s="529">
        <v>4256321</v>
      </c>
      <c r="GY19" s="529">
        <v>4000376</v>
      </c>
      <c r="GZ19" s="529">
        <v>5020983</v>
      </c>
      <c r="HA19" s="529">
        <v>4321776</v>
      </c>
      <c r="HB19" s="529">
        <v>4128388</v>
      </c>
      <c r="HC19" s="529">
        <v>4470996.0380952386</v>
      </c>
      <c r="HD19" s="529">
        <v>3873424</v>
      </c>
      <c r="HE19" s="529">
        <v>4399411.3043478262</v>
      </c>
      <c r="HF19" s="529">
        <v>5392427</v>
      </c>
      <c r="HG19" s="529">
        <v>3747856</v>
      </c>
      <c r="HH19" s="529">
        <v>5644321</v>
      </c>
      <c r="HI19" s="529">
        <v>4262690</v>
      </c>
      <c r="HJ19" s="529">
        <v>4912159</v>
      </c>
      <c r="HK19" s="529">
        <v>6317021</v>
      </c>
      <c r="HL19" s="529">
        <v>6934057</v>
      </c>
      <c r="HM19" s="529">
        <v>5722159</v>
      </c>
      <c r="HN19" s="529">
        <v>6295758</v>
      </c>
      <c r="HO19" s="529">
        <v>7189586</v>
      </c>
      <c r="HP19" s="529">
        <v>5846689</v>
      </c>
      <c r="HQ19" s="529">
        <v>6139715</v>
      </c>
      <c r="HR19" s="529">
        <v>5646356</v>
      </c>
      <c r="HS19" s="529">
        <v>7539925</v>
      </c>
      <c r="HT19" s="529">
        <v>5510998</v>
      </c>
      <c r="HU19" s="529">
        <v>5349268</v>
      </c>
      <c r="HV19" s="603">
        <v>6500021</v>
      </c>
      <c r="HW19" s="529">
        <v>6319183</v>
      </c>
      <c r="HX19" s="506">
        <v>7287151</v>
      </c>
      <c r="HY19" s="506">
        <v>9904691</v>
      </c>
      <c r="HZ19" s="506">
        <v>6628927</v>
      </c>
      <c r="IA19" s="506">
        <v>7967592</v>
      </c>
      <c r="IB19" s="506">
        <v>7102136</v>
      </c>
      <c r="IC19" s="506">
        <v>7816736</v>
      </c>
      <c r="ID19" s="506">
        <v>6486380</v>
      </c>
      <c r="IE19" s="506">
        <v>5577855</v>
      </c>
      <c r="IF19" s="506">
        <v>5689954</v>
      </c>
      <c r="IG19" s="506">
        <v>7279943</v>
      </c>
      <c r="IH19" s="529">
        <v>6107573</v>
      </c>
      <c r="II19" s="529">
        <v>6452092</v>
      </c>
      <c r="IJ19" s="529">
        <v>6426004</v>
      </c>
      <c r="IK19" s="683"/>
    </row>
    <row r="20" spans="1:245" s="407" customFormat="1" ht="13.5" customHeight="1">
      <c r="A20" s="406" t="s">
        <v>311</v>
      </c>
      <c r="BJ20" s="408"/>
      <c r="BU20" s="408"/>
      <c r="BV20" s="408"/>
      <c r="BW20" s="408"/>
      <c r="BX20" s="408"/>
      <c r="BY20" s="408"/>
      <c r="BZ20" s="408"/>
      <c r="CA20" s="408"/>
      <c r="CB20" s="408"/>
      <c r="CC20" s="408"/>
      <c r="CD20" s="408"/>
      <c r="CE20" s="408"/>
      <c r="CF20" s="408"/>
      <c r="CG20" s="408"/>
      <c r="CH20" s="408"/>
      <c r="CI20" s="408"/>
      <c r="CJ20" s="408"/>
      <c r="CK20" s="408"/>
      <c r="EB20" s="408"/>
      <c r="EL20" s="408"/>
      <c r="GJ20" s="38"/>
      <c r="HA20" s="76"/>
    </row>
    <row r="21" spans="1:245" s="407" customFormat="1" ht="11.25">
      <c r="A21" s="406" t="s">
        <v>312</v>
      </c>
      <c r="HO21" s="623">
        <f>HO19+'Listado - Ações_Equities'!JW20</f>
        <v>10300425</v>
      </c>
    </row>
    <row r="22" spans="1:245">
      <c r="A22" s="406" t="s">
        <v>530</v>
      </c>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row>
    <row r="24" spans="1:245" ht="15.75">
      <c r="A24" s="277" t="s">
        <v>251</v>
      </c>
      <c r="DQ24" s="113"/>
    </row>
    <row r="25" spans="1:245">
      <c r="A25" s="366" t="s">
        <v>286</v>
      </c>
      <c r="B25" s="226">
        <v>38353</v>
      </c>
      <c r="C25" s="226">
        <v>38384</v>
      </c>
      <c r="D25" s="226">
        <v>38412</v>
      </c>
      <c r="E25" s="226">
        <v>38443</v>
      </c>
      <c r="F25" s="226">
        <v>38473</v>
      </c>
      <c r="G25" s="226">
        <v>38504</v>
      </c>
      <c r="H25" s="226">
        <v>38534</v>
      </c>
      <c r="I25" s="226">
        <v>38565</v>
      </c>
      <c r="J25" s="226">
        <v>38596</v>
      </c>
      <c r="K25" s="226">
        <v>38626</v>
      </c>
      <c r="L25" s="226">
        <v>38657</v>
      </c>
      <c r="M25" s="227">
        <v>38687</v>
      </c>
      <c r="N25" s="225">
        <v>38718</v>
      </c>
      <c r="O25" s="226">
        <v>38749</v>
      </c>
      <c r="P25" s="226">
        <v>38777</v>
      </c>
      <c r="Q25" s="226">
        <v>38808</v>
      </c>
      <c r="R25" s="226">
        <v>38838</v>
      </c>
      <c r="S25" s="226">
        <v>38869</v>
      </c>
      <c r="T25" s="226">
        <v>38899</v>
      </c>
      <c r="U25" s="226">
        <v>38930</v>
      </c>
      <c r="V25" s="226">
        <v>38961</v>
      </c>
      <c r="W25" s="226">
        <v>38991</v>
      </c>
      <c r="X25" s="226">
        <v>39022</v>
      </c>
      <c r="Y25" s="227">
        <v>39052</v>
      </c>
      <c r="Z25" s="225">
        <v>39083</v>
      </c>
      <c r="AA25" s="226">
        <v>39114</v>
      </c>
      <c r="AB25" s="226">
        <v>39142</v>
      </c>
      <c r="AC25" s="226">
        <v>39173</v>
      </c>
      <c r="AD25" s="226">
        <v>39203</v>
      </c>
      <c r="AE25" s="226">
        <v>39234</v>
      </c>
      <c r="AF25" s="226">
        <v>39264</v>
      </c>
      <c r="AG25" s="226">
        <v>39295</v>
      </c>
      <c r="AH25" s="226">
        <v>39326</v>
      </c>
      <c r="AI25" s="226">
        <v>39356</v>
      </c>
      <c r="AJ25" s="226">
        <v>39387</v>
      </c>
      <c r="AK25" s="227">
        <v>39417</v>
      </c>
      <c r="AL25" s="225">
        <v>39448</v>
      </c>
      <c r="AM25" s="226">
        <v>39479</v>
      </c>
      <c r="AN25" s="226">
        <v>39508</v>
      </c>
      <c r="AO25" s="226">
        <v>39539</v>
      </c>
      <c r="AP25" s="226">
        <v>39569</v>
      </c>
      <c r="AQ25" s="226">
        <v>39600</v>
      </c>
      <c r="AR25" s="226">
        <v>39630</v>
      </c>
      <c r="AS25" s="226">
        <v>39661</v>
      </c>
      <c r="AT25" s="226">
        <v>39692</v>
      </c>
      <c r="AU25" s="226">
        <v>39722</v>
      </c>
      <c r="AV25" s="226">
        <v>39753</v>
      </c>
      <c r="AW25" s="227">
        <v>39783</v>
      </c>
      <c r="AX25" s="225">
        <v>39814</v>
      </c>
      <c r="AY25" s="226">
        <v>39845</v>
      </c>
      <c r="AZ25" s="226">
        <v>39873</v>
      </c>
      <c r="BA25" s="226">
        <v>39904</v>
      </c>
      <c r="BB25" s="226">
        <v>39934</v>
      </c>
      <c r="BC25" s="226">
        <v>39965</v>
      </c>
      <c r="BD25" s="226">
        <v>39995</v>
      </c>
      <c r="BE25" s="226">
        <v>40026</v>
      </c>
      <c r="BF25" s="226">
        <v>40057</v>
      </c>
      <c r="BG25" s="226">
        <v>40087</v>
      </c>
      <c r="BH25" s="226">
        <v>40118</v>
      </c>
      <c r="BI25" s="226">
        <v>40148</v>
      </c>
      <c r="BJ25" s="225">
        <v>40179</v>
      </c>
      <c r="BK25" s="226">
        <v>40210</v>
      </c>
      <c r="BL25" s="226">
        <v>40238</v>
      </c>
      <c r="BM25" s="226">
        <v>40269</v>
      </c>
      <c r="BN25" s="226">
        <v>40299</v>
      </c>
      <c r="BO25" s="226">
        <v>40330</v>
      </c>
      <c r="BP25" s="226">
        <v>40360</v>
      </c>
      <c r="BQ25" s="226">
        <v>40391</v>
      </c>
      <c r="BR25" s="226">
        <v>40422</v>
      </c>
      <c r="BS25" s="226">
        <v>40452</v>
      </c>
      <c r="BT25" s="226">
        <v>40483</v>
      </c>
      <c r="BU25" s="227">
        <v>40513</v>
      </c>
      <c r="BV25" s="225">
        <v>40544</v>
      </c>
      <c r="BW25" s="226">
        <v>40575</v>
      </c>
      <c r="BX25" s="226">
        <v>40603</v>
      </c>
      <c r="BY25" s="226">
        <v>40634</v>
      </c>
      <c r="BZ25" s="226">
        <v>40664</v>
      </c>
      <c r="CA25" s="226">
        <v>40695</v>
      </c>
      <c r="CB25" s="226">
        <v>40725</v>
      </c>
      <c r="CC25" s="226">
        <v>40756</v>
      </c>
      <c r="CD25" s="226">
        <v>40787</v>
      </c>
      <c r="CE25" s="226">
        <v>40817</v>
      </c>
      <c r="CF25" s="226">
        <v>40848</v>
      </c>
      <c r="CG25" s="227">
        <v>40878</v>
      </c>
      <c r="CH25" s="225">
        <v>40909</v>
      </c>
      <c r="CI25" s="226">
        <v>40940</v>
      </c>
      <c r="CJ25" s="226">
        <v>40969</v>
      </c>
      <c r="CK25" s="226">
        <v>41000</v>
      </c>
      <c r="CL25" s="226">
        <v>41030</v>
      </c>
      <c r="CM25" s="226">
        <v>41061</v>
      </c>
      <c r="CN25" s="226">
        <v>41091</v>
      </c>
      <c r="CO25" s="226">
        <v>41122</v>
      </c>
      <c r="CP25" s="226">
        <v>41153</v>
      </c>
      <c r="CQ25" s="226">
        <v>41183</v>
      </c>
      <c r="CR25" s="226">
        <v>41214</v>
      </c>
      <c r="CS25" s="227">
        <v>41244</v>
      </c>
      <c r="CT25" s="225">
        <v>41275</v>
      </c>
      <c r="CU25" s="226">
        <v>41306</v>
      </c>
      <c r="CV25" s="226">
        <v>41334</v>
      </c>
      <c r="CW25" s="226">
        <v>41365</v>
      </c>
      <c r="CX25" s="226">
        <v>41395</v>
      </c>
      <c r="CY25" s="226">
        <v>41426</v>
      </c>
      <c r="CZ25" s="226">
        <v>41456</v>
      </c>
      <c r="DA25" s="226">
        <v>41487</v>
      </c>
      <c r="DB25" s="226">
        <v>41518</v>
      </c>
      <c r="DC25" s="226">
        <v>41548</v>
      </c>
      <c r="DD25" s="226">
        <v>41579</v>
      </c>
      <c r="DE25" s="227">
        <v>41609</v>
      </c>
      <c r="DF25" s="225">
        <v>41640</v>
      </c>
      <c r="DG25" s="226">
        <v>41671</v>
      </c>
      <c r="DH25" s="226">
        <v>41699</v>
      </c>
      <c r="DI25" s="226">
        <v>41730</v>
      </c>
      <c r="DJ25" s="226">
        <v>41760</v>
      </c>
      <c r="DK25" s="226">
        <v>41791</v>
      </c>
      <c r="DL25" s="226">
        <v>41821</v>
      </c>
      <c r="DM25" s="226">
        <v>41852</v>
      </c>
      <c r="DN25" s="226">
        <v>41883</v>
      </c>
      <c r="DO25" s="226">
        <v>41913</v>
      </c>
      <c r="DP25" s="226">
        <v>41944</v>
      </c>
      <c r="DQ25" s="226">
        <v>41974</v>
      </c>
      <c r="DR25" s="225">
        <v>42005</v>
      </c>
      <c r="DS25" s="226">
        <v>42036</v>
      </c>
      <c r="DT25" s="226">
        <v>42064</v>
      </c>
      <c r="DU25" s="226">
        <v>42095</v>
      </c>
      <c r="DV25" s="226">
        <v>42125</v>
      </c>
      <c r="DW25" s="226">
        <v>42156</v>
      </c>
      <c r="DX25" s="226">
        <v>42186</v>
      </c>
      <c r="DY25" s="226">
        <v>42217</v>
      </c>
      <c r="DZ25" s="226">
        <v>42248</v>
      </c>
      <c r="EA25" s="226">
        <v>42278</v>
      </c>
      <c r="EB25" s="226">
        <v>42309</v>
      </c>
      <c r="EC25" s="226">
        <v>42339</v>
      </c>
      <c r="ED25" s="225">
        <v>42370</v>
      </c>
      <c r="EE25" s="226">
        <v>42401</v>
      </c>
      <c r="EF25" s="226">
        <v>42430</v>
      </c>
      <c r="EG25" s="226">
        <v>42461</v>
      </c>
      <c r="EH25" s="226">
        <v>42491</v>
      </c>
      <c r="EI25" s="226">
        <v>42522</v>
      </c>
      <c r="EJ25" s="226">
        <v>42552</v>
      </c>
      <c r="EK25" s="226">
        <v>42583</v>
      </c>
      <c r="EL25" s="226">
        <v>42614</v>
      </c>
      <c r="EM25" s="226">
        <v>42644</v>
      </c>
      <c r="EN25" s="226">
        <v>42675</v>
      </c>
      <c r="EO25" s="228">
        <v>42705</v>
      </c>
      <c r="EP25" s="229">
        <v>42736</v>
      </c>
      <c r="EQ25" s="226">
        <v>42767</v>
      </c>
      <c r="ER25" s="226">
        <v>42795</v>
      </c>
      <c r="ES25" s="226">
        <v>42826</v>
      </c>
      <c r="ET25" s="226">
        <v>42856</v>
      </c>
      <c r="EU25" s="226">
        <v>42887</v>
      </c>
      <c r="EV25" s="226">
        <v>42917</v>
      </c>
      <c r="EW25" s="226">
        <v>42948</v>
      </c>
      <c r="EX25" s="226">
        <v>42979</v>
      </c>
      <c r="EY25" s="226">
        <v>43009</v>
      </c>
      <c r="EZ25" s="226">
        <v>43040</v>
      </c>
      <c r="FA25" s="226">
        <v>43070</v>
      </c>
      <c r="FB25" s="226">
        <v>43101</v>
      </c>
      <c r="FC25" s="226">
        <v>43132</v>
      </c>
      <c r="FD25" s="226">
        <v>43160</v>
      </c>
      <c r="FE25" s="226">
        <v>43191</v>
      </c>
      <c r="FF25" s="226">
        <v>43221</v>
      </c>
      <c r="FG25" s="226">
        <v>43252</v>
      </c>
      <c r="FH25" s="226">
        <v>43282</v>
      </c>
      <c r="FI25" s="226">
        <v>43313</v>
      </c>
      <c r="FJ25" s="226">
        <v>43344</v>
      </c>
      <c r="FK25" s="226">
        <v>43374</v>
      </c>
      <c r="FL25" s="270">
        <v>43405</v>
      </c>
      <c r="FM25" s="270">
        <v>43435</v>
      </c>
      <c r="FN25" s="270">
        <v>43466</v>
      </c>
      <c r="FO25" s="270">
        <v>43497</v>
      </c>
      <c r="FP25" s="270">
        <v>43525</v>
      </c>
      <c r="FQ25" s="270">
        <v>43556</v>
      </c>
      <c r="FR25" s="270">
        <v>43586</v>
      </c>
      <c r="FS25" s="270">
        <v>43617</v>
      </c>
      <c r="FT25" s="270">
        <v>43647</v>
      </c>
      <c r="FU25" s="270">
        <v>43678</v>
      </c>
      <c r="FV25" s="270">
        <v>43709</v>
      </c>
      <c r="FW25" s="270">
        <v>43739</v>
      </c>
      <c r="FX25" s="270">
        <v>43770</v>
      </c>
      <c r="FY25" s="270">
        <v>43800</v>
      </c>
      <c r="FZ25" s="270">
        <v>43831</v>
      </c>
      <c r="GA25" s="270">
        <v>43862</v>
      </c>
      <c r="GB25" s="270">
        <v>43891</v>
      </c>
      <c r="GC25" s="270">
        <v>43922</v>
      </c>
      <c r="GD25" s="270">
        <v>43952</v>
      </c>
      <c r="GE25" s="270">
        <v>43983</v>
      </c>
      <c r="GF25" s="270">
        <v>44013</v>
      </c>
      <c r="GG25" s="270">
        <v>44044</v>
      </c>
      <c r="GH25" s="270">
        <v>44075</v>
      </c>
      <c r="GI25" s="270">
        <v>44105</v>
      </c>
      <c r="GJ25" s="270">
        <v>44136</v>
      </c>
      <c r="GK25" s="270">
        <v>44166</v>
      </c>
      <c r="GL25" s="270">
        <v>44197</v>
      </c>
      <c r="GM25" s="270">
        <v>44228</v>
      </c>
      <c r="GN25" s="270">
        <v>44256</v>
      </c>
      <c r="GO25" s="270">
        <v>44287</v>
      </c>
      <c r="GP25" s="270">
        <v>44317</v>
      </c>
      <c r="GQ25" s="270">
        <v>44348</v>
      </c>
      <c r="GR25" s="270">
        <v>44378</v>
      </c>
      <c r="GS25" s="270">
        <v>44409</v>
      </c>
      <c r="GT25" s="270">
        <v>44440</v>
      </c>
      <c r="GU25" s="270">
        <v>44470</v>
      </c>
      <c r="GV25" s="270">
        <v>44501</v>
      </c>
      <c r="GW25" s="270">
        <v>44531</v>
      </c>
      <c r="GX25" s="270">
        <v>44562</v>
      </c>
      <c r="GY25" s="270">
        <v>44593</v>
      </c>
      <c r="GZ25" s="270">
        <v>44621</v>
      </c>
      <c r="HA25" s="270">
        <v>44652</v>
      </c>
      <c r="HB25" s="270">
        <v>44682</v>
      </c>
      <c r="HC25" s="270">
        <v>44713</v>
      </c>
      <c r="HD25" s="270">
        <v>44743</v>
      </c>
      <c r="HE25" s="270">
        <v>44774</v>
      </c>
      <c r="HF25" s="270">
        <v>44805</v>
      </c>
      <c r="HG25" s="270">
        <v>44835</v>
      </c>
      <c r="HH25" s="270">
        <f t="shared" ref="HH25:HZ25" si="0">HH$11</f>
        <v>44866</v>
      </c>
      <c r="HI25" s="270">
        <f t="shared" si="0"/>
        <v>44896</v>
      </c>
      <c r="HJ25" s="270">
        <f t="shared" si="0"/>
        <v>44927</v>
      </c>
      <c r="HK25" s="270">
        <f t="shared" si="0"/>
        <v>44958</v>
      </c>
      <c r="HL25" s="270">
        <f t="shared" si="0"/>
        <v>44986</v>
      </c>
      <c r="HM25" s="270">
        <f t="shared" si="0"/>
        <v>45017</v>
      </c>
      <c r="HN25" s="270">
        <f t="shared" si="0"/>
        <v>45047</v>
      </c>
      <c r="HO25" s="270">
        <f t="shared" si="0"/>
        <v>45078</v>
      </c>
      <c r="HP25" s="270">
        <f t="shared" si="0"/>
        <v>45108</v>
      </c>
      <c r="HQ25" s="270">
        <f t="shared" si="0"/>
        <v>45139</v>
      </c>
      <c r="HR25" s="270">
        <f t="shared" si="0"/>
        <v>45170</v>
      </c>
      <c r="HS25" s="270">
        <f t="shared" si="0"/>
        <v>45200</v>
      </c>
      <c r="HT25" s="270">
        <f t="shared" si="0"/>
        <v>45231</v>
      </c>
      <c r="HU25" s="270">
        <f t="shared" si="0"/>
        <v>45261</v>
      </c>
      <c r="HV25" s="270">
        <f t="shared" si="0"/>
        <v>45292</v>
      </c>
      <c r="HW25" s="270">
        <f t="shared" si="0"/>
        <v>45323</v>
      </c>
      <c r="HX25" s="270">
        <f t="shared" si="0"/>
        <v>45352</v>
      </c>
      <c r="HY25" s="270">
        <f t="shared" si="0"/>
        <v>45383</v>
      </c>
      <c r="HZ25" s="270">
        <f t="shared" si="0"/>
        <v>45413</v>
      </c>
      <c r="IA25" s="270">
        <v>45444</v>
      </c>
      <c r="IB25" s="270">
        <v>45474</v>
      </c>
      <c r="IC25" s="270">
        <v>45505</v>
      </c>
      <c r="ID25" s="270">
        <v>45536</v>
      </c>
      <c r="IE25" s="270">
        <v>45566</v>
      </c>
      <c r="IF25" s="270">
        <v>45597</v>
      </c>
      <c r="IG25" s="270">
        <v>45627</v>
      </c>
      <c r="IH25" s="270">
        <v>45658</v>
      </c>
      <c r="II25" s="270">
        <v>45689</v>
      </c>
      <c r="IJ25" s="270">
        <v>45717</v>
      </c>
    </row>
    <row r="26" spans="1:245">
      <c r="A26" s="26" t="s">
        <v>54</v>
      </c>
      <c r="B26" s="27">
        <v>1.0848810019758997</v>
      </c>
      <c r="C26" s="28">
        <v>1.1448892181704464</v>
      </c>
      <c r="D26" s="28">
        <v>1.0787588733410494</v>
      </c>
      <c r="E26" s="28">
        <v>1.118614902964967</v>
      </c>
      <c r="F26" s="28">
        <v>1.2353439394729273</v>
      </c>
      <c r="G26" s="28">
        <v>1.237601079564026</v>
      </c>
      <c r="H26" s="28">
        <v>1.2547550942875334</v>
      </c>
      <c r="I26" s="28">
        <v>1.0092783159892256</v>
      </c>
      <c r="J26" s="28">
        <v>0.98665514124041109</v>
      </c>
      <c r="K26" s="28">
        <v>1.0393927983084752</v>
      </c>
      <c r="L26" s="28">
        <v>0.87842317633812761</v>
      </c>
      <c r="M26" s="29">
        <v>0.95591975938227502</v>
      </c>
      <c r="N26" s="27">
        <v>0.90821338035571686</v>
      </c>
      <c r="O26" s="28">
        <v>1.0575968713862129</v>
      </c>
      <c r="P26" s="28">
        <v>1.0740978752918087</v>
      </c>
      <c r="Q26" s="28">
        <v>1.0684642561103468</v>
      </c>
      <c r="R26" s="28">
        <v>0.98674574343732735</v>
      </c>
      <c r="S26" s="28">
        <v>1.0228773067197761</v>
      </c>
      <c r="T26" s="28">
        <v>1.029153629004997</v>
      </c>
      <c r="U26" s="28">
        <v>1.0081390350504256</v>
      </c>
      <c r="V26" s="28">
        <v>0.99883717804709904</v>
      </c>
      <c r="W26" s="28">
        <v>0.98040379367549013</v>
      </c>
      <c r="X26" s="28">
        <v>0.92403895436370131</v>
      </c>
      <c r="Y26" s="29">
        <v>1.0591645451276055</v>
      </c>
      <c r="Z26" s="27">
        <v>1.0236135642216124</v>
      </c>
      <c r="AA26" s="28">
        <v>1.0429148385076614</v>
      </c>
      <c r="AB26" s="28">
        <v>1.0276461176598557</v>
      </c>
      <c r="AC26" s="28">
        <v>0.99075017779928176</v>
      </c>
      <c r="AD26" s="28">
        <v>0.97892301988995367</v>
      </c>
      <c r="AE26" s="28">
        <v>0.99345784616622312</v>
      </c>
      <c r="AF26" s="28">
        <v>1.0794587355500491</v>
      </c>
      <c r="AG26" s="28">
        <v>1.024062484101312</v>
      </c>
      <c r="AH26" s="28">
        <v>1.0449487112191163</v>
      </c>
      <c r="AI26" s="28">
        <v>1.0427367872753595</v>
      </c>
      <c r="AJ26" s="28">
        <v>1.0769871793520758</v>
      </c>
      <c r="AK26" s="29">
        <v>1.1860797765087512</v>
      </c>
      <c r="AL26" s="27">
        <v>1.1246551732208603</v>
      </c>
      <c r="AM26" s="28">
        <v>1.1293189062317199</v>
      </c>
      <c r="AN26" s="28">
        <v>1.0680819567750985</v>
      </c>
      <c r="AO26" s="28">
        <v>1.0402914553930551</v>
      </c>
      <c r="AP26" s="28">
        <v>1.1113887642327185</v>
      </c>
      <c r="AQ26" s="28">
        <v>1.0508540223068101</v>
      </c>
      <c r="AR26" s="28">
        <v>1.0975500595137504</v>
      </c>
      <c r="AS26" s="28">
        <v>1.2602811617210268</v>
      </c>
      <c r="AT26" s="28">
        <v>1.5095980626907306</v>
      </c>
      <c r="AU26" s="28">
        <v>1.3905582900051701</v>
      </c>
      <c r="AV26" s="28">
        <v>1.1445412206289582</v>
      </c>
      <c r="AW26" s="29">
        <v>0.86499999999999999</v>
      </c>
      <c r="AX26" s="30">
        <v>0.79569939943727797</v>
      </c>
      <c r="AY26" s="31">
        <v>0.93878320685521399</v>
      </c>
      <c r="AZ26" s="31">
        <v>0.92275581246205296</v>
      </c>
      <c r="BA26" s="31">
        <v>0.92100641110786885</v>
      </c>
      <c r="BB26" s="31">
        <v>1.0759759269735469</v>
      </c>
      <c r="BC26" s="31">
        <v>0.87740875427839393</v>
      </c>
      <c r="BD26" s="31">
        <v>1.0303491674180503</v>
      </c>
      <c r="BE26" s="31">
        <v>1.085347261144807</v>
      </c>
      <c r="BF26" s="31">
        <v>1.0919440859581249</v>
      </c>
      <c r="BG26" s="31">
        <v>1.0441112791879588</v>
      </c>
      <c r="BH26" s="31">
        <v>1.101198168419953</v>
      </c>
      <c r="BI26" s="32">
        <v>0.98109173002996897</v>
      </c>
      <c r="BJ26" s="30">
        <v>0.9714003132928436</v>
      </c>
      <c r="BK26" s="31">
        <v>0.97748572303516201</v>
      </c>
      <c r="BL26" s="31">
        <v>0.72187633289094677</v>
      </c>
      <c r="BM26" s="31">
        <v>0.77964418639318156</v>
      </c>
      <c r="BN26" s="31">
        <v>0.96071161814745487</v>
      </c>
      <c r="BO26" s="31">
        <v>1.0444592271141175</v>
      </c>
      <c r="BP26" s="31">
        <v>0.89330922426999637</v>
      </c>
      <c r="BQ26" s="31">
        <v>0.95167068851120473</v>
      </c>
      <c r="BR26" s="31">
        <v>1.0542519224815676</v>
      </c>
      <c r="BS26" s="31">
        <v>1.0157820506472306</v>
      </c>
      <c r="BT26" s="31">
        <v>0.88717221213507114</v>
      </c>
      <c r="BU26" s="32">
        <v>0.75269675403046754</v>
      </c>
      <c r="BV26" s="30">
        <v>0.79370384972614272</v>
      </c>
      <c r="BW26" s="31">
        <v>0.87745113445982847</v>
      </c>
      <c r="BX26" s="31">
        <v>0.85293922046353521</v>
      </c>
      <c r="BY26" s="31">
        <v>0.74990838310830288</v>
      </c>
      <c r="BZ26" s="31">
        <v>1.1113574733832161</v>
      </c>
      <c r="CA26" s="31">
        <v>1.052793999982276</v>
      </c>
      <c r="CB26" s="31">
        <v>1.0917220036812458</v>
      </c>
      <c r="CC26" s="31">
        <v>0.9102934286279909</v>
      </c>
      <c r="CD26" s="31">
        <v>0.99088824788740482</v>
      </c>
      <c r="CE26" s="31">
        <v>0.92665930326322332</v>
      </c>
      <c r="CF26" s="31">
        <v>0.84285322589728573</v>
      </c>
      <c r="CG26" s="32">
        <v>1.085573325777401</v>
      </c>
      <c r="CH26" s="30">
        <v>1.0452106918195998</v>
      </c>
      <c r="CI26" s="31">
        <v>1.063867908004458</v>
      </c>
      <c r="CJ26" s="31">
        <v>0.92572451143239431</v>
      </c>
      <c r="CK26" s="31">
        <v>0.94755910809427468</v>
      </c>
      <c r="CL26" s="31">
        <v>0.92173291120902801</v>
      </c>
      <c r="CM26" s="31">
        <v>1.0589047538642775</v>
      </c>
      <c r="CN26" s="31">
        <v>1.0264266412440566</v>
      </c>
      <c r="CO26" s="31">
        <v>1.075634446732437</v>
      </c>
      <c r="CP26" s="31">
        <v>1.1298424674964469</v>
      </c>
      <c r="CQ26" s="31">
        <v>0.92414967967619954</v>
      </c>
      <c r="CR26" s="31">
        <v>1.043605275488708</v>
      </c>
      <c r="CS26" s="32">
        <v>1.0373566483338126</v>
      </c>
      <c r="CT26" s="30">
        <v>1.032216688905689</v>
      </c>
      <c r="CU26" s="31">
        <v>1.013387087962087</v>
      </c>
      <c r="CV26" s="31">
        <v>1.037094886895326</v>
      </c>
      <c r="CW26" s="31">
        <v>0.9453191909708627</v>
      </c>
      <c r="CX26" s="31">
        <v>0.8428030070372563</v>
      </c>
      <c r="CY26" s="31">
        <v>1.0986500184410404</v>
      </c>
      <c r="CZ26" s="31">
        <v>1.0669658320132998</v>
      </c>
      <c r="DA26" s="31">
        <v>1.1116093205822202</v>
      </c>
      <c r="DB26" s="31">
        <v>1.2223388795642798</v>
      </c>
      <c r="DC26" s="31">
        <v>1.2032254670948692</v>
      </c>
      <c r="DD26" s="31">
        <v>1.1150214746124563</v>
      </c>
      <c r="DE26" s="33">
        <v>1.2658404383333173</v>
      </c>
      <c r="DF26" s="31">
        <v>1.0492996166193358</v>
      </c>
      <c r="DG26" s="31">
        <v>0.98012445620996602</v>
      </c>
      <c r="DH26" s="31">
        <v>1.1049988498252805</v>
      </c>
      <c r="DI26" s="31">
        <v>1.1853843392710166</v>
      </c>
      <c r="DJ26" s="31">
        <v>1.2110215921272813</v>
      </c>
      <c r="DK26" s="31">
        <v>1.1678530950171111</v>
      </c>
      <c r="DL26" s="31">
        <v>1.151945644484198</v>
      </c>
      <c r="DM26" s="31">
        <v>1.1774829433497005</v>
      </c>
      <c r="DN26" s="31">
        <v>1.0901997653957702</v>
      </c>
      <c r="DO26" s="31">
        <v>1.0758163439824111</v>
      </c>
      <c r="DP26" s="31">
        <v>1.2259523531952548</v>
      </c>
      <c r="DQ26" s="33">
        <v>1.1917147431811137</v>
      </c>
      <c r="DR26" s="31">
        <v>1.1653228746992059</v>
      </c>
      <c r="DS26" s="31">
        <v>1.226886149394262</v>
      </c>
      <c r="DT26" s="31">
        <v>1.1716662760125471</v>
      </c>
      <c r="DU26" s="31">
        <v>1.018093615696416</v>
      </c>
      <c r="DV26" s="31">
        <v>1.1323004826241756</v>
      </c>
      <c r="DW26" s="31">
        <v>1.0318462556650023</v>
      </c>
      <c r="DX26" s="31">
        <v>1.0097509196479064</v>
      </c>
      <c r="DY26" s="31">
        <v>1.2067456095186266</v>
      </c>
      <c r="DZ26" s="31">
        <v>1.1361123070122354</v>
      </c>
      <c r="EA26" s="31">
        <v>1.2124405865383741</v>
      </c>
      <c r="EB26" s="31">
        <v>1.3412906474279529</v>
      </c>
      <c r="EC26" s="33">
        <v>1.4705623575021878</v>
      </c>
      <c r="ED26" s="36">
        <v>1.0651143438459629</v>
      </c>
      <c r="EE26" s="37">
        <v>1.1592211119069593</v>
      </c>
      <c r="EF26" s="34">
        <v>1.1932456927015835</v>
      </c>
      <c r="EG26" s="34">
        <v>1.2506280940248555</v>
      </c>
      <c r="EH26" s="34">
        <v>1.2081572974120847</v>
      </c>
      <c r="EI26" s="34">
        <v>1.2126074169629029</v>
      </c>
      <c r="EJ26" s="34">
        <v>1.2005188581764126</v>
      </c>
      <c r="EK26" s="34">
        <v>1.3937787783297046</v>
      </c>
      <c r="EL26" s="34">
        <v>1.2221168536058638</v>
      </c>
      <c r="EM26" s="34">
        <v>0.99252589109498091</v>
      </c>
      <c r="EN26" s="34">
        <v>1.0947997474918862</v>
      </c>
      <c r="EO26" s="35">
        <v>1.0714251538459694</v>
      </c>
      <c r="EP26" s="36">
        <v>1.1099064136800127</v>
      </c>
      <c r="EQ26" s="37">
        <v>0.9224677730989731</v>
      </c>
      <c r="ER26" s="37">
        <v>1.0596109279340971</v>
      </c>
      <c r="ES26" s="37">
        <v>0.90776256046977766</v>
      </c>
      <c r="ET26" s="37">
        <v>1.0800475884537668</v>
      </c>
      <c r="EU26" s="37">
        <v>1.0424892251016262</v>
      </c>
      <c r="EV26" s="37">
        <v>1.0711767887902592</v>
      </c>
      <c r="EW26" s="37">
        <v>1.0418825005488233</v>
      </c>
      <c r="EX26" s="37">
        <v>0.96747507973877567</v>
      </c>
      <c r="EY26" s="37">
        <v>1.1046589027140099</v>
      </c>
      <c r="EZ26" s="37">
        <v>1.0561909324016918</v>
      </c>
      <c r="FA26" s="251">
        <v>1.0702235003042444</v>
      </c>
      <c r="FB26" s="37">
        <v>0.9956423286543139</v>
      </c>
      <c r="FC26" s="34">
        <v>1.1139248260259769</v>
      </c>
      <c r="FD26" s="34">
        <v>1.0164955539060017</v>
      </c>
      <c r="FE26" s="34">
        <v>1.2274638710193899</v>
      </c>
      <c r="FF26" s="34">
        <v>0.95744186859129921</v>
      </c>
      <c r="FG26" s="34">
        <v>0.95641229417126783</v>
      </c>
      <c r="FH26" s="34">
        <v>1.343993731552422</v>
      </c>
      <c r="FI26" s="34">
        <v>1.1071518269107397</v>
      </c>
      <c r="FJ26" s="34">
        <v>1.0580000000000001</v>
      </c>
      <c r="FK26" s="34">
        <v>1.0178367439685407</v>
      </c>
      <c r="FL26" s="34">
        <v>1.2088416840930709</v>
      </c>
      <c r="FM26" s="34">
        <v>1.3404924138038401</v>
      </c>
      <c r="FN26" s="34">
        <v>1.0364488475002827</v>
      </c>
      <c r="FO26" s="34">
        <v>1.0151133796899299</v>
      </c>
      <c r="FP26" s="34">
        <v>1.0615046061380591</v>
      </c>
      <c r="FQ26" s="34">
        <v>1.0569950068639213</v>
      </c>
      <c r="FR26" s="34">
        <v>0.95131053044648028</v>
      </c>
      <c r="FS26" s="34">
        <v>0.7199139556533708</v>
      </c>
      <c r="FT26" s="34">
        <v>0.78253747343594793</v>
      </c>
      <c r="FU26" s="34">
        <v>0.90831165861385088</v>
      </c>
      <c r="FV26" s="34">
        <v>0.77061127173993105</v>
      </c>
      <c r="FW26" s="34">
        <v>0.85043584185045362</v>
      </c>
      <c r="FX26" s="34">
        <v>0.79846748236206344</v>
      </c>
      <c r="FY26" s="34">
        <v>0.88862534409639893</v>
      </c>
      <c r="FZ26" s="34">
        <v>0.74542069097964747</v>
      </c>
      <c r="GA26" s="34">
        <v>0.91909332054659421</v>
      </c>
      <c r="GB26" s="34">
        <v>0.80139051428840036</v>
      </c>
      <c r="GC26" s="34">
        <v>0.82361377896784815</v>
      </c>
      <c r="GD26" s="34">
        <v>0.84332466875858125</v>
      </c>
      <c r="GE26" s="34">
        <v>0.88961036167231411</v>
      </c>
      <c r="GF26" s="34">
        <v>0.89200000000000002</v>
      </c>
      <c r="GG26" s="34">
        <v>1.0187369749392674</v>
      </c>
      <c r="GH26" s="34">
        <v>0.95828756940930448</v>
      </c>
      <c r="GI26" s="34">
        <v>1.0263118868016448</v>
      </c>
      <c r="GJ26" s="34">
        <v>1.0390363511533469</v>
      </c>
      <c r="GK26" s="34">
        <v>0.88688635441258401</v>
      </c>
      <c r="GL26" s="34">
        <v>0.72455192265958335</v>
      </c>
      <c r="GM26" s="34">
        <v>0.98041964264866033</v>
      </c>
      <c r="GN26" s="34">
        <v>0.91338608537212029</v>
      </c>
      <c r="GO26" s="34">
        <v>1.007964109221716</v>
      </c>
      <c r="GP26" s="34">
        <v>1.0111700851147953</v>
      </c>
      <c r="GQ26" s="34">
        <v>0.88959844650594655</v>
      </c>
      <c r="GR26" s="34">
        <v>1.0548832935114536</v>
      </c>
      <c r="GS26" s="34">
        <v>0.95910195968574075</v>
      </c>
      <c r="GT26" s="34">
        <v>0.82346005824808632</v>
      </c>
      <c r="GU26" s="34">
        <v>0.91830833295346204</v>
      </c>
      <c r="GV26" s="34">
        <v>1.0318680417288033</v>
      </c>
      <c r="GW26" s="34">
        <v>1.1015870675288557</v>
      </c>
      <c r="GX26" s="34">
        <v>0.95680038768436793</v>
      </c>
      <c r="GY26" s="34">
        <v>0.98153348006067354</v>
      </c>
      <c r="GZ26" s="34">
        <v>0.94387696013712274</v>
      </c>
      <c r="HA26" s="34">
        <v>0.99727859144004627</v>
      </c>
      <c r="HB26" s="34">
        <v>1.0963405121081296</v>
      </c>
      <c r="HC26" s="34">
        <v>1.1043717577860985</v>
      </c>
      <c r="HD26" s="34">
        <v>1.0346879073054656</v>
      </c>
      <c r="HE26" s="34">
        <v>1.1907430340369742</v>
      </c>
      <c r="HF26" s="34">
        <v>0.96304571110306658</v>
      </c>
      <c r="HG26" s="34">
        <v>1.1678817546437228</v>
      </c>
      <c r="HH26" s="34">
        <v>0.98507549216968315</v>
      </c>
      <c r="HI26" s="34">
        <v>1.0401965446518022</v>
      </c>
      <c r="HJ26" s="34">
        <v>0.93837998390107591</v>
      </c>
      <c r="HK26" s="34">
        <v>0.83538273933383866</v>
      </c>
      <c r="HL26" s="34">
        <v>0.79153936607763153</v>
      </c>
      <c r="HM26" s="34">
        <v>0.79749280145729884</v>
      </c>
      <c r="HN26" s="34">
        <v>0.8438574609308781</v>
      </c>
      <c r="HO26" s="34">
        <v>0.7873788375643781</v>
      </c>
      <c r="HP26" s="34">
        <v>0.78395486191711838</v>
      </c>
      <c r="HQ26" s="34">
        <v>0.83572932502111363</v>
      </c>
      <c r="HR26" s="34">
        <v>0.94513708371323202</v>
      </c>
      <c r="HS26" s="34">
        <v>0.73731787748274058</v>
      </c>
      <c r="HT26" s="34">
        <v>0.84812210873181892</v>
      </c>
      <c r="HU26" s="34">
        <v>0.89740568624058448</v>
      </c>
      <c r="HV26" s="604">
        <v>0.66628014589844475</v>
      </c>
      <c r="HW26" s="34">
        <v>0.69780242084079758</v>
      </c>
      <c r="HX26" s="34">
        <v>0.70631125842627152</v>
      </c>
      <c r="HY26" s="34">
        <v>0.59593041733052621</v>
      </c>
      <c r="HZ26" s="34">
        <v>0.71711538789932905</v>
      </c>
      <c r="IA26" s="34">
        <v>0.70618005092759639</v>
      </c>
      <c r="IB26" s="34">
        <v>0.60808104734264246</v>
      </c>
      <c r="IC26" s="34">
        <v>0.65267812405600589</v>
      </c>
      <c r="ID26" s="34">
        <v>0.77340164712800807</v>
      </c>
      <c r="IE26" s="34">
        <v>0.73402659738537601</v>
      </c>
      <c r="IF26" s="34">
        <v>0.88809307224226552</v>
      </c>
      <c r="IG26" s="34">
        <v>0.7873767826257605</v>
      </c>
      <c r="IH26" s="34">
        <v>0.7253807191766326</v>
      </c>
      <c r="II26" s="34">
        <v>0.85637657153779279</v>
      </c>
      <c r="IJ26" s="34">
        <v>0.8270395235382787</v>
      </c>
    </row>
    <row r="27" spans="1:245">
      <c r="A27" s="39" t="s">
        <v>400</v>
      </c>
      <c r="B27" s="40">
        <v>3.7336676266126774</v>
      </c>
      <c r="C27" s="41">
        <v>3.6847623796469353</v>
      </c>
      <c r="D27" s="41">
        <v>3.7012502914425811</v>
      </c>
      <c r="E27" s="41">
        <v>3.8054597064223863</v>
      </c>
      <c r="F27" s="41">
        <v>2.9091044700109263</v>
      </c>
      <c r="G27" s="41">
        <v>2.7230499111183075</v>
      </c>
      <c r="H27" s="41">
        <v>2.7265944323490787</v>
      </c>
      <c r="I27" s="41">
        <v>3.1718008077998423</v>
      </c>
      <c r="J27" s="41">
        <v>3.0024941907932523</v>
      </c>
      <c r="K27" s="41">
        <v>2.8888053149689954</v>
      </c>
      <c r="L27" s="41">
        <v>2.8419602458228397</v>
      </c>
      <c r="M27" s="42">
        <v>2.9273653832330049</v>
      </c>
      <c r="N27" s="40">
        <v>2.8080794605200348</v>
      </c>
      <c r="O27" s="41">
        <v>2.6715118485582234</v>
      </c>
      <c r="P27" s="41">
        <v>2.6129471993487101</v>
      </c>
      <c r="Q27" s="41">
        <v>2.5086366919486798</v>
      </c>
      <c r="R27" s="41">
        <v>2.5561523421699706</v>
      </c>
      <c r="S27" s="41">
        <v>2.8477438055407092</v>
      </c>
      <c r="T27" s="41">
        <v>2.3647857733769717</v>
      </c>
      <c r="U27" s="41">
        <v>2.286592845945532</v>
      </c>
      <c r="V27" s="41">
        <v>2.2717752002445342</v>
      </c>
      <c r="W27" s="41">
        <v>2.3401359226295551</v>
      </c>
      <c r="X27" s="41">
        <v>2.2765637996428167</v>
      </c>
      <c r="Y27" s="42">
        <v>2.3708990712590068</v>
      </c>
      <c r="Z27" s="40">
        <v>2.3196516318875751</v>
      </c>
      <c r="AA27" s="41">
        <v>2.1983734669529849</v>
      </c>
      <c r="AB27" s="41">
        <v>2.1867229170142002</v>
      </c>
      <c r="AC27" s="41">
        <v>2.1362794186930598</v>
      </c>
      <c r="AD27" s="41">
        <v>2.1120664827655098</v>
      </c>
      <c r="AE27" s="41">
        <v>1.9779382061367636</v>
      </c>
      <c r="AF27" s="41">
        <v>1.9945443732525752</v>
      </c>
      <c r="AG27" s="41">
        <v>1.9283050872920637</v>
      </c>
      <c r="AH27" s="41">
        <v>1.8844053117385908</v>
      </c>
      <c r="AI27" s="41">
        <v>1.8212542503687039</v>
      </c>
      <c r="AJ27" s="41">
        <v>1.8439882917824959</v>
      </c>
      <c r="AK27" s="42">
        <v>1.886327884807953</v>
      </c>
      <c r="AL27" s="40">
        <v>1.976488003894173</v>
      </c>
      <c r="AM27" s="41">
        <v>1.8414818471858159</v>
      </c>
      <c r="AN27" s="41">
        <v>1.765816462026335</v>
      </c>
      <c r="AO27" s="41">
        <v>1.8045915953797431</v>
      </c>
      <c r="AP27" s="41">
        <v>1.737509663515115</v>
      </c>
      <c r="AQ27" s="41">
        <v>1.8146484741170896</v>
      </c>
      <c r="AR27" s="41">
        <v>1.7669435635211796</v>
      </c>
      <c r="AS27" s="41">
        <v>1.8672330490600704</v>
      </c>
      <c r="AT27" s="41">
        <v>2.430277441746223</v>
      </c>
      <c r="AU27" s="41">
        <v>3.0407696623193132</v>
      </c>
      <c r="AV27" s="41">
        <v>2.5856580409544341</v>
      </c>
      <c r="AW27" s="42">
        <v>2.2690000000000001</v>
      </c>
      <c r="AX27" s="43">
        <v>2.1834107544380661</v>
      </c>
      <c r="AY27" s="44">
        <v>2.3972036906629217</v>
      </c>
      <c r="AZ27" s="44">
        <v>2.6525834327826856</v>
      </c>
      <c r="BA27" s="44">
        <v>2.542919677679937</v>
      </c>
      <c r="BB27" s="44">
        <v>2.3467114053801863</v>
      </c>
      <c r="BC27" s="44">
        <v>2.1342188051345112</v>
      </c>
      <c r="BD27" s="44">
        <v>2.0939797804764848</v>
      </c>
      <c r="BE27" s="44">
        <v>2.0167416541282637</v>
      </c>
      <c r="BF27" s="44">
        <v>1.9864050817626879</v>
      </c>
      <c r="BG27" s="44">
        <v>1.9213806276441245</v>
      </c>
      <c r="BH27" s="44">
        <v>1.8449884723641128</v>
      </c>
      <c r="BI27" s="45">
        <v>2.0149132926654909</v>
      </c>
      <c r="BJ27" s="43">
        <v>1.9677682325115586</v>
      </c>
      <c r="BK27" s="44">
        <v>2.0052133222109831</v>
      </c>
      <c r="BL27" s="44">
        <v>1.8367584819395628</v>
      </c>
      <c r="BM27" s="44">
        <v>1.8724480985894747</v>
      </c>
      <c r="BN27" s="44">
        <v>1.7516958050445544</v>
      </c>
      <c r="BO27" s="44">
        <v>1.9078928291671475</v>
      </c>
      <c r="BP27" s="44">
        <v>1.9825409866336063</v>
      </c>
      <c r="BQ27" s="44">
        <v>1.9538988051209485</v>
      </c>
      <c r="BR27" s="44">
        <v>2.0300677606778046</v>
      </c>
      <c r="BS27" s="44">
        <v>1.9262360866853989</v>
      </c>
      <c r="BT27" s="44">
        <v>1.9746302741225605</v>
      </c>
      <c r="BU27" s="45">
        <v>2.0385880936490404</v>
      </c>
      <c r="BV27" s="43">
        <v>2.0027340713837223</v>
      </c>
      <c r="BW27" s="44">
        <v>2.0367267656165242</v>
      </c>
      <c r="BX27" s="44">
        <v>2.0120850674398514</v>
      </c>
      <c r="BY27" s="44">
        <v>1.9202243935989638</v>
      </c>
      <c r="BZ27" s="44">
        <v>1.8195049424433858</v>
      </c>
      <c r="CA27" s="44">
        <v>1.8125744459246556</v>
      </c>
      <c r="CB27" s="44">
        <v>1.8014640664440462</v>
      </c>
      <c r="CC27" s="44">
        <v>1.6912677264809628</v>
      </c>
      <c r="CD27" s="44">
        <v>1.8259015359494934</v>
      </c>
      <c r="CE27" s="44">
        <v>1.9912427114940374</v>
      </c>
      <c r="CF27" s="44">
        <v>1.8695067439704032</v>
      </c>
      <c r="CG27" s="45">
        <v>2.0816868599784391</v>
      </c>
      <c r="CH27" s="43">
        <v>2.1062689249627651</v>
      </c>
      <c r="CI27" s="44">
        <v>1.9289774427103081</v>
      </c>
      <c r="CJ27" s="44">
        <v>1.8758161235521258</v>
      </c>
      <c r="CK27" s="44">
        <v>1.9905581001226755</v>
      </c>
      <c r="CL27" s="44">
        <v>2.0154355224507228</v>
      </c>
      <c r="CM27" s="44">
        <v>2.2371879722278165</v>
      </c>
      <c r="CN27" s="44">
        <v>2.324625879044294</v>
      </c>
      <c r="CO27" s="44">
        <v>2.4533566305346342</v>
      </c>
      <c r="CP27" s="44">
        <v>2.4821590896087935</v>
      </c>
      <c r="CQ27" s="44">
        <v>2.5060553603065152</v>
      </c>
      <c r="CR27" s="44">
        <v>2.3704215167842753</v>
      </c>
      <c r="CS27" s="45">
        <v>2.452532106443396</v>
      </c>
      <c r="CT27" s="43">
        <v>2.3684919212884514</v>
      </c>
      <c r="CU27" s="44">
        <v>2.3053571005347004</v>
      </c>
      <c r="CV27" s="44">
        <v>2.2733402670356493</v>
      </c>
      <c r="CW27" s="44">
        <v>2.29154809582672</v>
      </c>
      <c r="CX27" s="44">
        <v>2.3470506522476877</v>
      </c>
      <c r="CY27" s="44">
        <v>2.5901482846571184</v>
      </c>
      <c r="CZ27" s="44">
        <v>2.6909618568290115</v>
      </c>
      <c r="DA27" s="44">
        <v>2.7306714089202018</v>
      </c>
      <c r="DB27" s="44">
        <v>2.7199867522032228</v>
      </c>
      <c r="DC27" s="44">
        <v>2.6236986625270782</v>
      </c>
      <c r="DD27" s="44">
        <v>2.6105404809512618</v>
      </c>
      <c r="DE27" s="46">
        <v>2.8315678177226165</v>
      </c>
      <c r="DF27" s="44">
        <v>2.6288335462792465</v>
      </c>
      <c r="DG27" s="44">
        <v>2.6325782298952523</v>
      </c>
      <c r="DH27" s="44">
        <v>2.6155325881412059</v>
      </c>
      <c r="DI27" s="44">
        <v>2.555421466878713</v>
      </c>
      <c r="DJ27" s="44">
        <v>2.5939519414128216</v>
      </c>
      <c r="DK27" s="44">
        <v>2.6590763434192684</v>
      </c>
      <c r="DL27" s="44">
        <v>2.6192318868428783</v>
      </c>
      <c r="DM27" s="44">
        <v>2.5779577722093427</v>
      </c>
      <c r="DN27" s="44">
        <v>2.4640219617272767</v>
      </c>
      <c r="DO27" s="44">
        <v>2.6536903489102697</v>
      </c>
      <c r="DP27" s="44">
        <v>2.9800504145062541</v>
      </c>
      <c r="DQ27" s="46">
        <v>3.1731616895869137</v>
      </c>
      <c r="DR27" s="44">
        <v>3.144046805235849</v>
      </c>
      <c r="DS27" s="44">
        <v>3.0484261115209872</v>
      </c>
      <c r="DT27" s="44">
        <v>3.1578250612470113</v>
      </c>
      <c r="DU27" s="44">
        <v>3.5692833293324706</v>
      </c>
      <c r="DV27" s="44">
        <v>3.4417279731667949</v>
      </c>
      <c r="DW27" s="44">
        <v>3.7051428060373786</v>
      </c>
      <c r="DX27" s="44">
        <v>3.5543208914908129</v>
      </c>
      <c r="DY27" s="44">
        <v>3.6861899685252411</v>
      </c>
      <c r="DZ27" s="44">
        <v>3.9324557585136652</v>
      </c>
      <c r="EA27" s="44">
        <v>4.4361294179901201</v>
      </c>
      <c r="EB27" s="44">
        <v>4.318994815809436</v>
      </c>
      <c r="EC27" s="46">
        <v>4.5065554394281939</v>
      </c>
      <c r="ED27" s="47">
        <v>4.3099806052490264</v>
      </c>
      <c r="EE27" s="47">
        <v>4.2083230635666338</v>
      </c>
      <c r="EF27" s="47">
        <v>4.0189706014534181</v>
      </c>
      <c r="EG27" s="47">
        <v>3.8787320808336827</v>
      </c>
      <c r="EH27" s="47">
        <v>3.6459045759033391</v>
      </c>
      <c r="EI27" s="47">
        <v>3.6757140052858275</v>
      </c>
      <c r="EJ27" s="47">
        <v>3.2968222737366335</v>
      </c>
      <c r="EK27" s="47">
        <v>3.279751443504936</v>
      </c>
      <c r="EL27" s="47">
        <v>3.1811903816829465</v>
      </c>
      <c r="EM27" s="47">
        <v>3.1823025326136691</v>
      </c>
      <c r="EN27" s="47">
        <v>3.0008514399332569</v>
      </c>
      <c r="EO27" s="48">
        <v>3.463010970152276</v>
      </c>
      <c r="EP27" s="49">
        <v>3.3885695730206136</v>
      </c>
      <c r="EQ27" s="50">
        <v>3.1474721575578988</v>
      </c>
      <c r="ER27" s="50">
        <v>2.9524941623066789</v>
      </c>
      <c r="ES27" s="50">
        <v>3.0498516678350955</v>
      </c>
      <c r="ET27" s="50">
        <v>3.0133037697690308</v>
      </c>
      <c r="EU27" s="50">
        <v>3.0558988804792744</v>
      </c>
      <c r="EV27" s="50">
        <v>3.0905119286153679</v>
      </c>
      <c r="EW27" s="50">
        <v>2.8290743104658613</v>
      </c>
      <c r="EX27" s="50">
        <v>2.9834463459992935</v>
      </c>
      <c r="EY27" s="50">
        <v>2.7282651107607712</v>
      </c>
      <c r="EZ27" s="50">
        <v>2.9136796031848569</v>
      </c>
      <c r="FA27" s="252">
        <v>3.166142287840692</v>
      </c>
      <c r="FB27" s="50">
        <v>3.0543364546739911</v>
      </c>
      <c r="FC27" s="50">
        <v>2.7721611585859525</v>
      </c>
      <c r="FD27" s="50">
        <v>3.0650110355093845</v>
      </c>
      <c r="FE27" s="50">
        <v>2.9775666936377121</v>
      </c>
      <c r="FF27" s="50">
        <v>3.1416420330630901</v>
      </c>
      <c r="FG27" s="50">
        <v>3.7082266649643518</v>
      </c>
      <c r="FH27" s="50">
        <v>3.8240936936375025</v>
      </c>
      <c r="FI27" s="50">
        <v>3.3032290716449912</v>
      </c>
      <c r="FJ27" s="50">
        <v>3.879</v>
      </c>
      <c r="FK27" s="50">
        <v>3.5588022287030592</v>
      </c>
      <c r="FL27" s="50">
        <v>3.4220000000000002</v>
      </c>
      <c r="FM27" s="50">
        <v>3.4814566999629029</v>
      </c>
      <c r="FN27" s="50">
        <v>3.5978395915111947</v>
      </c>
      <c r="FO27" s="50">
        <v>3.3322216609322779</v>
      </c>
      <c r="FP27" s="50">
        <v>3.5267989319926754</v>
      </c>
      <c r="FQ27" s="50">
        <v>3.9412305747933583</v>
      </c>
      <c r="FR27" s="50">
        <v>3.9412305747933583</v>
      </c>
      <c r="FS27" s="50">
        <v>4.0754027588097266</v>
      </c>
      <c r="FT27" s="50">
        <v>4.0618587839428022</v>
      </c>
      <c r="FU27" s="50">
        <v>3.5612915961236031</v>
      </c>
      <c r="FV27" s="50">
        <v>4.1258090693308977</v>
      </c>
      <c r="FW27" s="50">
        <v>4.1811086987367823</v>
      </c>
      <c r="FX27" s="50">
        <v>4.04526196841441</v>
      </c>
      <c r="FY27" s="50">
        <v>4.3254447533822686</v>
      </c>
      <c r="FZ27" s="50">
        <v>4.071606669941394</v>
      </c>
      <c r="GA27" s="50">
        <v>4.3094249609697419</v>
      </c>
      <c r="GB27" s="50">
        <v>4.5009609650857021</v>
      </c>
      <c r="GC27" s="50">
        <v>5.5171730450780485</v>
      </c>
      <c r="GD27" s="50">
        <v>5.2058225827122664</v>
      </c>
      <c r="GE27" s="50">
        <v>5.2661512776280039</v>
      </c>
      <c r="GF27" s="50">
        <v>5.359</v>
      </c>
      <c r="GG27" s="50">
        <v>5.0571690350600607</v>
      </c>
      <c r="GH27" s="50">
        <v>5.3697013521604369</v>
      </c>
      <c r="GI27" s="50">
        <v>5.4502936916078335</v>
      </c>
      <c r="GJ27" s="50">
        <v>5.9730195057151763</v>
      </c>
      <c r="GK27" s="50">
        <v>5.8105772319180709</v>
      </c>
      <c r="GL27" s="50">
        <v>5.2181645952652191</v>
      </c>
      <c r="GM27" s="50">
        <v>5.6028038764352734</v>
      </c>
      <c r="GN27" s="50">
        <v>5.6574856183501554</v>
      </c>
      <c r="GO27" s="50">
        <v>6.007342201831344</v>
      </c>
      <c r="GP27" s="50">
        <v>5.5765400076713165</v>
      </c>
      <c r="GQ27" s="50">
        <v>5.4044148847061777</v>
      </c>
      <c r="GR27" s="50">
        <v>5.1196894065446479</v>
      </c>
      <c r="GS27" s="50">
        <v>4.8486339517356836</v>
      </c>
      <c r="GT27" s="50">
        <v>4.889536161083984</v>
      </c>
      <c r="GU27" s="50">
        <v>5.235295370204204</v>
      </c>
      <c r="GV27" s="50">
        <v>5.6749042948049837</v>
      </c>
      <c r="GW27" s="50">
        <v>5.8489457958483664</v>
      </c>
      <c r="GX27" s="50">
        <v>5.6737946557706369</v>
      </c>
      <c r="GY27" s="50">
        <v>5.429396405643935</v>
      </c>
      <c r="GZ27" s="50">
        <v>5.1528707046620772</v>
      </c>
      <c r="HA27" s="50">
        <v>4.778758305017611</v>
      </c>
      <c r="HB27" s="50">
        <v>4.7163487762588483</v>
      </c>
      <c r="HC27" s="50">
        <v>4.5120461195548236</v>
      </c>
      <c r="HD27" s="50">
        <v>5.0460954995073388</v>
      </c>
      <c r="HE27" s="50">
        <v>4.9009197035025238</v>
      </c>
      <c r="HF27" s="50">
        <v>5.0202149543883161</v>
      </c>
      <c r="HG27" s="50">
        <v>5.1205618566718787</v>
      </c>
      <c r="HH27" s="50">
        <v>4.9481855651861668</v>
      </c>
      <c r="HI27" s="50">
        <v>5.2828968563694634</v>
      </c>
      <c r="HJ27" s="50">
        <v>5.2779069008547737</v>
      </c>
      <c r="HK27" s="50">
        <v>5.0506258749274293</v>
      </c>
      <c r="HL27" s="50">
        <v>4.9875944384034971</v>
      </c>
      <c r="HM27" s="50">
        <v>5.1266316383262271</v>
      </c>
      <c r="HN27" s="50">
        <v>4.859239143253518</v>
      </c>
      <c r="HO27" s="50">
        <v>5.1134817743794443</v>
      </c>
      <c r="HP27" s="50">
        <v>4.9123971738967303</v>
      </c>
      <c r="HQ27" s="50">
        <v>4.6353812604115605</v>
      </c>
      <c r="HR27" s="50">
        <v>4.8139984406150687</v>
      </c>
      <c r="HS27" s="50">
        <v>4.3617135944494683</v>
      </c>
      <c r="HT27" s="50">
        <v>4.8640236537897401</v>
      </c>
      <c r="HU27" s="50">
        <v>5.0402243191080478</v>
      </c>
      <c r="HV27" s="605">
        <v>4.7411848208636984</v>
      </c>
      <c r="HW27" s="50">
        <v>4.7747742059949561</v>
      </c>
      <c r="HX27" s="50">
        <v>4.8560390657308794</v>
      </c>
      <c r="HY27" s="50">
        <v>4.7375266874343076</v>
      </c>
      <c r="HZ27" s="50">
        <v>4.9488745906018448</v>
      </c>
      <c r="IA27" s="50">
        <v>5.0414862686100879</v>
      </c>
      <c r="IB27" s="50">
        <v>5.2276806762148302</v>
      </c>
      <c r="IC27" s="50">
        <v>5.3933434841833394</v>
      </c>
      <c r="ID27" s="50">
        <v>5.8135754075067858</v>
      </c>
      <c r="IE27" s="50">
        <v>5.4681319539946331</v>
      </c>
      <c r="IF27" s="50">
        <v>5.8452311726693438</v>
      </c>
      <c r="IG27" s="50">
        <v>5.953213391114887</v>
      </c>
      <c r="IH27" s="50">
        <v>6.1845734436486675</v>
      </c>
      <c r="II27" s="50">
        <v>5.7079459604597149</v>
      </c>
      <c r="IJ27" s="50">
        <v>5.8298786271598484</v>
      </c>
    </row>
    <row r="28" spans="1:245">
      <c r="A28" s="39" t="s">
        <v>55</v>
      </c>
      <c r="B28" s="40">
        <v>1.6050547586007426</v>
      </c>
      <c r="C28" s="41">
        <v>1.920004477302828</v>
      </c>
      <c r="D28" s="41">
        <v>1.816853874442536</v>
      </c>
      <c r="E28" s="41">
        <v>1.55767064407071</v>
      </c>
      <c r="F28" s="41">
        <v>1.6298657692038332</v>
      </c>
      <c r="G28" s="41">
        <v>1.4104083953499977</v>
      </c>
      <c r="H28" s="41">
        <v>1.3077627216407097</v>
      </c>
      <c r="I28" s="41">
        <v>1.0790222587324463</v>
      </c>
      <c r="J28" s="41">
        <v>1.0872335323768365</v>
      </c>
      <c r="K28" s="41">
        <v>1.0137868208028624</v>
      </c>
      <c r="L28" s="41">
        <v>1.0321922105844716</v>
      </c>
      <c r="M28" s="42">
        <v>1.4640667261480993</v>
      </c>
      <c r="N28" s="40">
        <v>1.6350164084650254</v>
      </c>
      <c r="O28" s="41">
        <v>1.3199867164712644</v>
      </c>
      <c r="P28" s="41">
        <v>1.0534426899304909</v>
      </c>
      <c r="Q28" s="41">
        <v>0.97506762882415743</v>
      </c>
      <c r="R28" s="41">
        <v>0.97935760249091819</v>
      </c>
      <c r="S28" s="41">
        <v>1.0958043789933047</v>
      </c>
      <c r="T28" s="41">
        <v>1.1583214562763926</v>
      </c>
      <c r="U28" s="41">
        <v>1.0436733129058655</v>
      </c>
      <c r="V28" s="41">
        <v>1.0632004512596303</v>
      </c>
      <c r="W28" s="41">
        <v>0.96069212771318369</v>
      </c>
      <c r="X28" s="41">
        <v>1.0621768419614401</v>
      </c>
      <c r="Y28" s="42">
        <v>1.0814384328633877</v>
      </c>
      <c r="Z28" s="40">
        <v>0.99965152665840973</v>
      </c>
      <c r="AA28" s="41">
        <v>1.1325607535469611</v>
      </c>
      <c r="AB28" s="41">
        <v>1.1494276036738529</v>
      </c>
      <c r="AC28" s="41">
        <v>0.96631234224045004</v>
      </c>
      <c r="AD28" s="41">
        <v>1.0059296293069846</v>
      </c>
      <c r="AE28" s="41">
        <v>0.89974823793942227</v>
      </c>
      <c r="AF28" s="41">
        <v>0.83518433441305506</v>
      </c>
      <c r="AG28" s="41">
        <v>0.88287547346400719</v>
      </c>
      <c r="AH28" s="41">
        <v>0.96445958372213914</v>
      </c>
      <c r="AI28" s="41">
        <v>1.0234644902234387</v>
      </c>
      <c r="AJ28" s="41">
        <v>1.0536562050387068</v>
      </c>
      <c r="AK28" s="42">
        <v>1.0232390093402941</v>
      </c>
      <c r="AL28" s="40">
        <v>1.1143076355253301</v>
      </c>
      <c r="AM28" s="41">
        <v>1.0606237534797953</v>
      </c>
      <c r="AN28" s="41">
        <v>1.0673107152826098</v>
      </c>
      <c r="AO28" s="41">
        <v>1.1110266110335254</v>
      </c>
      <c r="AP28" s="41">
        <v>1.1780697733393026</v>
      </c>
      <c r="AQ28" s="41">
        <v>0.89433121967325224</v>
      </c>
      <c r="AR28" s="41">
        <v>0.77326454392998745</v>
      </c>
      <c r="AS28" s="41">
        <v>0.84409101359422944</v>
      </c>
      <c r="AT28" s="41">
        <v>1.2497846219290187</v>
      </c>
      <c r="AU28" s="41">
        <v>2.0367091608102603</v>
      </c>
      <c r="AV28" s="41">
        <v>1.5012898598586766</v>
      </c>
      <c r="AW28" s="42">
        <v>1.6779999999999999</v>
      </c>
      <c r="AX28" s="43">
        <v>1.4169218555058425</v>
      </c>
      <c r="AY28" s="44">
        <v>1.4688782045198521</v>
      </c>
      <c r="AZ28" s="44">
        <v>1.7899590853413152</v>
      </c>
      <c r="BA28" s="44">
        <v>1.8588637622892343</v>
      </c>
      <c r="BB28" s="44">
        <v>1.691235829445856</v>
      </c>
      <c r="BC28" s="44">
        <v>1.3308772930810899</v>
      </c>
      <c r="BD28" s="44">
        <v>1.2817067334827832</v>
      </c>
      <c r="BE28" s="44">
        <v>1.2082566973247622</v>
      </c>
      <c r="BF28" s="44">
        <v>1.0623797348164146</v>
      </c>
      <c r="BG28" s="44">
        <v>0.97921208283206307</v>
      </c>
      <c r="BH28" s="44">
        <v>1.0262342414811694</v>
      </c>
      <c r="BI28" s="45">
        <v>1.0564983842592255</v>
      </c>
      <c r="BJ28" s="43">
        <v>1.1038946589810841</v>
      </c>
      <c r="BK28" s="44">
        <v>1.3187233242271268</v>
      </c>
      <c r="BL28" s="44">
        <v>1.23910936569921</v>
      </c>
      <c r="BM28" s="44">
        <v>1.2026349873799007</v>
      </c>
      <c r="BN28" s="44">
        <v>1.1450818058781667</v>
      </c>
      <c r="BO28" s="44">
        <v>1.1366617497914664</v>
      </c>
      <c r="BP28" s="44">
        <v>1.0862348947599245</v>
      </c>
      <c r="BQ28" s="44">
        <v>1.0721833452323757</v>
      </c>
      <c r="BR28" s="44">
        <v>1.0709358659317736</v>
      </c>
      <c r="BS28" s="44">
        <v>1.1033983198497164</v>
      </c>
      <c r="BT28" s="44">
        <v>1.2303186043405601</v>
      </c>
      <c r="BU28" s="45">
        <v>1.0765344645861186</v>
      </c>
      <c r="BV28" s="43">
        <v>1.1434054219366689</v>
      </c>
      <c r="BW28" s="44">
        <v>1.1588835395523989</v>
      </c>
      <c r="BX28" s="44">
        <v>0.98908606204366611</v>
      </c>
      <c r="BY28" s="44">
        <v>0.95062823608947611</v>
      </c>
      <c r="BZ28" s="44">
        <v>0.80112813784678316</v>
      </c>
      <c r="CA28" s="44">
        <v>0.94372179251532717</v>
      </c>
      <c r="CB28" s="44">
        <v>0.84383932553688257</v>
      </c>
      <c r="CC28" s="44">
        <v>0.84676990809755448</v>
      </c>
      <c r="CD28" s="44">
        <v>0.91395471898723757</v>
      </c>
      <c r="CE28" s="44">
        <v>1.0662873321496671</v>
      </c>
      <c r="CF28" s="44">
        <v>0.83608413987614016</v>
      </c>
      <c r="CG28" s="45">
        <v>0.92990448711205953</v>
      </c>
      <c r="CH28" s="43">
        <v>0.95842177533422557</v>
      </c>
      <c r="CI28" s="44">
        <v>0.80441165440552398</v>
      </c>
      <c r="CJ28" s="44">
        <v>0.91148747096597948</v>
      </c>
      <c r="CK28" s="44">
        <v>0.99060128903699562</v>
      </c>
      <c r="CL28" s="44">
        <v>1.0209332130089359</v>
      </c>
      <c r="CM28" s="44">
        <v>0.95468898634421351</v>
      </c>
      <c r="CN28" s="44">
        <v>1.1428525066499147</v>
      </c>
      <c r="CO28" s="44">
        <v>1.0266565701343662</v>
      </c>
      <c r="CP28" s="44">
        <v>1.085642950725199</v>
      </c>
      <c r="CQ28" s="44">
        <v>1.0240352266904302</v>
      </c>
      <c r="CR28" s="44">
        <v>1.1635811228427837</v>
      </c>
      <c r="CS28" s="45">
        <v>1.1515276047262535</v>
      </c>
      <c r="CT28" s="43">
        <v>1.0725327295345062</v>
      </c>
      <c r="CU28" s="44">
        <v>1.1403645976948862</v>
      </c>
      <c r="CV28" s="44">
        <v>1.1210298842881727</v>
      </c>
      <c r="CW28" s="44">
        <v>1.0929905419506678</v>
      </c>
      <c r="CX28" s="44">
        <v>0.92818908523485499</v>
      </c>
      <c r="CY28" s="44">
        <v>1.2804390640685717</v>
      </c>
      <c r="CZ28" s="44">
        <v>1.3703813747545872</v>
      </c>
      <c r="DA28" s="44">
        <v>1.3091881996202281</v>
      </c>
      <c r="DB28" s="44">
        <v>1.4119699061847306</v>
      </c>
      <c r="DC28" s="44">
        <v>1.2460490413074017</v>
      </c>
      <c r="DD28" s="44">
        <v>1.3590762025350827</v>
      </c>
      <c r="DE28" s="46">
        <v>1.3397160230884686</v>
      </c>
      <c r="DF28" s="44">
        <v>1.3248598930746596</v>
      </c>
      <c r="DG28" s="44">
        <v>1.414359943795785</v>
      </c>
      <c r="DH28" s="44">
        <v>1.5526054261291915</v>
      </c>
      <c r="DI28" s="44">
        <v>1.2750367977043409</v>
      </c>
      <c r="DJ28" s="44">
        <v>1.3001215074283665</v>
      </c>
      <c r="DK28" s="44">
        <v>1.3317803312048939</v>
      </c>
      <c r="DL28" s="44">
        <v>1.1555811095213926</v>
      </c>
      <c r="DM28" s="44">
        <v>1.2499781306814888</v>
      </c>
      <c r="DN28" s="44">
        <v>1.2402295179713079</v>
      </c>
      <c r="DO28" s="44">
        <v>1.2639180461721082</v>
      </c>
      <c r="DP28" s="44">
        <v>1.078037673078498</v>
      </c>
      <c r="DQ28" s="46">
        <v>1.4612411009054964</v>
      </c>
      <c r="DR28" s="44">
        <v>1.5572682524779602</v>
      </c>
      <c r="DS28" s="44">
        <v>1.6454055133674581</v>
      </c>
      <c r="DT28" s="44">
        <v>1.7966514461941678</v>
      </c>
      <c r="DU28" s="44">
        <v>1.9111831958104817</v>
      </c>
      <c r="DV28" s="44">
        <v>1.7466001343911324</v>
      </c>
      <c r="DW28" s="44">
        <v>1.7700964328505349</v>
      </c>
      <c r="DX28" s="44">
        <v>1.6332397194391701</v>
      </c>
      <c r="DY28" s="44">
        <v>1.7681282842899084</v>
      </c>
      <c r="DZ28" s="44">
        <v>2.1537272122937394</v>
      </c>
      <c r="EA28" s="44">
        <v>2.2678831343827102</v>
      </c>
      <c r="EB28" s="44">
        <v>1.8386119308853048</v>
      </c>
      <c r="EC28" s="46">
        <v>1.891889502868433</v>
      </c>
      <c r="ED28" s="47">
        <v>2.1277362152022556</v>
      </c>
      <c r="EE28" s="47">
        <v>2.0998196999937884</v>
      </c>
      <c r="EF28" s="47">
        <v>2.2254694778667754</v>
      </c>
      <c r="EG28" s="47">
        <v>1.8785694452506054</v>
      </c>
      <c r="EH28" s="47">
        <v>1.9595905421196851</v>
      </c>
      <c r="EI28" s="47">
        <v>1.8772608493544471</v>
      </c>
      <c r="EJ28" s="47">
        <v>1.5234512974461025</v>
      </c>
      <c r="EK28" s="47">
        <v>1.6079120800105011</v>
      </c>
      <c r="EL28" s="47">
        <v>1.554784773923015</v>
      </c>
      <c r="EM28" s="47">
        <v>1.6159225733302467</v>
      </c>
      <c r="EN28" s="47">
        <v>1.5276334854024336</v>
      </c>
      <c r="EO28" s="48">
        <v>1.4343090187877077</v>
      </c>
      <c r="EP28" s="49">
        <v>1.5631829237684636</v>
      </c>
      <c r="EQ28" s="50">
        <v>1.3926552073695451</v>
      </c>
      <c r="ER28" s="50">
        <v>1.3845680850423201</v>
      </c>
      <c r="ES28" s="50">
        <v>1.3488816366246303</v>
      </c>
      <c r="ET28" s="50">
        <v>1.4839199309900766</v>
      </c>
      <c r="EU28" s="50">
        <v>1.4779861110830694</v>
      </c>
      <c r="EV28" s="50">
        <v>1.4376825841602148</v>
      </c>
      <c r="EW28" s="50">
        <v>1.5035935207902138</v>
      </c>
      <c r="EX28" s="50">
        <v>1.2946125570219813</v>
      </c>
      <c r="EY28" s="50">
        <v>1.3846269889278671</v>
      </c>
      <c r="EZ28" s="50">
        <v>1.4718847818331637</v>
      </c>
      <c r="FA28" s="252">
        <v>1.4801889080100126</v>
      </c>
      <c r="FB28" s="50">
        <v>1.6053930269559551</v>
      </c>
      <c r="FC28" s="50">
        <v>1.4973013121264431</v>
      </c>
      <c r="FD28" s="50">
        <v>1.4322552167095677</v>
      </c>
      <c r="FE28" s="50">
        <v>1.5622634176328296</v>
      </c>
      <c r="FF28" s="50">
        <v>1.7678504486819593</v>
      </c>
      <c r="FG28" s="50">
        <v>1.931917687878256</v>
      </c>
      <c r="FH28" s="50">
        <v>1.7589330570748221</v>
      </c>
      <c r="FI28" s="50">
        <v>1.7434651182891867</v>
      </c>
      <c r="FJ28" s="50">
        <v>1.7749999999999999</v>
      </c>
      <c r="FK28" s="50">
        <v>1.8225135024735626</v>
      </c>
      <c r="FL28" s="50">
        <v>1.5289999999999999</v>
      </c>
      <c r="FM28" s="50">
        <v>1.7874955724727566</v>
      </c>
      <c r="FN28" s="50">
        <v>1.6876958378540503</v>
      </c>
      <c r="FO28" s="50">
        <v>1.5739495956955953</v>
      </c>
      <c r="FP28" s="50">
        <v>1.6069502580087487</v>
      </c>
      <c r="FQ28" s="50">
        <v>1.8186865349615275</v>
      </c>
      <c r="FR28" s="50">
        <v>1.9289086250050962</v>
      </c>
      <c r="FS28" s="50">
        <v>1.8378405059018768</v>
      </c>
      <c r="FT28" s="50">
        <v>1.9026139736823993</v>
      </c>
      <c r="FU28" s="50">
        <v>1.658420049158293</v>
      </c>
      <c r="FV28" s="50">
        <v>1.4691004511997803</v>
      </c>
      <c r="FW28" s="50">
        <v>1.8464555868335242</v>
      </c>
      <c r="FX28" s="50">
        <v>1.6955805134479141</v>
      </c>
      <c r="FY28" s="50">
        <v>1.8197153961024222</v>
      </c>
      <c r="FZ28" s="50">
        <v>1.9568946517701191</v>
      </c>
      <c r="GA28" s="50">
        <v>2.0836561697143212</v>
      </c>
      <c r="GB28" s="50">
        <v>2.3011714004407531</v>
      </c>
      <c r="GC28" s="50">
        <v>2.6849916005105081</v>
      </c>
      <c r="GD28" s="50">
        <v>2.4092606475633556</v>
      </c>
      <c r="GE28" s="50">
        <v>2.3760276385872912</v>
      </c>
      <c r="GF28" s="50">
        <v>2.488</v>
      </c>
      <c r="GG28" s="50">
        <v>2.2467888261380868</v>
      </c>
      <c r="GH28" s="50">
        <v>2.3860049802104442</v>
      </c>
      <c r="GI28" s="50">
        <v>2.2159384532454873</v>
      </c>
      <c r="GJ28" s="50">
        <v>2.3760546659937902</v>
      </c>
      <c r="GK28" s="50">
        <v>2.0774539569630064</v>
      </c>
      <c r="GL28" s="50">
        <v>2.5923168482929615</v>
      </c>
      <c r="GM28" s="50">
        <v>2.6586190510226828</v>
      </c>
      <c r="GN28" s="50">
        <v>2.9128491734375079</v>
      </c>
      <c r="GO28" s="50">
        <v>2.8535713840165675</v>
      </c>
      <c r="GP28" s="50">
        <v>2.780483309618957</v>
      </c>
      <c r="GQ28" s="50">
        <v>2.781721809207411</v>
      </c>
      <c r="GR28" s="50">
        <v>2.3835960706389452</v>
      </c>
      <c r="GS28" s="50">
        <v>2.6790409426129713</v>
      </c>
      <c r="GT28" s="50">
        <v>2.5738843511656841</v>
      </c>
      <c r="GU28" s="50">
        <v>2.7618397402059376</v>
      </c>
      <c r="GV28" s="50">
        <v>2.8172838025621987</v>
      </c>
      <c r="GW28" s="50">
        <v>2.523861916698511</v>
      </c>
      <c r="GX28" s="50">
        <v>2.7215993286335274</v>
      </c>
      <c r="GY28" s="50">
        <v>2.4933716988286916</v>
      </c>
      <c r="GZ28" s="50">
        <v>2.2784482068169236</v>
      </c>
      <c r="HA28" s="50">
        <v>2.0172299820039674</v>
      </c>
      <c r="HB28" s="50">
        <v>2.1458471336303009</v>
      </c>
      <c r="HC28" s="50">
        <v>1.9865543462974065</v>
      </c>
      <c r="HD28" s="50">
        <v>2.2753904343943057</v>
      </c>
      <c r="HE28" s="50">
        <v>2.2033137179931974</v>
      </c>
      <c r="HF28" s="50">
        <v>2.1073539289082768</v>
      </c>
      <c r="HG28" s="50">
        <v>2.1815389961168665</v>
      </c>
      <c r="HH28" s="50">
        <v>2.1905629559597557</v>
      </c>
      <c r="HI28" s="50">
        <v>2.1784676496213198</v>
      </c>
      <c r="HJ28" s="50">
        <v>2.3607345648058793</v>
      </c>
      <c r="HK28" s="50">
        <v>2.2297035389402118</v>
      </c>
      <c r="HL28" s="50">
        <v>2.2468785248795538</v>
      </c>
      <c r="HM28" s="50">
        <v>2.1269619583946029</v>
      </c>
      <c r="HN28" s="50">
        <v>2.2613424803942679</v>
      </c>
      <c r="HO28" s="50">
        <v>2.1349988088855776</v>
      </c>
      <c r="HP28" s="50">
        <v>1.9567031161318225</v>
      </c>
      <c r="HQ28" s="50">
        <v>1.99276478214679</v>
      </c>
      <c r="HR28" s="50">
        <v>2.0763513302815233</v>
      </c>
      <c r="HS28" s="50">
        <v>2.1142381187420676</v>
      </c>
      <c r="HT28" s="50">
        <v>2.0590074934043576</v>
      </c>
      <c r="HU28" s="50">
        <v>1.94754421427825</v>
      </c>
      <c r="HV28" s="605">
        <v>2.0249199662551103</v>
      </c>
      <c r="HW28" s="50">
        <v>2.1445882278438777</v>
      </c>
      <c r="HX28" s="50">
        <v>1.9957702577199907</v>
      </c>
      <c r="HY28" s="50">
        <v>2.2860724078322785</v>
      </c>
      <c r="HZ28" s="50">
        <v>2.2597677195067938</v>
      </c>
      <c r="IA28" s="50">
        <v>2.3543531108588067</v>
      </c>
      <c r="IB28" s="50">
        <v>2.4647116526873978</v>
      </c>
      <c r="IC28" s="50">
        <v>2.4752579201757712</v>
      </c>
      <c r="ID28" s="50">
        <v>2.5868625612170471</v>
      </c>
      <c r="IE28" s="50">
        <v>2.4195173343031526</v>
      </c>
      <c r="IF28" s="50">
        <v>2.8510237012857136</v>
      </c>
      <c r="IG28" s="50">
        <v>2.9841666908329203</v>
      </c>
      <c r="IH28" s="50">
        <v>2.7079094447658894</v>
      </c>
      <c r="II28" s="50">
        <v>2.7090259949628299</v>
      </c>
      <c r="IJ28" s="50">
        <v>2.6835706907301882</v>
      </c>
    </row>
    <row r="29" spans="1:245">
      <c r="A29" s="39" t="s">
        <v>399</v>
      </c>
      <c r="B29" s="40">
        <v>5.1409126135327989</v>
      </c>
      <c r="C29" s="41">
        <v>6.2386519655982502</v>
      </c>
      <c r="D29" s="41">
        <v>5.7416154911685835</v>
      </c>
      <c r="E29" s="41">
        <v>6.6962306515283219</v>
      </c>
      <c r="F29" s="41">
        <v>3.2600812630138405</v>
      </c>
      <c r="G29" s="41">
        <v>2.378894775939425</v>
      </c>
      <c r="H29" s="41">
        <v>2.8452775977486837</v>
      </c>
      <c r="I29" s="41">
        <v>4.7696509129918621</v>
      </c>
      <c r="J29" s="41">
        <v>4.4226995959859687</v>
      </c>
      <c r="K29" s="41">
        <v>3.7555048774211834</v>
      </c>
      <c r="L29" s="41">
        <v>2.4771240371891459</v>
      </c>
      <c r="M29" s="42">
        <v>2.6269851073302832</v>
      </c>
      <c r="N29" s="40">
        <v>3.0727315552674166</v>
      </c>
      <c r="O29" s="41">
        <v>3.482389595127076</v>
      </c>
      <c r="P29" s="41">
        <v>3.322656820965896</v>
      </c>
      <c r="Q29" s="41">
        <v>2.7802966390505954</v>
      </c>
      <c r="R29" s="41">
        <v>3.7649315754019224</v>
      </c>
      <c r="S29" s="41">
        <v>4.4537398049488095</v>
      </c>
      <c r="T29" s="41">
        <v>4.3393473742119788</v>
      </c>
      <c r="U29" s="41">
        <v>3.6301744576647224</v>
      </c>
      <c r="V29" s="41">
        <v>3.7174861850364072</v>
      </c>
      <c r="W29" s="41">
        <v>4.0590651888876659</v>
      </c>
      <c r="X29" s="41">
        <v>2.713818837164264</v>
      </c>
      <c r="Y29" s="42">
        <v>2.8089371036232857</v>
      </c>
      <c r="Z29" s="40">
        <v>3.1019912099594444</v>
      </c>
      <c r="AA29" s="41">
        <v>2.9914872714392233</v>
      </c>
      <c r="AB29" s="41">
        <v>2.7041732103472516</v>
      </c>
      <c r="AC29" s="41">
        <v>2.7371984380228391</v>
      </c>
      <c r="AD29" s="41">
        <v>3.258143701634129</v>
      </c>
      <c r="AE29" s="41">
        <v>3.7261129339708612</v>
      </c>
      <c r="AF29" s="41">
        <v>3.4715531787936467</v>
      </c>
      <c r="AG29" s="41">
        <v>3.85726857084481</v>
      </c>
      <c r="AH29" s="41">
        <v>3.393309912080019</v>
      </c>
      <c r="AI29" s="41">
        <v>4.2615205986057081</v>
      </c>
      <c r="AJ29" s="41">
        <v>3.1723228185585253</v>
      </c>
      <c r="AK29" s="42">
        <v>3.5979598797824695</v>
      </c>
      <c r="AL29" s="40">
        <v>3.5822302186965458</v>
      </c>
      <c r="AM29" s="41">
        <v>3.2042558247542483</v>
      </c>
      <c r="AN29" s="41">
        <v>3.0513291410232166</v>
      </c>
      <c r="AO29" s="41">
        <v>4.1034727950949996</v>
      </c>
      <c r="AP29" s="41">
        <v>3.6453748939997381</v>
      </c>
      <c r="AQ29" s="41">
        <v>4.0082130155848192</v>
      </c>
      <c r="AR29" s="41">
        <v>3.8710727241993608</v>
      </c>
      <c r="AS29" s="41">
        <v>3.7335596632230352</v>
      </c>
      <c r="AT29" s="41">
        <v>3.8292543458341139</v>
      </c>
      <c r="AU29" s="41">
        <v>4.8184107756601646</v>
      </c>
      <c r="AV29" s="41">
        <v>2.3087065510185356</v>
      </c>
      <c r="AW29" s="42">
        <v>1.867</v>
      </c>
      <c r="AX29" s="43">
        <v>1.6221509945502819</v>
      </c>
      <c r="AY29" s="44">
        <v>2.2977855722121099</v>
      </c>
      <c r="AZ29" s="44">
        <v>2.3435163992517793</v>
      </c>
      <c r="BA29" s="44">
        <v>2.4107680053999414</v>
      </c>
      <c r="BB29" s="44">
        <v>2.3719374183563042</v>
      </c>
      <c r="BC29" s="44">
        <v>2.2988098765179044</v>
      </c>
      <c r="BD29" s="44">
        <v>2.2642685051770925</v>
      </c>
      <c r="BE29" s="44">
        <v>2.5279229241246792</v>
      </c>
      <c r="BF29" s="44">
        <v>2.5536568366735928</v>
      </c>
      <c r="BG29" s="44">
        <v>2.7635273327401295</v>
      </c>
      <c r="BH29" s="44">
        <v>1.9344261520460528</v>
      </c>
      <c r="BI29" s="45">
        <v>2.4656975317517356</v>
      </c>
      <c r="BJ29" s="43">
        <v>1.7105150191609813</v>
      </c>
      <c r="BK29" s="44">
        <v>2.0285673921812535</v>
      </c>
      <c r="BL29" s="44">
        <v>1.934262703531638</v>
      </c>
      <c r="BM29" s="44">
        <v>2.2807412193780494</v>
      </c>
      <c r="BN29" s="44">
        <v>1.8895489432705792</v>
      </c>
      <c r="BO29" s="44">
        <v>2.2162451599249851</v>
      </c>
      <c r="BP29" s="44">
        <v>2.0213208929521493</v>
      </c>
      <c r="BQ29" s="44">
        <v>2.2656245730997626</v>
      </c>
      <c r="BR29" s="44">
        <v>2.2315429914529439</v>
      </c>
      <c r="BS29" s="44">
        <v>2.5441669210090962</v>
      </c>
      <c r="BT29" s="44">
        <v>2.151256699750725</v>
      </c>
      <c r="BU29" s="45">
        <v>2.7705223494005473</v>
      </c>
      <c r="BV29" s="43">
        <v>1.8271416615760474</v>
      </c>
      <c r="BW29" s="44">
        <v>2.0770648307551958</v>
      </c>
      <c r="BX29" s="44">
        <v>2.1503089580875501</v>
      </c>
      <c r="BY29" s="44">
        <v>1.7707265635661382</v>
      </c>
      <c r="BZ29" s="44">
        <v>1.9666593986149266</v>
      </c>
      <c r="CA29" s="44">
        <v>2.1305609536265702</v>
      </c>
      <c r="CB29" s="44">
        <v>1.9484253067765167</v>
      </c>
      <c r="CC29" s="44">
        <v>1.7568033928740192</v>
      </c>
      <c r="CD29" s="44">
        <v>1.9693734451936133</v>
      </c>
      <c r="CE29" s="44">
        <v>2.6450232198766321</v>
      </c>
      <c r="CF29" s="44">
        <v>2.3015675472287516</v>
      </c>
      <c r="CG29" s="45">
        <v>2.3846118869168369</v>
      </c>
      <c r="CH29" s="43">
        <v>1.6881584160988325</v>
      </c>
      <c r="CI29" s="44">
        <v>2.0325903775997003</v>
      </c>
      <c r="CJ29" s="44">
        <v>2.1829371475141452</v>
      </c>
      <c r="CK29" s="44">
        <v>2.2279371924824547</v>
      </c>
      <c r="CL29" s="44">
        <v>1.9450485560180015</v>
      </c>
      <c r="CM29" s="44">
        <v>2.0985169650421667</v>
      </c>
      <c r="CN29" s="44">
        <v>2.0136848159400951</v>
      </c>
      <c r="CO29" s="44">
        <v>2.269808598424945</v>
      </c>
      <c r="CP29" s="44">
        <v>2.8398258165111718</v>
      </c>
      <c r="CQ29" s="44">
        <v>2.6795579024929546</v>
      </c>
      <c r="CR29" s="44">
        <v>2.4847056796484055</v>
      </c>
      <c r="CS29" s="45">
        <v>3.3600371584316489</v>
      </c>
      <c r="CT29" s="43">
        <v>2.448657200592038</v>
      </c>
      <c r="CU29" s="44">
        <v>2.4154041709422907</v>
      </c>
      <c r="CV29" s="44">
        <v>2.3821831352109677</v>
      </c>
      <c r="CW29" s="44">
        <v>2.349237873542418</v>
      </c>
      <c r="CX29" s="44">
        <v>2.5498712322272272</v>
      </c>
      <c r="CY29" s="44">
        <v>2.5954544176033494</v>
      </c>
      <c r="CZ29" s="44">
        <v>2.6320804940170208</v>
      </c>
      <c r="DA29" s="44">
        <v>2.3852862210755461</v>
      </c>
      <c r="DB29" s="44">
        <v>2.7658155866091469</v>
      </c>
      <c r="DC29" s="44">
        <v>2.6129407766042578</v>
      </c>
      <c r="DD29" s="44">
        <v>2.4302907231396018</v>
      </c>
      <c r="DE29" s="46">
        <v>2.760034580320649</v>
      </c>
      <c r="DF29" s="44">
        <v>2.4011714196665097</v>
      </c>
      <c r="DG29" s="44">
        <v>2.1992385553255183</v>
      </c>
      <c r="DH29" s="44">
        <v>2.6826540804014298</v>
      </c>
      <c r="DI29" s="44">
        <v>2.5870232170407665</v>
      </c>
      <c r="DJ29" s="44">
        <v>2.8828545383716375</v>
      </c>
      <c r="DK29" s="44">
        <v>2.2231612362376336</v>
      </c>
      <c r="DL29" s="44">
        <v>2.1519379281223703</v>
      </c>
      <c r="DM29" s="44">
        <v>2.0842541818181806</v>
      </c>
      <c r="DN29" s="44">
        <v>2.3149158053093055</v>
      </c>
      <c r="DO29" s="44">
        <v>2.2952061758967433</v>
      </c>
      <c r="DP29" s="44">
        <v>2.5103394330765836</v>
      </c>
      <c r="DQ29" s="46">
        <v>2.6306774073108721</v>
      </c>
      <c r="DR29" s="44">
        <v>2.3420135041856573</v>
      </c>
      <c r="DS29" s="44">
        <v>2.2844254763447207</v>
      </c>
      <c r="DT29" s="44">
        <v>3.0198635824436537</v>
      </c>
      <c r="DU29" s="44">
        <v>2.3562130788791626</v>
      </c>
      <c r="DV29" s="44">
        <v>2.3704505413481312</v>
      </c>
      <c r="DW29" s="44">
        <v>2.3002819569920372</v>
      </c>
      <c r="DX29" s="44">
        <v>2.2454434340383136</v>
      </c>
      <c r="DY29" s="44">
        <v>2.3211095444460574</v>
      </c>
      <c r="DZ29" s="44">
        <v>2.8107628291499229</v>
      </c>
      <c r="EA29" s="44">
        <v>3.1618825120074181</v>
      </c>
      <c r="EB29" s="44">
        <v>3.0687125143491421</v>
      </c>
      <c r="EC29" s="46">
        <v>2.7342919460902406</v>
      </c>
      <c r="ED29" s="47">
        <v>2.5439015351538932</v>
      </c>
      <c r="EE29" s="47">
        <v>2.6548909539992294</v>
      </c>
      <c r="EF29" s="47">
        <v>2.3118684329050208</v>
      </c>
      <c r="EG29" s="47">
        <v>2.0155215397029891</v>
      </c>
      <c r="EH29" s="47">
        <v>2.4390981578390152</v>
      </c>
      <c r="EI29" s="47">
        <v>2.1494697546552222</v>
      </c>
      <c r="EJ29" s="47">
        <v>2.1050693658855213</v>
      </c>
      <c r="EK29" s="47">
        <v>2.2956772883660475</v>
      </c>
      <c r="EL29" s="47">
        <v>2.7652049104835021</v>
      </c>
      <c r="EM29" s="47">
        <v>2.3820700702447666</v>
      </c>
      <c r="EN29" s="47">
        <v>2.1258444774292489</v>
      </c>
      <c r="EO29" s="48">
        <v>2.6463590498840719</v>
      </c>
      <c r="EP29" s="49">
        <v>2.037376188564691</v>
      </c>
      <c r="EQ29" s="50">
        <v>1.8523736023957889</v>
      </c>
      <c r="ER29" s="50">
        <v>1.9410975630907994</v>
      </c>
      <c r="ES29" s="50">
        <v>1.6571228377746614</v>
      </c>
      <c r="ET29" s="50">
        <v>2.4627805200336357</v>
      </c>
      <c r="EU29" s="50">
        <v>1.9860139600017506</v>
      </c>
      <c r="EV29" s="50">
        <v>2.3947848023476919</v>
      </c>
      <c r="EW29" s="50">
        <v>1.9265957940110381</v>
      </c>
      <c r="EX29" s="50">
        <v>2.0942476815693869</v>
      </c>
      <c r="EY29" s="50">
        <v>2.1599587064866617</v>
      </c>
      <c r="EZ29" s="50">
        <v>2.0535368862966283</v>
      </c>
      <c r="FA29" s="252">
        <v>2.7131223426602809</v>
      </c>
      <c r="FB29" s="50">
        <v>1.9864048756616144</v>
      </c>
      <c r="FC29" s="50">
        <v>1.6220792021177872</v>
      </c>
      <c r="FD29" s="50">
        <v>1.6242199552813175</v>
      </c>
      <c r="FE29" s="50">
        <v>1.6687524389791144</v>
      </c>
      <c r="FF29" s="50">
        <v>1.6950903424290085</v>
      </c>
      <c r="FG29" s="50">
        <v>1.9855047100018077</v>
      </c>
      <c r="FH29" s="50">
        <v>2.0897907328277245</v>
      </c>
      <c r="FI29" s="50">
        <v>2.2066503927372958</v>
      </c>
      <c r="FJ29" s="50">
        <v>2.891</v>
      </c>
      <c r="FK29" s="50">
        <v>2.1245433254063841</v>
      </c>
      <c r="FL29" s="50">
        <v>2.2610000000000001</v>
      </c>
      <c r="FM29" s="50">
        <v>2.8667833550676614</v>
      </c>
      <c r="FN29" s="50">
        <v>2.0275413112299798</v>
      </c>
      <c r="FO29" s="50">
        <v>2.2485847182781682</v>
      </c>
      <c r="FP29" s="50">
        <v>1.9650111941321633</v>
      </c>
      <c r="FQ29" s="50">
        <v>2.0116122773402321</v>
      </c>
      <c r="FR29" s="50">
        <v>2.2049118226787714</v>
      </c>
      <c r="FS29" s="50">
        <v>2.1232063678150244</v>
      </c>
      <c r="FT29" s="50">
        <v>2.1544780303130233</v>
      </c>
      <c r="FU29" s="50">
        <v>1.9886433836459076</v>
      </c>
      <c r="FV29" s="50">
        <v>2.0328604131409032</v>
      </c>
      <c r="FW29" s="50">
        <v>2.432490569052479</v>
      </c>
      <c r="FX29" s="50">
        <v>2.3239491615004395</v>
      </c>
      <c r="FY29" s="50">
        <v>3.111813991538694</v>
      </c>
      <c r="FZ29" s="50">
        <v>2.1984773271442704</v>
      </c>
      <c r="GA29" s="50">
        <v>2.0304453277624361</v>
      </c>
      <c r="GB29" s="50">
        <v>1.8654389535249318</v>
      </c>
      <c r="GC29" s="50">
        <v>1.8290901474812395</v>
      </c>
      <c r="GD29" s="50">
        <v>2.2484858415630029</v>
      </c>
      <c r="GE29" s="50">
        <v>2.5213352495599564</v>
      </c>
      <c r="GF29" s="50">
        <v>2.2290000000000001</v>
      </c>
      <c r="GG29" s="50">
        <v>2.1347050726366219</v>
      </c>
      <c r="GH29" s="50">
        <v>2.2555222466223181</v>
      </c>
      <c r="GI29" s="50">
        <v>2.2072140325830625</v>
      </c>
      <c r="GJ29" s="50">
        <v>2.3645200647638442</v>
      </c>
      <c r="GK29" s="50">
        <v>2.3980251121564722</v>
      </c>
      <c r="GL29" s="50">
        <v>2.6831247215285132</v>
      </c>
      <c r="GM29" s="50">
        <v>2.4476470966911292</v>
      </c>
      <c r="GN29" s="50">
        <v>2.4287679399837292</v>
      </c>
      <c r="GO29" s="50">
        <v>2.8555405954679403</v>
      </c>
      <c r="GP29" s="50">
        <v>2.1154557919263803</v>
      </c>
      <c r="GQ29" s="50">
        <v>1.7222788604624544</v>
      </c>
      <c r="GR29" s="50">
        <v>1.7098711063372716</v>
      </c>
      <c r="GS29" s="50">
        <v>1.5718433984486049</v>
      </c>
      <c r="GT29" s="50">
        <v>2.0828968580700069</v>
      </c>
      <c r="GU29" s="50">
        <v>1.7448791336298588</v>
      </c>
      <c r="GV29" s="50">
        <v>1.7538376340743043</v>
      </c>
      <c r="GW29" s="50">
        <v>2.1962100473744082</v>
      </c>
      <c r="GX29" s="50">
        <v>1.7630162960911688</v>
      </c>
      <c r="GY29" s="50">
        <v>2.0541376971341361</v>
      </c>
      <c r="GZ29" s="50">
        <v>1.664236024946347</v>
      </c>
      <c r="HA29" s="50">
        <v>1.4933565327428029</v>
      </c>
      <c r="HB29" s="50">
        <v>1.6934310988290933</v>
      </c>
      <c r="HC29" s="50">
        <v>1.5503868641377978</v>
      </c>
      <c r="HD29" s="50">
        <v>1.6288560575810631</v>
      </c>
      <c r="HE29" s="50">
        <v>1.8840698567047298</v>
      </c>
      <c r="HF29" s="50">
        <v>2.1087199452074548</v>
      </c>
      <c r="HG29" s="50">
        <v>2.0003448275862068</v>
      </c>
      <c r="HH29" s="50">
        <v>1.7177519342592149</v>
      </c>
      <c r="HI29" s="50">
        <v>2.1963692811866671</v>
      </c>
      <c r="HJ29" s="50">
        <v>1.6815114391422532</v>
      </c>
      <c r="HK29" s="50">
        <v>1.9595124169812967</v>
      </c>
      <c r="HL29" s="50">
        <v>1.9433699764241461</v>
      </c>
      <c r="HM29" s="50">
        <v>1.5153098218212506</v>
      </c>
      <c r="HN29" s="50">
        <v>1.6736303191859769</v>
      </c>
      <c r="HO29" s="50">
        <v>1.5741458183942847</v>
      </c>
      <c r="HP29" s="50">
        <v>1.7574297455665215</v>
      </c>
      <c r="HQ29" s="50">
        <v>1.6955213150815631</v>
      </c>
      <c r="HR29" s="50">
        <v>1.745750303409936</v>
      </c>
      <c r="HS29" s="50">
        <v>1.7631855262095146</v>
      </c>
      <c r="HT29" s="50">
        <v>1.5731888215046714</v>
      </c>
      <c r="HU29" s="50">
        <v>1.8089411544008158</v>
      </c>
      <c r="HV29" s="605">
        <v>1.6482510288065841</v>
      </c>
      <c r="HW29" s="50">
        <v>1.7380453233838395</v>
      </c>
      <c r="HX29" s="50">
        <v>1.651029748283753</v>
      </c>
      <c r="HY29" s="50">
        <v>1.5105287038276729</v>
      </c>
      <c r="HZ29" s="50">
        <v>1.7427315820443663</v>
      </c>
      <c r="IA29" s="50">
        <v>1.6464744487574532</v>
      </c>
      <c r="IB29" s="50">
        <v>1.552920036873003</v>
      </c>
      <c r="IC29" s="50">
        <v>1.7685842314095104</v>
      </c>
      <c r="ID29" s="50">
        <v>2.1088187073516802</v>
      </c>
      <c r="IE29" s="50">
        <v>2.0798175733180329</v>
      </c>
      <c r="IF29" s="50">
        <v>1.9388213862044243</v>
      </c>
      <c r="IG29" s="50">
        <v>2.4077497823258267</v>
      </c>
      <c r="IH29" s="50">
        <v>1.9077241244094549</v>
      </c>
      <c r="II29" s="50">
        <v>1.5844474465459155</v>
      </c>
      <c r="IJ29" s="50">
        <v>1.748780697156135</v>
      </c>
    </row>
    <row r="30" spans="1:245">
      <c r="A30" s="95" t="s">
        <v>528</v>
      </c>
      <c r="B30" s="40"/>
      <c r="C30" s="41"/>
      <c r="D30" s="41"/>
      <c r="E30" s="41"/>
      <c r="F30" s="41"/>
      <c r="G30" s="41"/>
      <c r="H30" s="41"/>
      <c r="I30" s="41"/>
      <c r="J30" s="41"/>
      <c r="K30" s="41"/>
      <c r="L30" s="41"/>
      <c r="M30" s="42"/>
      <c r="N30" s="40"/>
      <c r="O30" s="41"/>
      <c r="P30" s="41"/>
      <c r="Q30" s="41"/>
      <c r="R30" s="41"/>
      <c r="S30" s="41"/>
      <c r="T30" s="41"/>
      <c r="U30" s="41"/>
      <c r="V30" s="41"/>
      <c r="W30" s="41"/>
      <c r="X30" s="41"/>
      <c r="Y30" s="42"/>
      <c r="Z30" s="40"/>
      <c r="AA30" s="41"/>
      <c r="AB30" s="41"/>
      <c r="AC30" s="41"/>
      <c r="AD30" s="41"/>
      <c r="AE30" s="41"/>
      <c r="AF30" s="41"/>
      <c r="AG30" s="41"/>
      <c r="AH30" s="41"/>
      <c r="AI30" s="41"/>
      <c r="AJ30" s="41"/>
      <c r="AK30" s="42"/>
      <c r="AL30" s="40"/>
      <c r="AM30" s="41"/>
      <c r="AN30" s="41"/>
      <c r="AO30" s="41"/>
      <c r="AP30" s="41"/>
      <c r="AQ30" s="41"/>
      <c r="AR30" s="41"/>
      <c r="AS30" s="41"/>
      <c r="AT30" s="41"/>
      <c r="AU30" s="41"/>
      <c r="AV30" s="41"/>
      <c r="AW30" s="42"/>
      <c r="AX30" s="43"/>
      <c r="AY30" s="44"/>
      <c r="AZ30" s="44"/>
      <c r="BA30" s="44"/>
      <c r="BB30" s="44"/>
      <c r="BC30" s="44"/>
      <c r="BD30" s="44"/>
      <c r="BE30" s="44"/>
      <c r="BF30" s="44"/>
      <c r="BG30" s="44"/>
      <c r="BH30" s="44"/>
      <c r="BI30" s="45"/>
      <c r="BJ30" s="43"/>
      <c r="BK30" s="44"/>
      <c r="BL30" s="44"/>
      <c r="BM30" s="44"/>
      <c r="BN30" s="44"/>
      <c r="BO30" s="44"/>
      <c r="BP30" s="44"/>
      <c r="BQ30" s="44"/>
      <c r="BR30" s="44"/>
      <c r="BS30" s="44"/>
      <c r="BT30" s="44"/>
      <c r="BU30" s="45"/>
      <c r="BV30" s="43"/>
      <c r="BW30" s="44"/>
      <c r="BX30" s="44"/>
      <c r="BY30" s="44"/>
      <c r="BZ30" s="44"/>
      <c r="CA30" s="44"/>
      <c r="CB30" s="44"/>
      <c r="CC30" s="44"/>
      <c r="CD30" s="44"/>
      <c r="CE30" s="44"/>
      <c r="CF30" s="44"/>
      <c r="CG30" s="45"/>
      <c r="CH30" s="43"/>
      <c r="CI30" s="44"/>
      <c r="CJ30" s="44"/>
      <c r="CK30" s="44"/>
      <c r="CL30" s="44"/>
      <c r="CM30" s="44"/>
      <c r="CN30" s="44"/>
      <c r="CO30" s="44"/>
      <c r="CP30" s="44"/>
      <c r="CQ30" s="44"/>
      <c r="CR30" s="44"/>
      <c r="CS30" s="45"/>
      <c r="CT30" s="43"/>
      <c r="CU30" s="44"/>
      <c r="CV30" s="44"/>
      <c r="CW30" s="44"/>
      <c r="CX30" s="44"/>
      <c r="CY30" s="44"/>
      <c r="CZ30" s="44"/>
      <c r="DA30" s="44"/>
      <c r="DB30" s="44"/>
      <c r="DC30" s="44"/>
      <c r="DD30" s="44"/>
      <c r="DE30" s="46"/>
      <c r="DF30" s="44"/>
      <c r="DG30" s="44"/>
      <c r="DH30" s="44"/>
      <c r="DI30" s="44"/>
      <c r="DJ30" s="44"/>
      <c r="DK30" s="44"/>
      <c r="DL30" s="44"/>
      <c r="DM30" s="44"/>
      <c r="DN30" s="44"/>
      <c r="DO30" s="44"/>
      <c r="DP30" s="44"/>
      <c r="DQ30" s="46"/>
      <c r="DR30" s="44"/>
      <c r="DS30" s="44"/>
      <c r="DT30" s="44"/>
      <c r="DU30" s="44"/>
      <c r="DV30" s="44"/>
      <c r="DW30" s="44"/>
      <c r="DX30" s="44"/>
      <c r="DY30" s="44"/>
      <c r="DZ30" s="44"/>
      <c r="EA30" s="44"/>
      <c r="EB30" s="44"/>
      <c r="EC30" s="46"/>
      <c r="ED30" s="47"/>
      <c r="EE30" s="47"/>
      <c r="EF30" s="47"/>
      <c r="EG30" s="47"/>
      <c r="EH30" s="47"/>
      <c r="EI30" s="47"/>
      <c r="EJ30" s="47"/>
      <c r="EK30" s="47"/>
      <c r="EL30" s="47"/>
      <c r="EM30" s="47"/>
      <c r="EN30" s="47"/>
      <c r="EO30" s="48"/>
      <c r="EP30" s="49"/>
      <c r="EQ30" s="50"/>
      <c r="ER30" s="50"/>
      <c r="ES30" s="50"/>
      <c r="ET30" s="50"/>
      <c r="EU30" s="50"/>
      <c r="EV30" s="50"/>
      <c r="EW30" s="50"/>
      <c r="EX30" s="50"/>
      <c r="EY30" s="50"/>
      <c r="EZ30" s="50"/>
      <c r="FA30" s="252"/>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0"/>
      <c r="GE30" s="50"/>
      <c r="GF30" s="50"/>
      <c r="GG30" s="50"/>
      <c r="GH30" s="50"/>
      <c r="GI30" s="50"/>
      <c r="GJ30" s="50"/>
      <c r="GK30" s="50"/>
      <c r="GL30" s="50"/>
      <c r="GM30" s="50"/>
      <c r="GN30" s="50"/>
      <c r="GO30" s="50"/>
      <c r="GP30" s="50"/>
      <c r="GQ30" s="50"/>
      <c r="GR30" s="50"/>
      <c r="GS30" s="50"/>
      <c r="GT30" s="50"/>
      <c r="GU30" s="50"/>
      <c r="GV30" s="50"/>
      <c r="GW30" s="50"/>
      <c r="GX30" s="50"/>
      <c r="GY30" s="50"/>
      <c r="GZ30" s="50"/>
      <c r="HA30" s="50"/>
      <c r="HB30" s="50"/>
      <c r="HC30" s="50"/>
      <c r="HD30" s="50"/>
      <c r="HE30" s="50"/>
      <c r="HF30" s="50"/>
      <c r="HG30" s="50"/>
      <c r="HH30" s="50"/>
      <c r="HI30" s="50"/>
      <c r="HJ30" s="50"/>
      <c r="HK30" s="50"/>
      <c r="HL30" s="50"/>
      <c r="HM30" s="50"/>
      <c r="HN30" s="50"/>
      <c r="HO30" s="50"/>
      <c r="HP30" s="50"/>
      <c r="HQ30" s="50"/>
      <c r="HR30" s="50"/>
      <c r="HS30" s="50"/>
      <c r="HT30" s="50"/>
      <c r="HU30" s="50"/>
      <c r="HV30" s="605"/>
      <c r="HW30" s="50"/>
      <c r="HX30" s="50"/>
      <c r="HY30" s="50">
        <v>2.2426624635325907</v>
      </c>
      <c r="HZ30" s="50">
        <v>1.6477844496552232</v>
      </c>
      <c r="IA30" s="50">
        <v>1.2793033893221355</v>
      </c>
      <c r="IB30" s="50">
        <v>2.1846060195918988</v>
      </c>
      <c r="IC30" s="50">
        <v>2.4099518683724805</v>
      </c>
      <c r="ID30" s="50">
        <v>2.5669582247807776</v>
      </c>
      <c r="IE30" s="50">
        <v>3.1816748520253997</v>
      </c>
      <c r="IF30" s="50">
        <v>3.46303895086294</v>
      </c>
      <c r="IG30" s="50">
        <v>3.4761840382463536</v>
      </c>
      <c r="IH30" s="50">
        <v>3.4946047635275148</v>
      </c>
      <c r="II30" s="50">
        <v>3.2049110063001343</v>
      </c>
      <c r="IJ30" s="50">
        <v>2.7347609464039868</v>
      </c>
    </row>
    <row r="31" spans="1:245">
      <c r="A31" s="39" t="s">
        <v>398</v>
      </c>
      <c r="B31" s="40">
        <v>0.34649525412222215</v>
      </c>
      <c r="C31" s="41">
        <v>0.19780232310332729</v>
      </c>
      <c r="D31" s="41">
        <v>0.18482976069689011</v>
      </c>
      <c r="E31" s="41">
        <v>0.23524774226971065</v>
      </c>
      <c r="F31" s="41">
        <v>0.21203708678649263</v>
      </c>
      <c r="G31" s="41">
        <v>0.23431128436063631</v>
      </c>
      <c r="H31" s="41">
        <v>0.21827867490524902</v>
      </c>
      <c r="I31" s="41">
        <v>0.1820006607902101</v>
      </c>
      <c r="J31" s="41">
        <v>0.1664121678666767</v>
      </c>
      <c r="K31" s="41">
        <v>4.8274805888655944E-2</v>
      </c>
      <c r="L31" s="41">
        <v>3.232226352179831E-2</v>
      </c>
      <c r="M31" s="42">
        <v>2.4401155255642525E-2</v>
      </c>
      <c r="N31" s="40">
        <v>2.3306825441028731E-2</v>
      </c>
      <c r="O31" s="41">
        <v>2.7737652492287965E-2</v>
      </c>
      <c r="P31" s="41">
        <v>3.5101889711593025E-2</v>
      </c>
      <c r="Q31" s="41">
        <v>4.0890116470792631E-2</v>
      </c>
      <c r="R31" s="41">
        <v>4.1139004326113074E-2</v>
      </c>
      <c r="S31" s="41">
        <v>5.396894496876975E-2</v>
      </c>
      <c r="T31" s="41">
        <v>4.8512149890396872E-2</v>
      </c>
      <c r="U31" s="41">
        <v>4.1452767326552779E-2</v>
      </c>
      <c r="V31" s="41">
        <v>4.4223514138474765E-2</v>
      </c>
      <c r="W31" s="41">
        <v>4.0448951986479999E-2</v>
      </c>
      <c r="X31" s="41">
        <v>5.4709427640737211E-2</v>
      </c>
      <c r="Y31" s="42">
        <v>2.5755089933667093E-2</v>
      </c>
      <c r="Z31" s="40">
        <v>2.8943520416127196E-2</v>
      </c>
      <c r="AA31" s="41">
        <v>3.6023608731192383E-2</v>
      </c>
      <c r="AB31" s="41">
        <v>3.8980420704479928E-2</v>
      </c>
      <c r="AC31" s="41">
        <v>4.6088964303166897E-2</v>
      </c>
      <c r="AD31" s="41">
        <v>5.580328451180696E-2</v>
      </c>
      <c r="AE31" s="41">
        <v>6.053206455471484E-2</v>
      </c>
      <c r="AF31" s="41">
        <v>6.3348264674579324E-2</v>
      </c>
      <c r="AG31" s="41">
        <v>7.355988301790424E-2</v>
      </c>
      <c r="AH31" s="41">
        <v>6.8748398734311836E-2</v>
      </c>
      <c r="AI31" s="41">
        <v>0.10441649772050336</v>
      </c>
      <c r="AJ31" s="41">
        <v>0.10249939459702571</v>
      </c>
      <c r="AK31" s="42">
        <v>0.11144175708041588</v>
      </c>
      <c r="AL31" s="40">
        <v>0.15279392351965018</v>
      </c>
      <c r="AM31" s="41">
        <v>0.15569963379443005</v>
      </c>
      <c r="AN31" s="41">
        <v>0.15692153404246412</v>
      </c>
      <c r="AO31" s="41">
        <v>0.16122971224678742</v>
      </c>
      <c r="AP31" s="41">
        <v>0.16001910488987076</v>
      </c>
      <c r="AQ31" s="41">
        <v>0.15883703904521265</v>
      </c>
      <c r="AR31" s="41">
        <v>0.15118655926219865</v>
      </c>
      <c r="AS31" s="41">
        <v>0.16144367960342609</v>
      </c>
      <c r="AT31" s="41">
        <v>0.16610807471379455</v>
      </c>
      <c r="AU31" s="41">
        <v>0.17039441917825507</v>
      </c>
      <c r="AV31" s="41">
        <v>0.16675639907747286</v>
      </c>
      <c r="AW31" s="42">
        <v>0.184</v>
      </c>
      <c r="AX31" s="43">
        <v>0.1710152497292021</v>
      </c>
      <c r="AY31" s="44">
        <v>0.1887329440497155</v>
      </c>
      <c r="AZ31" s="44">
        <v>0.19226015204853372</v>
      </c>
      <c r="BA31" s="44">
        <v>0.20574871205428708</v>
      </c>
      <c r="BB31" s="44">
        <v>0.18645284533880724</v>
      </c>
      <c r="BC31" s="44">
        <v>0.19662005290968224</v>
      </c>
      <c r="BD31" s="44">
        <v>0.18114000925951065</v>
      </c>
      <c r="BE31" s="44">
        <v>0.18115270893967145</v>
      </c>
      <c r="BF31" s="44">
        <v>0.16402468451166327</v>
      </c>
      <c r="BG31" s="44">
        <v>0.15146064507998716</v>
      </c>
      <c r="BH31" s="44">
        <v>0.14604016394225655</v>
      </c>
      <c r="BI31" s="45">
        <v>0.15179901761841522</v>
      </c>
      <c r="BJ31" s="43">
        <v>0.13322614771327351</v>
      </c>
      <c r="BK31" s="44">
        <v>0.13928768049158755</v>
      </c>
      <c r="BL31" s="44">
        <v>0.12908240475480334</v>
      </c>
      <c r="BM31" s="44">
        <v>0.1363970278512128</v>
      </c>
      <c r="BN31" s="44">
        <v>0.12232555469608408</v>
      </c>
      <c r="BO31" s="44">
        <v>0.13287632875981645</v>
      </c>
      <c r="BP31" s="44">
        <v>0.12437538380353649</v>
      </c>
      <c r="BQ31" s="44">
        <v>0.13035904418867977</v>
      </c>
      <c r="BR31" s="44">
        <v>0.12055316949328278</v>
      </c>
      <c r="BS31" s="44">
        <v>0.11796566619800349</v>
      </c>
      <c r="BT31" s="44">
        <v>0.12499046782704415</v>
      </c>
      <c r="BU31" s="45">
        <v>0.14113431399568638</v>
      </c>
      <c r="BV31" s="43">
        <v>0.14709906720834717</v>
      </c>
      <c r="BW31" s="44">
        <v>0.14442878513169097</v>
      </c>
      <c r="BX31" s="44">
        <v>0.13510746099300625</v>
      </c>
      <c r="BY31" s="44">
        <v>0.13894557105286437</v>
      </c>
      <c r="BZ31" s="44">
        <v>0.13155376212161676</v>
      </c>
      <c r="CA31" s="44">
        <v>0.14040184966895974</v>
      </c>
      <c r="CB31" s="44">
        <v>0.131720897661526</v>
      </c>
      <c r="CC31" s="44">
        <v>0.12504162426062759</v>
      </c>
      <c r="CD31" s="44">
        <v>0.11111022679008575</v>
      </c>
      <c r="CE31" s="44">
        <v>0.12792241085402811</v>
      </c>
      <c r="CF31" s="44">
        <v>0.12187794973481222</v>
      </c>
      <c r="CG31" s="45">
        <v>0.13230028496174576</v>
      </c>
      <c r="CH31" s="43">
        <v>0.13136395558158234</v>
      </c>
      <c r="CI31" s="44">
        <v>0.12960727937497715</v>
      </c>
      <c r="CJ31" s="44">
        <v>0.12970968537540314</v>
      </c>
      <c r="CK31" s="44">
        <v>0.12248272366287467</v>
      </c>
      <c r="CL31" s="44">
        <v>0.112718258579813</v>
      </c>
      <c r="CM31" s="44">
        <v>0.11567402264530194</v>
      </c>
      <c r="CN31" s="44">
        <v>0.11137861246494801</v>
      </c>
      <c r="CO31" s="44">
        <v>0.10997042420126209</v>
      </c>
      <c r="CP31" s="44">
        <v>0.10977397292227384</v>
      </c>
      <c r="CQ31" s="44">
        <v>0.11209291122813336</v>
      </c>
      <c r="CR31" s="44">
        <v>0.10673836410616715</v>
      </c>
      <c r="CS31" s="45">
        <v>0.11216415110527761</v>
      </c>
      <c r="CT31" s="43">
        <v>0.120235356048856</v>
      </c>
      <c r="CU31" s="44">
        <v>0.12156704150099872</v>
      </c>
      <c r="CV31" s="44">
        <v>0.11862926465865491</v>
      </c>
      <c r="CW31" s="44">
        <v>0.11778323725112476</v>
      </c>
      <c r="CX31" s="44">
        <v>0.11584380158537314</v>
      </c>
      <c r="CY31" s="44">
        <v>0.11936079671810522</v>
      </c>
      <c r="CZ31" s="44">
        <v>0.11357821348806299</v>
      </c>
      <c r="DA31" s="44">
        <v>0.11674442360273628</v>
      </c>
      <c r="DB31" s="44">
        <v>0.12632933442528266</v>
      </c>
      <c r="DC31" s="44">
        <v>0.12013416277868881</v>
      </c>
      <c r="DD31" s="44">
        <v>0.12011320287822118</v>
      </c>
      <c r="DE31" s="46">
        <v>0.12775528098270153</v>
      </c>
      <c r="DF31" s="44">
        <v>0.12245329706564825</v>
      </c>
      <c r="DG31" s="44">
        <v>0.12292994517298557</v>
      </c>
      <c r="DH31" s="44">
        <v>0.11918258900979724</v>
      </c>
      <c r="DI31" s="44">
        <v>0.11782915069359497</v>
      </c>
      <c r="DJ31" s="44">
        <v>0.11999978549744321</v>
      </c>
      <c r="DK31" s="44">
        <v>0.12311248859716668</v>
      </c>
      <c r="DL31" s="44">
        <v>0.1199021717248928</v>
      </c>
      <c r="DM31" s="44">
        <v>0.11547380442415425</v>
      </c>
      <c r="DN31" s="44">
        <v>0.10727684087629301</v>
      </c>
      <c r="DO31" s="44">
        <v>0.11265109267540183</v>
      </c>
      <c r="DP31" s="44">
        <v>0.11953052760618452</v>
      </c>
      <c r="DQ31" s="46">
        <v>0.11846393624247163</v>
      </c>
      <c r="DR31" s="44">
        <v>0.12833470136606878</v>
      </c>
      <c r="DS31" s="44">
        <v>0.15046007775175294</v>
      </c>
      <c r="DT31" s="44">
        <v>0.16363532941444769</v>
      </c>
      <c r="DU31" s="44">
        <v>0.17690840073048342</v>
      </c>
      <c r="DV31" s="44">
        <v>0.17272192919407864</v>
      </c>
      <c r="DW31" s="44">
        <v>0.22850886679381055</v>
      </c>
      <c r="DX31" s="44">
        <v>0.22570874912446479</v>
      </c>
      <c r="DY31" s="44">
        <v>0.2347466167782046</v>
      </c>
      <c r="DZ31" s="44">
        <v>0.2333512720116433</v>
      </c>
      <c r="EA31" s="44">
        <v>0.27405751779359611</v>
      </c>
      <c r="EB31" s="44">
        <v>0.27261749398340057</v>
      </c>
      <c r="EC31" s="46">
        <v>0.27645747085943145</v>
      </c>
      <c r="ED31" s="47">
        <v>0</v>
      </c>
      <c r="EE31" s="47">
        <v>0</v>
      </c>
      <c r="EF31" s="47">
        <v>0</v>
      </c>
      <c r="EG31" s="47">
        <v>0</v>
      </c>
      <c r="EH31" s="47">
        <v>0</v>
      </c>
      <c r="EI31" s="47">
        <v>0</v>
      </c>
      <c r="EJ31" s="47">
        <v>0</v>
      </c>
      <c r="EK31" s="47">
        <v>0</v>
      </c>
      <c r="EL31" s="47">
        <v>0</v>
      </c>
      <c r="EM31" s="47">
        <v>0</v>
      </c>
      <c r="EN31" s="47">
        <v>0</v>
      </c>
      <c r="EO31" s="48">
        <v>0</v>
      </c>
      <c r="EP31" s="49">
        <v>0</v>
      </c>
      <c r="EQ31" s="50">
        <v>0</v>
      </c>
      <c r="ER31" s="50">
        <v>0</v>
      </c>
      <c r="ES31" s="50">
        <v>0</v>
      </c>
      <c r="ET31" s="50">
        <v>0</v>
      </c>
      <c r="EU31" s="50">
        <v>0</v>
      </c>
      <c r="EV31" s="50">
        <v>0</v>
      </c>
      <c r="EW31" s="50">
        <v>0</v>
      </c>
      <c r="EX31" s="50">
        <v>0</v>
      </c>
      <c r="EY31" s="50">
        <v>0</v>
      </c>
      <c r="EZ31" s="50">
        <v>0</v>
      </c>
      <c r="FA31" s="252">
        <v>0</v>
      </c>
      <c r="FB31" s="50">
        <v>0</v>
      </c>
      <c r="FC31" s="50">
        <v>0</v>
      </c>
      <c r="FD31" s="50">
        <v>0</v>
      </c>
      <c r="FE31" s="50">
        <v>0</v>
      </c>
      <c r="FF31" s="50">
        <v>0</v>
      </c>
      <c r="FG31" s="50">
        <v>0</v>
      </c>
      <c r="FH31" s="50">
        <v>0</v>
      </c>
      <c r="FI31" s="50">
        <v>0</v>
      </c>
      <c r="FJ31" s="50">
        <v>0</v>
      </c>
      <c r="FK31" s="50">
        <v>0</v>
      </c>
      <c r="FL31" s="50">
        <v>0</v>
      </c>
      <c r="FM31" s="50">
        <v>0</v>
      </c>
      <c r="FN31" s="50">
        <v>0</v>
      </c>
      <c r="FO31" s="50">
        <v>0</v>
      </c>
      <c r="FP31" s="50">
        <v>0</v>
      </c>
      <c r="FQ31" s="50">
        <v>0</v>
      </c>
      <c r="FR31" s="50">
        <v>0</v>
      </c>
      <c r="FS31" s="50">
        <v>0</v>
      </c>
      <c r="FT31" s="50">
        <v>0</v>
      </c>
      <c r="FU31" s="50">
        <v>0</v>
      </c>
      <c r="FV31" s="50">
        <v>0</v>
      </c>
      <c r="FW31" s="50">
        <v>0</v>
      </c>
      <c r="FX31" s="50">
        <v>0</v>
      </c>
      <c r="FY31" s="50">
        <v>0</v>
      </c>
      <c r="FZ31" s="50">
        <v>0</v>
      </c>
      <c r="GA31" s="50">
        <v>0</v>
      </c>
      <c r="GB31" s="50">
        <v>0</v>
      </c>
      <c r="GC31" s="50">
        <v>0</v>
      </c>
      <c r="GD31" s="50">
        <v>0</v>
      </c>
      <c r="GE31" s="50">
        <v>0</v>
      </c>
      <c r="GF31" s="50"/>
      <c r="GG31" s="50"/>
      <c r="GH31" s="50"/>
      <c r="GI31" s="50"/>
      <c r="GJ31" s="50"/>
      <c r="GK31" s="50"/>
      <c r="GL31" s="50"/>
      <c r="GM31" s="50"/>
      <c r="GN31" s="50"/>
      <c r="GO31" s="50"/>
      <c r="GP31" s="50"/>
      <c r="GQ31" s="50"/>
      <c r="GR31" s="50"/>
      <c r="GS31" s="50"/>
      <c r="GT31" s="50"/>
      <c r="GU31" s="50"/>
      <c r="GV31" s="50"/>
      <c r="GW31" s="50"/>
      <c r="GX31" s="50"/>
      <c r="GY31" s="50"/>
      <c r="GZ31" s="50"/>
      <c r="HA31" s="50"/>
      <c r="HB31" s="50"/>
      <c r="HC31" s="50"/>
      <c r="HD31" s="50"/>
      <c r="HE31" s="50"/>
      <c r="HF31" s="50"/>
      <c r="HG31" s="50"/>
      <c r="HH31" s="50"/>
      <c r="HI31" s="50"/>
      <c r="HJ31" s="50"/>
      <c r="HK31" s="50"/>
      <c r="HL31" s="50"/>
      <c r="HM31" s="50"/>
      <c r="HN31" s="50"/>
      <c r="HO31" s="50"/>
      <c r="HP31" s="50"/>
      <c r="HQ31" s="50"/>
      <c r="HR31" s="50"/>
      <c r="HS31" s="50"/>
      <c r="HT31" s="50"/>
      <c r="HU31" s="50"/>
      <c r="HV31" s="605"/>
      <c r="HW31" s="50"/>
      <c r="HX31" s="50"/>
      <c r="HY31" s="50"/>
      <c r="HZ31" s="50"/>
      <c r="IA31" s="50">
        <v>0</v>
      </c>
      <c r="IB31" s="50">
        <v>0</v>
      </c>
      <c r="IC31" s="50">
        <v>0</v>
      </c>
      <c r="ID31" s="50">
        <v>0</v>
      </c>
      <c r="IE31" s="50">
        <v>0</v>
      </c>
      <c r="IF31" s="50">
        <v>0</v>
      </c>
      <c r="IG31" s="50">
        <v>0</v>
      </c>
      <c r="IH31" s="50">
        <v>0</v>
      </c>
      <c r="II31" s="50">
        <v>0</v>
      </c>
      <c r="IJ31" s="50">
        <v>0</v>
      </c>
    </row>
    <row r="32" spans="1:245" ht="15">
      <c r="A32" s="51" t="s">
        <v>238</v>
      </c>
      <c r="B32" s="52">
        <v>3.2119159087083533</v>
      </c>
      <c r="C32" s="53">
        <v>2.7610068752411978</v>
      </c>
      <c r="D32" s="53">
        <v>2.8443644223600923</v>
      </c>
      <c r="E32" s="53">
        <v>3.9192179734823918</v>
      </c>
      <c r="F32" s="53">
        <v>4.6947049244612851</v>
      </c>
      <c r="G32" s="53">
        <v>3.0029350436146358</v>
      </c>
      <c r="H32" s="53">
        <v>3.6564014725827194</v>
      </c>
      <c r="I32" s="53">
        <v>3.9613889790840511</v>
      </c>
      <c r="J32" s="53">
        <v>3.0265482861808257</v>
      </c>
      <c r="K32" s="53">
        <v>4.6194068932851202</v>
      </c>
      <c r="L32" s="53">
        <v>5.9399114804574786</v>
      </c>
      <c r="M32" s="54">
        <v>3.3263524006270062</v>
      </c>
      <c r="N32" s="52">
        <v>1.852465103346264</v>
      </c>
      <c r="O32" s="53">
        <v>1.454613044853869</v>
      </c>
      <c r="P32" s="53">
        <v>1.6578333339278624</v>
      </c>
      <c r="Q32" s="53">
        <v>2.9376046981806878</v>
      </c>
      <c r="R32" s="53">
        <v>2.0951212218132129</v>
      </c>
      <c r="S32" s="53">
        <v>3.1110008293321734</v>
      </c>
      <c r="T32" s="53">
        <v>2.6772069832053447</v>
      </c>
      <c r="U32" s="53">
        <v>1.3714502241607858</v>
      </c>
      <c r="V32" s="53">
        <v>3.449968910057668</v>
      </c>
      <c r="W32" s="53">
        <v>2.6955155693438768</v>
      </c>
      <c r="X32" s="53">
        <v>2.9669989886748294</v>
      </c>
      <c r="Y32" s="54">
        <v>3.109898269571314</v>
      </c>
      <c r="Z32" s="52">
        <v>3.3179047577014802</v>
      </c>
      <c r="AA32" s="53">
        <v>3.0957431589716133</v>
      </c>
      <c r="AB32" s="53">
        <v>1.9544094992037369</v>
      </c>
      <c r="AC32" s="53">
        <v>2.1246012191327419</v>
      </c>
      <c r="AD32" s="53">
        <v>2.100825355705807</v>
      </c>
      <c r="AE32" s="53">
        <v>2.5965138361385574</v>
      </c>
      <c r="AF32" s="53">
        <v>1.9777257272036206</v>
      </c>
      <c r="AG32" s="53">
        <v>1.8590227100451522</v>
      </c>
      <c r="AH32" s="53">
        <v>1.8952571509318608</v>
      </c>
      <c r="AI32" s="53">
        <v>1.7157735634600761</v>
      </c>
      <c r="AJ32" s="53">
        <v>1.768356824997894</v>
      </c>
      <c r="AK32" s="54">
        <v>4.5745279864406037</v>
      </c>
      <c r="AL32" s="52">
        <v>2.8032097378052088</v>
      </c>
      <c r="AM32" s="53">
        <v>2.4920680641240098</v>
      </c>
      <c r="AN32" s="53">
        <v>1.4754216007606138</v>
      </c>
      <c r="AO32" s="53">
        <v>2.3894065081086433</v>
      </c>
      <c r="AP32" s="53">
        <v>2.4655741669921585</v>
      </c>
      <c r="AQ32" s="53">
        <v>2.1102061333024085</v>
      </c>
      <c r="AR32" s="53">
        <v>2.389097046131484</v>
      </c>
      <c r="AS32" s="53">
        <v>2.4047236054867374</v>
      </c>
      <c r="AT32" s="53">
        <v>3.3476059471920778</v>
      </c>
      <c r="AU32" s="53">
        <v>3.1951837262910727</v>
      </c>
      <c r="AV32" s="53">
        <v>2.7645531182165457</v>
      </c>
      <c r="AW32" s="54">
        <v>1.8069999999999999</v>
      </c>
      <c r="AX32" s="55">
        <v>1.6456699930246133</v>
      </c>
      <c r="AY32" s="56">
        <v>2.3578858817400783</v>
      </c>
      <c r="AZ32" s="56">
        <v>3.1747136298876053</v>
      </c>
      <c r="BA32" s="56">
        <v>1.5881000205643516</v>
      </c>
      <c r="BB32" s="56">
        <v>2.1179072688116025</v>
      </c>
      <c r="BC32" s="56">
        <v>1.5223880832282466</v>
      </c>
      <c r="BD32" s="56">
        <v>1.4601468535418332</v>
      </c>
      <c r="BE32" s="56">
        <v>2.0589560602564525</v>
      </c>
      <c r="BF32" s="56">
        <v>1.2818296234383248</v>
      </c>
      <c r="BG32" s="56">
        <v>1.432469675971755</v>
      </c>
      <c r="BH32" s="56">
        <v>1.310557724093746</v>
      </c>
      <c r="BI32" s="57">
        <v>1.6840247135969371</v>
      </c>
      <c r="BJ32" s="55">
        <v>1.5880065972450466</v>
      </c>
      <c r="BK32" s="56">
        <v>1.4080650676961306</v>
      </c>
      <c r="BL32" s="56">
        <v>1.626116348552777</v>
      </c>
      <c r="BM32" s="56">
        <v>1.7902515470162594</v>
      </c>
      <c r="BN32" s="56">
        <v>1.645855911882063</v>
      </c>
      <c r="BO32" s="56">
        <v>1.8950274764887109</v>
      </c>
      <c r="BP32" s="56">
        <v>1.6843682052927074</v>
      </c>
      <c r="BQ32" s="56">
        <v>1.9731717174064003</v>
      </c>
      <c r="BR32" s="56">
        <v>1.3838032869696339</v>
      </c>
      <c r="BS32" s="56">
        <v>1.3175167254608608</v>
      </c>
      <c r="BT32" s="56">
        <v>1.3836200852746345</v>
      </c>
      <c r="BU32" s="57">
        <v>1.7220847902284282</v>
      </c>
      <c r="BV32" s="55">
        <v>1.4122207857998563</v>
      </c>
      <c r="BW32" s="56">
        <v>1.4137878234495094</v>
      </c>
      <c r="BX32" s="56">
        <v>1.3585549918810207</v>
      </c>
      <c r="BY32" s="56">
        <v>1.3672531528506191</v>
      </c>
      <c r="BZ32" s="56">
        <v>2.1070294997683949</v>
      </c>
      <c r="CA32" s="56">
        <v>1.5346223979395248</v>
      </c>
      <c r="CB32" s="56">
        <v>1.6055092284162553</v>
      </c>
      <c r="CC32" s="56">
        <v>1.8300863487916696</v>
      </c>
      <c r="CD32" s="56">
        <v>1.575118462670964</v>
      </c>
      <c r="CE32" s="56">
        <v>1.2341645173219153</v>
      </c>
      <c r="CF32" s="56">
        <v>2.0505591372238152</v>
      </c>
      <c r="CG32" s="57">
        <v>2.4442035907347881</v>
      </c>
      <c r="CH32" s="55">
        <v>2.4384424184745308</v>
      </c>
      <c r="CI32" s="56">
        <v>1.5152807477959593</v>
      </c>
      <c r="CJ32" s="56">
        <v>1.8223367948376041</v>
      </c>
      <c r="CK32" s="56">
        <v>1.8800465602301084</v>
      </c>
      <c r="CL32" s="56">
        <v>1.2027077907330659</v>
      </c>
      <c r="CM32" s="56">
        <v>1.3212931323034931</v>
      </c>
      <c r="CN32" s="56">
        <v>1.5226341655202311</v>
      </c>
      <c r="CO32" s="56">
        <v>2.6932795893999275</v>
      </c>
      <c r="CP32" s="56">
        <v>1.1386737211164049</v>
      </c>
      <c r="CQ32" s="56">
        <v>1.7377956061457935</v>
      </c>
      <c r="CR32" s="56">
        <v>1.7111937929228209</v>
      </c>
      <c r="CS32" s="57">
        <v>2.4754311443548387</v>
      </c>
      <c r="CT32" s="55">
        <v>1.9875497034692899</v>
      </c>
      <c r="CU32" s="56">
        <v>2.8678107973929605</v>
      </c>
      <c r="CV32" s="56">
        <v>1.6419676861164556</v>
      </c>
      <c r="CW32" s="56">
        <v>1.4602477190963368</v>
      </c>
      <c r="CX32" s="44">
        <v>1.4282921055511395</v>
      </c>
      <c r="CY32" s="44">
        <v>1.4175561542122275</v>
      </c>
      <c r="CZ32" s="44">
        <v>1.8388232823340687</v>
      </c>
      <c r="DA32" s="44">
        <v>1.1603164692480861</v>
      </c>
      <c r="DB32" s="44">
        <v>1.4766951338809893</v>
      </c>
      <c r="DC32" s="44">
        <v>1.1181050529307792</v>
      </c>
      <c r="DD32" s="44">
        <v>1.265593278445122</v>
      </c>
      <c r="DE32" s="58">
        <v>0.97841349141394252</v>
      </c>
      <c r="DF32" s="44">
        <v>1.0766267964189984</v>
      </c>
      <c r="DG32" s="44">
        <v>1.0685968982499887</v>
      </c>
      <c r="DH32" s="44">
        <v>1.1552540244975118</v>
      </c>
      <c r="DI32" s="44">
        <v>1.5009531254788928</v>
      </c>
      <c r="DJ32" s="44">
        <v>2.6788401039183771</v>
      </c>
      <c r="DK32" s="44">
        <v>3.0273443582242696</v>
      </c>
      <c r="DL32" s="44">
        <v>3.8621874301185155</v>
      </c>
      <c r="DM32" s="44">
        <v>3.2356199348209507</v>
      </c>
      <c r="DN32" s="44">
        <v>2.0691280422002696</v>
      </c>
      <c r="DO32" s="44">
        <v>1.9114199513559256</v>
      </c>
      <c r="DP32" s="44">
        <v>1.5172271700676314</v>
      </c>
      <c r="DQ32" s="58">
        <v>2.6890293143590402</v>
      </c>
      <c r="DR32" s="44">
        <v>3.0327728137367522</v>
      </c>
      <c r="DS32" s="44">
        <v>2.1077166900299584</v>
      </c>
      <c r="DT32" s="44">
        <v>3.0774044740978428</v>
      </c>
      <c r="DU32" s="44">
        <v>3.9279862989789698</v>
      </c>
      <c r="DV32" s="44">
        <v>4.5450406167952684</v>
      </c>
      <c r="DW32" s="44">
        <v>1.7678859147555581</v>
      </c>
      <c r="DX32" s="44">
        <v>2.4651977303614689</v>
      </c>
      <c r="DY32" s="44">
        <v>0.81739300194473741</v>
      </c>
      <c r="DZ32" s="44">
        <v>1.1689284108014553</v>
      </c>
      <c r="EA32" s="44">
        <v>14.878665409595643</v>
      </c>
      <c r="EB32" s="44">
        <v>6.1198449114371769</v>
      </c>
      <c r="EC32" s="58">
        <v>45.66234464578033</v>
      </c>
      <c r="ED32" s="47">
        <v>0</v>
      </c>
      <c r="EE32" s="47">
        <v>0</v>
      </c>
      <c r="EF32" s="47">
        <v>0</v>
      </c>
      <c r="EG32" s="47">
        <v>0</v>
      </c>
      <c r="EH32" s="47">
        <v>0</v>
      </c>
      <c r="EI32" s="47">
        <v>0</v>
      </c>
      <c r="EJ32" s="47">
        <v>0</v>
      </c>
      <c r="EK32" s="47">
        <v>0</v>
      </c>
      <c r="EL32" s="47">
        <v>0</v>
      </c>
      <c r="EM32" s="47">
        <v>0</v>
      </c>
      <c r="EN32" s="47">
        <v>0</v>
      </c>
      <c r="EO32" s="48">
        <v>0</v>
      </c>
      <c r="EP32" s="49">
        <v>0</v>
      </c>
      <c r="EQ32" s="50">
        <v>0</v>
      </c>
      <c r="ER32" s="50">
        <v>0</v>
      </c>
      <c r="ES32" s="50">
        <v>0</v>
      </c>
      <c r="ET32" s="50">
        <v>0</v>
      </c>
      <c r="EU32" s="50">
        <v>0</v>
      </c>
      <c r="EV32" s="50">
        <v>0</v>
      </c>
      <c r="EW32" s="50">
        <v>0</v>
      </c>
      <c r="EX32" s="50">
        <v>0</v>
      </c>
      <c r="EY32" s="50">
        <v>0</v>
      </c>
      <c r="EZ32" s="50">
        <v>0</v>
      </c>
      <c r="FA32" s="252">
        <v>0</v>
      </c>
      <c r="FB32" s="50">
        <v>0</v>
      </c>
      <c r="FC32" s="50">
        <v>0</v>
      </c>
      <c r="FD32" s="50">
        <v>0</v>
      </c>
      <c r="FE32" s="50">
        <v>0</v>
      </c>
      <c r="FF32" s="50">
        <v>0</v>
      </c>
      <c r="FG32" s="50">
        <v>0</v>
      </c>
      <c r="FH32" s="50">
        <v>0</v>
      </c>
      <c r="FI32" s="50">
        <v>0</v>
      </c>
      <c r="FJ32" s="50">
        <v>0</v>
      </c>
      <c r="FK32" s="50">
        <v>0</v>
      </c>
      <c r="FL32" s="50">
        <v>0</v>
      </c>
      <c r="FM32" s="50">
        <v>0</v>
      </c>
      <c r="FN32" s="50">
        <v>0</v>
      </c>
      <c r="FO32" s="50">
        <v>0</v>
      </c>
      <c r="FP32" s="50">
        <v>0</v>
      </c>
      <c r="FQ32" s="50">
        <v>0</v>
      </c>
      <c r="FR32" s="50">
        <v>0</v>
      </c>
      <c r="FS32" s="50">
        <v>0</v>
      </c>
      <c r="FT32" s="50">
        <v>0</v>
      </c>
      <c r="FU32" s="50">
        <v>0</v>
      </c>
      <c r="FV32" s="50">
        <v>0</v>
      </c>
      <c r="FW32" s="50">
        <v>0</v>
      </c>
      <c r="FX32" s="50">
        <v>0</v>
      </c>
      <c r="FY32" s="50">
        <v>0</v>
      </c>
      <c r="FZ32" s="50">
        <v>0</v>
      </c>
      <c r="GA32" s="50">
        <v>0</v>
      </c>
      <c r="GB32" s="50">
        <v>0</v>
      </c>
      <c r="GC32" s="50">
        <v>0</v>
      </c>
      <c r="GD32" s="50">
        <v>0</v>
      </c>
      <c r="GE32" s="50">
        <v>0</v>
      </c>
      <c r="GF32" s="50"/>
      <c r="GG32" s="50"/>
      <c r="GH32" s="50"/>
      <c r="GI32" s="50"/>
      <c r="GJ32" s="50"/>
      <c r="GK32" s="50"/>
      <c r="GL32" s="50"/>
      <c r="GM32" s="50"/>
      <c r="GN32" s="50"/>
      <c r="GO32" s="50"/>
      <c r="GP32" s="50"/>
      <c r="GQ32" s="50"/>
      <c r="GR32" s="50"/>
      <c r="GS32" s="50"/>
      <c r="GT32" s="50"/>
      <c r="GU32" s="50"/>
      <c r="GV32" s="50"/>
      <c r="GW32" s="50"/>
      <c r="GX32" s="50"/>
      <c r="GY32" s="50"/>
      <c r="GZ32" s="50"/>
      <c r="HA32" s="50"/>
      <c r="HB32" s="50"/>
      <c r="HC32" s="50"/>
      <c r="HD32" s="50"/>
      <c r="HE32" s="50"/>
      <c r="HF32" s="50"/>
      <c r="HG32" s="50"/>
      <c r="HH32" s="50"/>
      <c r="HI32" s="50"/>
      <c r="HJ32" s="50"/>
      <c r="HK32" s="50"/>
      <c r="HL32" s="50"/>
      <c r="HM32" s="50"/>
      <c r="HN32" s="50"/>
      <c r="HO32" s="50"/>
      <c r="HP32" s="50"/>
      <c r="HQ32" s="50"/>
      <c r="HR32" s="50"/>
      <c r="HS32" s="50"/>
      <c r="HT32" s="50"/>
      <c r="HU32" s="50"/>
      <c r="HV32" s="605"/>
      <c r="HW32" s="50"/>
      <c r="HX32" s="50"/>
      <c r="HY32" s="50"/>
      <c r="HZ32" s="50"/>
      <c r="IA32" s="50">
        <v>0</v>
      </c>
      <c r="IB32" s="50">
        <v>0</v>
      </c>
      <c r="IC32" s="50">
        <v>0</v>
      </c>
      <c r="ID32" s="50">
        <v>0</v>
      </c>
      <c r="IE32" s="50">
        <v>0</v>
      </c>
      <c r="IF32" s="50">
        <v>0</v>
      </c>
      <c r="IG32" s="50">
        <v>0</v>
      </c>
      <c r="IH32" s="50">
        <v>0</v>
      </c>
      <c r="II32" s="50">
        <v>0</v>
      </c>
      <c r="IJ32" s="50">
        <v>0</v>
      </c>
    </row>
    <row r="33" spans="1:244" ht="15">
      <c r="A33" s="59" t="s">
        <v>239</v>
      </c>
      <c r="B33" s="60">
        <v>1.7768352682743174</v>
      </c>
      <c r="C33" s="61">
        <v>2.002393829377962</v>
      </c>
      <c r="D33" s="61">
        <v>1.8104159345172786</v>
      </c>
      <c r="E33" s="61">
        <v>1.7356608314906159</v>
      </c>
      <c r="F33" s="61">
        <v>1.731076428521527</v>
      </c>
      <c r="G33" s="61">
        <v>1.6338346445112935</v>
      </c>
      <c r="H33" s="61">
        <v>1.6362300158079919</v>
      </c>
      <c r="I33" s="61">
        <v>1.5133070624378997</v>
      </c>
      <c r="J33" s="61">
        <v>1.4556442990114689</v>
      </c>
      <c r="K33" s="61">
        <v>1.4945737059867827</v>
      </c>
      <c r="L33" s="61">
        <v>1.2714448599256978</v>
      </c>
      <c r="M33" s="62">
        <v>1.4466984745116922</v>
      </c>
      <c r="N33" s="60">
        <v>1.3394686061051189</v>
      </c>
      <c r="O33" s="61">
        <v>1.4722867580857606</v>
      </c>
      <c r="P33" s="61">
        <v>1.4496596634765588</v>
      </c>
      <c r="Q33" s="61">
        <v>1.4356802635680197</v>
      </c>
      <c r="R33" s="61">
        <v>1.4055960480670737</v>
      </c>
      <c r="S33" s="61">
        <v>1.5268101659184086</v>
      </c>
      <c r="T33" s="61">
        <v>1.3449486936489106</v>
      </c>
      <c r="U33" s="61">
        <v>1.3196388291860393</v>
      </c>
      <c r="V33" s="61">
        <v>1.3409288538377901</v>
      </c>
      <c r="W33" s="61">
        <v>1.3087605663558588</v>
      </c>
      <c r="X33" s="61">
        <v>1.2337280947826441</v>
      </c>
      <c r="Y33" s="62">
        <v>1.3176617235087473</v>
      </c>
      <c r="Z33" s="60">
        <v>1.2533847541618983</v>
      </c>
      <c r="AA33" s="61">
        <v>1.3216689028991249</v>
      </c>
      <c r="AB33" s="61">
        <v>1.3330107950404577</v>
      </c>
      <c r="AC33" s="61">
        <v>1.2495597374536025</v>
      </c>
      <c r="AD33" s="61">
        <v>1.2776431456704938</v>
      </c>
      <c r="AE33" s="61">
        <v>1.245561403708102</v>
      </c>
      <c r="AF33" s="61">
        <v>1.314278376977535</v>
      </c>
      <c r="AG33" s="61">
        <v>1.2760631458418272</v>
      </c>
      <c r="AH33" s="61">
        <v>1.3038095057793984</v>
      </c>
      <c r="AI33" s="61">
        <v>1.301420552549833</v>
      </c>
      <c r="AJ33" s="61">
        <v>1.3899431115810938</v>
      </c>
      <c r="AK33" s="62">
        <v>1.4610866839043029</v>
      </c>
      <c r="AL33" s="60">
        <v>1.4321136707959572</v>
      </c>
      <c r="AM33" s="61">
        <v>1.3746733997953002</v>
      </c>
      <c r="AN33" s="61">
        <v>1.3000372665157887</v>
      </c>
      <c r="AO33" s="61">
        <v>1.2970968166431049</v>
      </c>
      <c r="AP33" s="61">
        <v>1.3676210266201363</v>
      </c>
      <c r="AQ33" s="61">
        <v>1.3142863014368982</v>
      </c>
      <c r="AR33" s="61">
        <v>1.2958681189505667</v>
      </c>
      <c r="AS33" s="61">
        <v>1.5177027121377229</v>
      </c>
      <c r="AT33" s="61">
        <v>1.8869818227649375</v>
      </c>
      <c r="AU33" s="61">
        <v>2.065833286845133</v>
      </c>
      <c r="AV33" s="61">
        <v>1.7574412143357088</v>
      </c>
      <c r="AW33" s="62">
        <v>1.4016556262201285</v>
      </c>
      <c r="AX33" s="63">
        <v>1.2081022325062087</v>
      </c>
      <c r="AY33" s="64">
        <v>1.4631481908001249</v>
      </c>
      <c r="AZ33" s="64">
        <v>1.3511772505309938</v>
      </c>
      <c r="BA33" s="64">
        <v>1.4135447541895723</v>
      </c>
      <c r="BB33" s="64">
        <v>1.5462907740359333</v>
      </c>
      <c r="BC33" s="64">
        <v>1.2021249532020355</v>
      </c>
      <c r="BD33" s="64">
        <v>1.3684197994211846</v>
      </c>
      <c r="BE33" s="64">
        <v>1.4214503104598719</v>
      </c>
      <c r="BF33" s="64">
        <v>1.3609632940450125</v>
      </c>
      <c r="BG33" s="64">
        <v>1.3186324695986194</v>
      </c>
      <c r="BH33" s="64">
        <v>1.3349607596695308</v>
      </c>
      <c r="BI33" s="65">
        <v>1.2980831906045533</v>
      </c>
      <c r="BJ33" s="63">
        <v>1.2448432392932958</v>
      </c>
      <c r="BK33" s="64">
        <v>1.2870728584910915</v>
      </c>
      <c r="BL33" s="64">
        <v>0.95058789809029309</v>
      </c>
      <c r="BM33" s="64">
        <v>1.0118291261768597</v>
      </c>
      <c r="BN33" s="64">
        <v>1.1651370200349591</v>
      </c>
      <c r="BO33" s="64">
        <v>1.2561293906449225</v>
      </c>
      <c r="BP33" s="64">
        <v>1.0757056613214209</v>
      </c>
      <c r="BQ33" s="64">
        <v>1.1482403230542566</v>
      </c>
      <c r="BR33" s="64">
        <v>1.2793266997180459</v>
      </c>
      <c r="BS33" s="64">
        <v>1.2328820920849133</v>
      </c>
      <c r="BT33" s="64">
        <v>1.0803924509843184</v>
      </c>
      <c r="BU33" s="65">
        <v>0.96947912678966397</v>
      </c>
      <c r="BV33" s="63">
        <v>1.0077093750751698</v>
      </c>
      <c r="BW33" s="64">
        <v>1.0433699572008905</v>
      </c>
      <c r="BX33" s="64">
        <v>1.0128345813835486</v>
      </c>
      <c r="BY33" s="64">
        <v>0.93517402138699457</v>
      </c>
      <c r="BZ33" s="64">
        <v>1.2429331930220817</v>
      </c>
      <c r="CA33" s="64">
        <v>1.1889068480654903</v>
      </c>
      <c r="CB33" s="64">
        <v>1.2051523894980096</v>
      </c>
      <c r="CC33" s="64">
        <v>0.99188386793706285</v>
      </c>
      <c r="CD33" s="64">
        <v>1.1193713259565903</v>
      </c>
      <c r="CE33" s="64">
        <v>1.1299462831902269</v>
      </c>
      <c r="CF33" s="64">
        <v>1.0128897395383418</v>
      </c>
      <c r="CG33" s="65">
        <v>1.2599402007732328</v>
      </c>
      <c r="CH33" s="63">
        <v>1.2316133468591128</v>
      </c>
      <c r="CI33" s="64">
        <v>1.1956345942766138</v>
      </c>
      <c r="CJ33" s="64">
        <v>1.0678725802473772</v>
      </c>
      <c r="CK33" s="64">
        <v>1.0755469707697993</v>
      </c>
      <c r="CL33" s="64">
        <v>1.0632599132360234</v>
      </c>
      <c r="CM33" s="64">
        <v>1.2437145780731935</v>
      </c>
      <c r="CN33" s="64">
        <v>1.2150085861775115</v>
      </c>
      <c r="CO33" s="64">
        <v>1.2510974509359916</v>
      </c>
      <c r="CP33" s="64">
        <v>1.310293308808989</v>
      </c>
      <c r="CQ33" s="64">
        <v>1.0698817039896371</v>
      </c>
      <c r="CR33" s="64">
        <v>1.2355253981077108</v>
      </c>
      <c r="CS33" s="65">
        <v>1.2754163550193385</v>
      </c>
      <c r="CT33" s="63">
        <v>1.2554994760311453</v>
      </c>
      <c r="CU33" s="64">
        <v>1.1621524541445958</v>
      </c>
      <c r="CV33" s="64">
        <v>1.1830307898703059</v>
      </c>
      <c r="CW33" s="64">
        <v>1.084297710446289</v>
      </c>
      <c r="CX33" s="64">
        <v>1.0096771958286441</v>
      </c>
      <c r="CY33" s="64">
        <v>1.3313504439388848</v>
      </c>
      <c r="CZ33" s="64">
        <v>1.308687580426229</v>
      </c>
      <c r="DA33" s="64">
        <v>1.3677249756906478</v>
      </c>
      <c r="DB33" s="64">
        <v>1.5050588102289468</v>
      </c>
      <c r="DC33" s="64">
        <v>1.3983631620177592</v>
      </c>
      <c r="DD33" s="64">
        <v>1.3576616867891191</v>
      </c>
      <c r="DE33" s="66">
        <v>1.5471998913187182</v>
      </c>
      <c r="DF33" s="64">
        <v>1.2830170564309942</v>
      </c>
      <c r="DG33" s="64">
        <v>1.2324668697713508</v>
      </c>
      <c r="DH33" s="64">
        <v>1.3844055531348978</v>
      </c>
      <c r="DI33" s="64">
        <v>1.3838970049850072</v>
      </c>
      <c r="DJ33" s="64">
        <v>1.3981905011033917</v>
      </c>
      <c r="DK33" s="64">
        <v>1.3951672066188143</v>
      </c>
      <c r="DL33" s="64">
        <v>1.3276743431280442</v>
      </c>
      <c r="DM33" s="64">
        <v>1.3443269480024467</v>
      </c>
      <c r="DN33" s="64">
        <v>1.2384199755016532</v>
      </c>
      <c r="DO33" s="64">
        <v>1.2543766474262648</v>
      </c>
      <c r="DP33" s="64">
        <v>1.3950291095905349</v>
      </c>
      <c r="DQ33" s="66">
        <v>1.4449537090478493</v>
      </c>
      <c r="DR33" s="64">
        <v>1.4326866901471127</v>
      </c>
      <c r="DS33" s="64">
        <v>1.4830711323642147</v>
      </c>
      <c r="DT33" s="64">
        <v>1.4785917923019043</v>
      </c>
      <c r="DU33" s="64">
        <v>1.4018591035400447</v>
      </c>
      <c r="DV33" s="64">
        <v>1.4627091099980714</v>
      </c>
      <c r="DW33" s="64">
        <v>1.3977116436641666</v>
      </c>
      <c r="DX33" s="64">
        <v>1.3312122055873559</v>
      </c>
      <c r="DY33" s="64">
        <v>1.4468137812403363</v>
      </c>
      <c r="DZ33" s="64">
        <v>1.4678951192367493</v>
      </c>
      <c r="EA33" s="64">
        <v>1.6427163317980362</v>
      </c>
      <c r="EB33" s="64">
        <v>1.6566498079122693</v>
      </c>
      <c r="EC33" s="66">
        <v>1.9223134720778643</v>
      </c>
      <c r="ED33" s="67">
        <v>1.8380383661190514</v>
      </c>
      <c r="EE33" s="67">
        <v>2.0009365132633361</v>
      </c>
      <c r="EF33" s="67">
        <v>1.9859249823495588</v>
      </c>
      <c r="EG33" s="67">
        <v>1.9379768004046651</v>
      </c>
      <c r="EH33" s="67">
        <v>1.8361419888742418</v>
      </c>
      <c r="EI33" s="67">
        <v>1.8314508696307161</v>
      </c>
      <c r="EJ33" s="67">
        <v>1.736153530162917</v>
      </c>
      <c r="EK33" s="67">
        <v>1.9543059629532429</v>
      </c>
      <c r="EL33" s="67">
        <v>1.7035240172696988</v>
      </c>
      <c r="EM33" s="67">
        <v>1.4925707641033139</v>
      </c>
      <c r="EN33" s="67">
        <v>1.5459790268729039</v>
      </c>
      <c r="EO33" s="68">
        <v>1.5690651692452557</v>
      </c>
      <c r="EP33" s="69">
        <v>1.64590930348063</v>
      </c>
      <c r="EQ33" s="70">
        <v>1.3836017921067991</v>
      </c>
      <c r="ER33" s="70">
        <v>1.5072244664568353</v>
      </c>
      <c r="ES33" s="70">
        <v>1.3479889961589924</v>
      </c>
      <c r="ET33" s="70">
        <f>SUMPRODUCT(ET12:ET15,ET26:ET29)/SUM(ET12:ET15)</f>
        <v>1.4843182687096794</v>
      </c>
      <c r="EU33" s="70">
        <v>1.4865451565464176</v>
      </c>
      <c r="EV33" s="70">
        <v>1.5057091111300227</v>
      </c>
      <c r="EW33" s="70">
        <v>1.4237606200271054</v>
      </c>
      <c r="EX33" s="70">
        <v>1.347839598236297</v>
      </c>
      <c r="EY33" s="70">
        <v>1.4939587143607873</v>
      </c>
      <c r="EZ33" s="70">
        <v>1.4946614030911105</v>
      </c>
      <c r="FA33" s="253">
        <v>1.5991206866719248</v>
      </c>
      <c r="FB33" s="70">
        <f>SUMPRODUCT(FB12:FB15,FB26:FB29)/SUM(FB12:FB15)</f>
        <v>1.4647421425893952</v>
      </c>
      <c r="FC33" s="70">
        <v>1.547092104275277</v>
      </c>
      <c r="FD33" s="70">
        <v>1.4661224488249061</v>
      </c>
      <c r="FE33" s="70">
        <v>1.7116779754108431</v>
      </c>
      <c r="FF33" s="70">
        <v>1.3747496118794327</v>
      </c>
      <c r="FG33" s="70">
        <v>1.5291129088952129</v>
      </c>
      <c r="FH33" s="70">
        <v>2.1051493542942947</v>
      </c>
      <c r="FI33" s="70">
        <v>1.7757437525695168</v>
      </c>
      <c r="FJ33" s="70">
        <v>1.9370273336555925</v>
      </c>
      <c r="FK33" s="70">
        <v>1.7541026306866305</v>
      </c>
      <c r="FL33" s="70">
        <v>1.8841813753306882</v>
      </c>
      <c r="FM33" s="70">
        <v>2.0939832097013369</v>
      </c>
      <c r="FN33" s="70">
        <v>1.7752150760621166</v>
      </c>
      <c r="FO33" s="70">
        <v>1.6322093576806693</v>
      </c>
      <c r="FP33" s="70">
        <v>1.7187911177709139</v>
      </c>
      <c r="FQ33" s="70">
        <v>1.8413526431161926</v>
      </c>
      <c r="FR33" s="70">
        <v>1.6772183880867966</v>
      </c>
      <c r="FS33" s="70">
        <v>1.2456015566223051</v>
      </c>
      <c r="FT33" s="70">
        <v>1.4145148538169761</v>
      </c>
      <c r="FU33" s="70">
        <v>1.5182252791295945</v>
      </c>
      <c r="FV33" s="70">
        <v>1.4915922464105533</v>
      </c>
      <c r="FW33" s="70">
        <v>1.4759231999296969</v>
      </c>
      <c r="FX33" s="70">
        <v>1.3679556616360933</v>
      </c>
      <c r="FY33" s="70">
        <v>1.5602278389089308</v>
      </c>
      <c r="FZ33" s="70">
        <v>1.3261675708811955</v>
      </c>
      <c r="GA33" s="70">
        <v>1.5685852666575535</v>
      </c>
      <c r="GB33" s="70">
        <v>1.4534555842409131</v>
      </c>
      <c r="GC33" s="70">
        <v>1.8500736528099342</v>
      </c>
      <c r="GD33" s="70">
        <v>2.02190434727114</v>
      </c>
      <c r="GE33" s="70">
        <v>2.2249168559376935</v>
      </c>
      <c r="GF33" s="70">
        <v>2.1371999065170932</v>
      </c>
      <c r="GG33" s="70">
        <v>2.1581831778045357</v>
      </c>
      <c r="GH33" s="70">
        <v>2.130990623952155</v>
      </c>
      <c r="GI33" s="70">
        <v>2.2119983102896899</v>
      </c>
      <c r="GJ33" s="70">
        <v>2.5034571638892444</v>
      </c>
      <c r="GK33" s="70">
        <v>2.0934744729916912</v>
      </c>
      <c r="GL33" s="70">
        <v>1.6629341437846228</v>
      </c>
      <c r="GM33" s="70">
        <v>2.2440349174545067</v>
      </c>
      <c r="GN33" s="70">
        <v>2.0543303952888894</v>
      </c>
      <c r="GO33" s="70">
        <v>2.4792347162814492</v>
      </c>
      <c r="GP33" s="70">
        <v>2.3461779686749069</v>
      </c>
      <c r="GQ33" s="70">
        <v>1.9432117140771428</v>
      </c>
      <c r="GR33" s="70">
        <v>2.2874715216896422</v>
      </c>
      <c r="GS33" s="70">
        <v>2.0016222456126211</v>
      </c>
      <c r="GT33" s="70">
        <v>1.7136204727663249</v>
      </c>
      <c r="GU33" s="70">
        <v>1.8623855166322161</v>
      </c>
      <c r="GV33" s="70">
        <v>2.35396376186416</v>
      </c>
      <c r="GW33" s="70">
        <v>2.2952155343077072</v>
      </c>
      <c r="GX33" s="70">
        <v>2.1094223883780874</v>
      </c>
      <c r="GY33" s="70">
        <v>2.2302561585526752</v>
      </c>
      <c r="GZ33" s="70">
        <v>1.9417564159339828</v>
      </c>
      <c r="HA33" s="70">
        <v>2.0509574012360217</v>
      </c>
      <c r="HB33" s="70">
        <v>2.15388544346651</v>
      </c>
      <c r="HC33" s="70">
        <v>1.9811818519655928</v>
      </c>
      <c r="HD33" s="70">
        <v>2.1954123121250335</v>
      </c>
      <c r="HE33" s="70">
        <v>2.1705941097300321</v>
      </c>
      <c r="HF33" s="70">
        <v>1.894327315308072</v>
      </c>
      <c r="HG33" s="70">
        <v>2.4520423943716083</v>
      </c>
      <c r="HH33" s="70">
        <v>1.8578317037602929</v>
      </c>
      <c r="HI33" s="70">
        <v>2.0302334575450849</v>
      </c>
      <c r="HJ33" s="70">
        <v>1.8326274473385145</v>
      </c>
      <c r="HK33" s="70">
        <v>1.5876703855609575</v>
      </c>
      <c r="HL33" s="70">
        <v>1.4518165414812589</v>
      </c>
      <c r="HM33" s="70">
        <v>1.5779505408516068</v>
      </c>
      <c r="HN33" s="70">
        <v>1.4998912759988554</v>
      </c>
      <c r="HO33" s="70">
        <v>1.3962172972593045</v>
      </c>
      <c r="HP33" s="70">
        <v>1.4552467949931027</v>
      </c>
      <c r="HQ33" s="70">
        <v>1.4359950569862523</v>
      </c>
      <c r="HR33" s="70">
        <v>1.637835047949509</v>
      </c>
      <c r="HS33" s="70">
        <v>1.3268265615247845</v>
      </c>
      <c r="HT33" s="70">
        <v>1.5571291987404094</v>
      </c>
      <c r="HU33" s="70">
        <v>1.6552337529860948</v>
      </c>
      <c r="HV33" s="606">
        <v>1.2793239786875652</v>
      </c>
      <c r="HW33" s="70">
        <v>1.3034358280676142</v>
      </c>
      <c r="HX33" s="70">
        <v>1.2459688086606138</v>
      </c>
      <c r="HY33" s="70">
        <v>1.0826961367919685</v>
      </c>
      <c r="HZ33" s="70">
        <v>1.354390458092309</v>
      </c>
      <c r="IA33" s="70">
        <v>1.3752774050177266</v>
      </c>
      <c r="IB33" s="70">
        <v>1.3751176559693665</v>
      </c>
      <c r="IC33" s="70">
        <v>1.4355499009956445</v>
      </c>
      <c r="ID33" s="70">
        <v>1.6364637976219474</v>
      </c>
      <c r="IE33" s="70">
        <v>1.6378652024291867</v>
      </c>
      <c r="IF33" s="70">
        <v>2.0441471980820567</v>
      </c>
      <c r="IG33" s="70">
        <v>1.8362119694734165</v>
      </c>
      <c r="IH33" s="70">
        <v>1.8005666452570814</v>
      </c>
      <c r="II33" s="70">
        <v>1.7360573283827945</v>
      </c>
      <c r="IJ33" s="70">
        <v>1.6876967396845688</v>
      </c>
    </row>
    <row r="34" spans="1:244" s="407" customFormat="1">
      <c r="A34" s="407" t="s">
        <v>313</v>
      </c>
      <c r="B34" s="409"/>
      <c r="C34" s="409"/>
      <c r="D34" s="409"/>
      <c r="E34" s="409"/>
      <c r="F34" s="409"/>
      <c r="G34" s="409"/>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409"/>
      <c r="AG34" s="409"/>
      <c r="AH34" s="409"/>
      <c r="AI34" s="409"/>
      <c r="AJ34" s="409"/>
      <c r="AK34" s="409"/>
      <c r="AL34" s="409"/>
      <c r="AM34" s="409"/>
      <c r="AN34" s="409"/>
      <c r="AO34" s="409"/>
      <c r="AP34" s="409"/>
      <c r="AQ34" s="409"/>
      <c r="AR34" s="409"/>
      <c r="AS34" s="409"/>
      <c r="AT34" s="409"/>
      <c r="AU34" s="409"/>
      <c r="AV34" s="409"/>
      <c r="AW34" s="409"/>
      <c r="AX34" s="409"/>
      <c r="AY34" s="409"/>
      <c r="AZ34" s="409"/>
      <c r="BA34" s="409"/>
      <c r="BB34" s="409"/>
      <c r="BC34" s="409"/>
      <c r="BD34" s="409"/>
      <c r="BE34" s="409"/>
      <c r="BF34" s="409"/>
      <c r="BG34" s="409"/>
      <c r="BH34" s="409"/>
      <c r="BI34" s="409"/>
      <c r="BJ34" s="409"/>
      <c r="BK34" s="409"/>
      <c r="BL34" s="409"/>
      <c r="BM34" s="409"/>
      <c r="BN34" s="409"/>
      <c r="BO34" s="409"/>
      <c r="BP34" s="409"/>
      <c r="BQ34" s="409"/>
      <c r="BR34" s="409"/>
      <c r="BS34" s="409"/>
      <c r="BT34" s="409"/>
      <c r="BU34" s="409"/>
      <c r="BV34" s="409"/>
      <c r="BW34" s="409"/>
      <c r="BX34" s="409"/>
      <c r="BY34" s="409"/>
      <c r="BZ34" s="409"/>
      <c r="CA34" s="409"/>
      <c r="CB34" s="409"/>
      <c r="CC34" s="409"/>
      <c r="CD34" s="409"/>
      <c r="CE34" s="409"/>
      <c r="CF34" s="409"/>
      <c r="CG34" s="409"/>
      <c r="CH34" s="409"/>
      <c r="CI34" s="409"/>
      <c r="CJ34" s="409"/>
      <c r="CK34" s="409"/>
      <c r="CL34" s="409"/>
      <c r="CM34" s="409"/>
      <c r="CN34" s="409"/>
      <c r="CO34" s="409"/>
      <c r="CP34" s="409"/>
      <c r="CQ34" s="409"/>
      <c r="CR34" s="409"/>
      <c r="CS34" s="409"/>
      <c r="CT34" s="409"/>
      <c r="CU34" s="409"/>
      <c r="CV34" s="409"/>
      <c r="CW34" s="409"/>
      <c r="CX34" s="409"/>
      <c r="CY34" s="409"/>
      <c r="CZ34" s="409"/>
      <c r="DA34" s="409"/>
      <c r="DB34" s="409"/>
      <c r="DC34" s="409"/>
      <c r="DD34" s="409"/>
      <c r="DE34" s="409"/>
      <c r="DF34" s="409"/>
      <c r="DG34" s="409"/>
      <c r="DH34" s="409"/>
      <c r="DI34" s="409"/>
      <c r="DJ34" s="409"/>
      <c r="DK34" s="409"/>
      <c r="DL34" s="409"/>
      <c r="DM34" s="409"/>
      <c r="DN34" s="409"/>
      <c r="DO34" s="409"/>
      <c r="DP34" s="409"/>
      <c r="DQ34" s="409"/>
      <c r="DR34" s="409"/>
      <c r="DS34" s="409"/>
      <c r="DT34" s="409"/>
      <c r="DU34" s="409"/>
      <c r="DV34" s="409"/>
      <c r="DW34" s="409"/>
      <c r="DX34" s="409"/>
      <c r="DY34" s="409"/>
      <c r="DZ34" s="409"/>
      <c r="EA34" s="409"/>
      <c r="EB34" s="409"/>
      <c r="EC34" s="409"/>
      <c r="ED34" s="409"/>
      <c r="EE34" s="409"/>
      <c r="EF34" s="409"/>
      <c r="EG34" s="409"/>
      <c r="EH34" s="409"/>
      <c r="EI34" s="409"/>
      <c r="EJ34" s="409"/>
      <c r="EK34" s="409"/>
      <c r="EL34" s="409"/>
      <c r="EM34" s="409"/>
      <c r="EN34" s="409"/>
      <c r="EO34" s="409"/>
      <c r="EP34" s="409"/>
      <c r="EQ34" s="409"/>
      <c r="ER34" s="409"/>
      <c r="ES34" s="409"/>
      <c r="ET34" s="409"/>
      <c r="EU34" s="409"/>
      <c r="EV34" s="409"/>
      <c r="EW34" s="409"/>
      <c r="EX34" s="409"/>
      <c r="EY34" s="409"/>
      <c r="EZ34" s="409"/>
      <c r="FA34" s="409"/>
      <c r="FB34" s="409"/>
      <c r="FC34" s="409"/>
      <c r="FD34" s="409"/>
      <c r="FE34" s="409"/>
      <c r="FF34" s="409"/>
      <c r="FG34" s="409"/>
      <c r="FH34" s="409"/>
      <c r="FI34" s="409"/>
      <c r="FJ34" s="409"/>
      <c r="FK34" s="409"/>
      <c r="FL34" s="409"/>
      <c r="FM34" s="409"/>
      <c r="FN34" s="409"/>
      <c r="FO34" s="409"/>
      <c r="FP34" s="409"/>
      <c r="FQ34" s="409"/>
      <c r="FR34" s="409"/>
      <c r="FS34" s="409"/>
      <c r="FT34" s="409"/>
      <c r="FV34" s="25"/>
      <c r="FW34" s="25"/>
      <c r="FX34" s="475"/>
      <c r="GC34" s="484"/>
      <c r="GD34" s="484"/>
      <c r="GY34" s="475"/>
      <c r="GZ34" s="475"/>
      <c r="HA34" s="475"/>
      <c r="HB34" s="475"/>
      <c r="HC34" s="475"/>
      <c r="HD34" s="475"/>
      <c r="HE34" s="475"/>
      <c r="HF34" s="475"/>
      <c r="HG34" s="475"/>
      <c r="HH34" s="475"/>
      <c r="HI34" s="475"/>
      <c r="HJ34" s="475"/>
      <c r="HK34" s="475"/>
      <c r="HL34" s="475"/>
      <c r="HM34" s="475"/>
      <c r="HN34" s="475"/>
      <c r="HO34" s="475"/>
      <c r="HP34" s="475"/>
      <c r="HQ34" s="475"/>
      <c r="HR34" s="475"/>
      <c r="HS34" s="475"/>
      <c r="HT34" s="475"/>
      <c r="HU34" s="475"/>
      <c r="HV34" s="475"/>
      <c r="HW34" s="475"/>
      <c r="HX34" s="475"/>
      <c r="HY34" s="475"/>
      <c r="HZ34" s="475"/>
      <c r="IA34" s="475"/>
      <c r="IB34" s="475"/>
      <c r="IC34" s="475"/>
      <c r="ID34" s="475"/>
      <c r="IE34" s="475"/>
      <c r="IF34" s="475"/>
      <c r="IG34" s="475"/>
      <c r="IH34" s="475"/>
      <c r="II34" s="475"/>
      <c r="IJ34" s="475"/>
    </row>
    <row r="35" spans="1:244" s="407" customFormat="1">
      <c r="A35" s="407" t="s">
        <v>314</v>
      </c>
      <c r="B35" s="409"/>
      <c r="C35" s="409"/>
      <c r="D35" s="409"/>
      <c r="E35" s="409"/>
      <c r="F35" s="409"/>
      <c r="G35" s="409"/>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409"/>
      <c r="AG35" s="409"/>
      <c r="AH35" s="409"/>
      <c r="AI35" s="409"/>
      <c r="AJ35" s="409"/>
      <c r="AK35" s="409"/>
      <c r="AL35" s="409"/>
      <c r="AM35" s="409"/>
      <c r="AN35" s="409"/>
      <c r="AO35" s="409"/>
      <c r="AP35" s="409"/>
      <c r="AQ35" s="409"/>
      <c r="AR35" s="409"/>
      <c r="AS35" s="409"/>
      <c r="AT35" s="409"/>
      <c r="AU35" s="409"/>
      <c r="AV35" s="409"/>
      <c r="AW35" s="409"/>
      <c r="AX35" s="409"/>
      <c r="AY35" s="409"/>
      <c r="AZ35" s="409"/>
      <c r="BA35" s="409"/>
      <c r="BB35" s="409"/>
      <c r="BC35" s="409"/>
      <c r="BD35" s="409"/>
      <c r="BE35" s="409"/>
      <c r="BF35" s="409"/>
      <c r="BG35" s="409"/>
      <c r="BH35" s="409"/>
      <c r="BI35" s="409"/>
      <c r="BJ35" s="409"/>
      <c r="BK35" s="409"/>
      <c r="BL35" s="409"/>
      <c r="BM35" s="409"/>
      <c r="BN35" s="409"/>
      <c r="BO35" s="409"/>
      <c r="BP35" s="409"/>
      <c r="BQ35" s="409"/>
      <c r="BR35" s="409"/>
      <c r="BS35" s="409"/>
      <c r="BT35" s="409"/>
      <c r="BU35" s="409"/>
      <c r="BV35" s="409"/>
      <c r="BW35" s="409"/>
      <c r="BX35" s="409"/>
      <c r="BY35" s="409"/>
      <c r="BZ35" s="409"/>
      <c r="CA35" s="409"/>
      <c r="CB35" s="409"/>
      <c r="CC35" s="409"/>
      <c r="CD35" s="409"/>
      <c r="CE35" s="409"/>
      <c r="CF35" s="409"/>
      <c r="CG35" s="409"/>
      <c r="CH35" s="409"/>
      <c r="CI35" s="409"/>
      <c r="CJ35" s="409"/>
      <c r="CK35" s="409"/>
      <c r="CL35" s="409"/>
      <c r="CM35" s="409"/>
      <c r="CN35" s="409"/>
      <c r="CO35" s="409"/>
      <c r="CP35" s="409"/>
      <c r="CQ35" s="409"/>
      <c r="CR35" s="409"/>
      <c r="CS35" s="409"/>
      <c r="CT35" s="409"/>
      <c r="CU35" s="409"/>
      <c r="CV35" s="409"/>
      <c r="CW35" s="409"/>
      <c r="CX35" s="409"/>
      <c r="CY35" s="409"/>
      <c r="CZ35" s="409"/>
      <c r="DA35" s="409"/>
      <c r="DB35" s="409"/>
      <c r="DC35" s="409"/>
      <c r="DD35" s="409"/>
      <c r="DE35" s="409"/>
      <c r="DF35" s="409"/>
      <c r="DG35" s="409"/>
      <c r="DH35" s="409"/>
      <c r="DI35" s="409"/>
      <c r="DJ35" s="409"/>
      <c r="DK35" s="409"/>
      <c r="DL35" s="409"/>
      <c r="DM35" s="409"/>
      <c r="DN35" s="409"/>
      <c r="DO35" s="409"/>
      <c r="DP35" s="409"/>
      <c r="DQ35" s="409"/>
      <c r="DR35" s="409"/>
      <c r="DS35" s="409"/>
      <c r="DT35" s="409"/>
      <c r="DU35" s="409"/>
      <c r="DV35" s="409"/>
      <c r="DW35" s="409"/>
      <c r="DX35" s="409"/>
      <c r="DY35" s="409"/>
      <c r="DZ35" s="409"/>
      <c r="EA35" s="409"/>
      <c r="EB35" s="409"/>
      <c r="EC35" s="409"/>
      <c r="ED35" s="409"/>
      <c r="EE35" s="409"/>
      <c r="EF35" s="409"/>
      <c r="EG35" s="409"/>
      <c r="EH35" s="409"/>
      <c r="EI35" s="409"/>
      <c r="EJ35" s="409"/>
      <c r="EK35" s="409"/>
      <c r="EL35" s="409"/>
      <c r="EM35" s="409"/>
      <c r="EN35" s="409"/>
      <c r="EO35" s="409"/>
      <c r="EP35" s="409"/>
      <c r="EQ35" s="409"/>
      <c r="ER35" s="409"/>
      <c r="ES35" s="409"/>
      <c r="ET35" s="409"/>
      <c r="EU35" s="409"/>
      <c r="EV35" s="409"/>
      <c r="EW35" s="409"/>
      <c r="EX35" s="409"/>
      <c r="EY35" s="409"/>
      <c r="EZ35" s="409"/>
      <c r="FA35" s="409"/>
      <c r="FB35" s="409"/>
      <c r="FC35" s="409"/>
      <c r="FD35" s="409"/>
      <c r="FE35" s="409"/>
      <c r="FF35" s="409"/>
      <c r="FG35" s="409"/>
      <c r="FH35" s="409"/>
      <c r="FI35" s="409"/>
      <c r="FJ35" s="409"/>
      <c r="FK35" s="409"/>
      <c r="FL35" s="409"/>
      <c r="FM35" s="409"/>
      <c r="FN35" s="409"/>
      <c r="FO35" s="409"/>
      <c r="FP35" s="409"/>
      <c r="FQ35" s="409"/>
      <c r="FR35" s="409"/>
      <c r="FS35" s="409"/>
      <c r="FT35" s="409"/>
      <c r="FV35" s="25"/>
      <c r="FW35" s="25"/>
      <c r="GC35" s="484"/>
      <c r="GD35" s="484"/>
    </row>
    <row r="36" spans="1:244" s="407" customFormat="1">
      <c r="A36" s="407" t="s">
        <v>315</v>
      </c>
      <c r="B36" s="409"/>
      <c r="C36" s="409"/>
      <c r="D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9"/>
      <c r="AO36" s="409"/>
      <c r="AP36" s="409"/>
      <c r="AQ36" s="409"/>
      <c r="AR36" s="409"/>
      <c r="AS36" s="409"/>
      <c r="AT36" s="409"/>
      <c r="AU36" s="409"/>
      <c r="AV36" s="409"/>
      <c r="AW36" s="409"/>
      <c r="AX36" s="409"/>
      <c r="AY36" s="409"/>
      <c r="AZ36" s="409"/>
      <c r="BA36" s="409"/>
      <c r="BB36" s="409"/>
      <c r="BC36" s="409"/>
      <c r="BD36" s="409"/>
      <c r="BE36" s="409"/>
      <c r="BF36" s="409"/>
      <c r="BG36" s="409"/>
      <c r="BH36" s="409"/>
      <c r="BI36" s="409"/>
      <c r="BJ36" s="409"/>
      <c r="BK36" s="409"/>
      <c r="BL36" s="409"/>
      <c r="BM36" s="409"/>
      <c r="BN36" s="409"/>
      <c r="BO36" s="409"/>
      <c r="BP36" s="409"/>
      <c r="BQ36" s="409"/>
      <c r="BR36" s="409"/>
      <c r="BS36" s="409"/>
      <c r="BT36" s="409"/>
      <c r="BU36" s="409"/>
      <c r="BV36" s="409"/>
      <c r="BW36" s="409"/>
      <c r="BX36" s="409"/>
      <c r="BY36" s="409"/>
      <c r="BZ36" s="409"/>
      <c r="CA36" s="409"/>
      <c r="CB36" s="409"/>
      <c r="CC36" s="409"/>
      <c r="CD36" s="409"/>
      <c r="CE36" s="409"/>
      <c r="CF36" s="409"/>
      <c r="CG36" s="409"/>
      <c r="CH36" s="409"/>
      <c r="CI36" s="409"/>
      <c r="CJ36" s="409"/>
      <c r="CK36" s="409"/>
      <c r="CL36" s="409"/>
      <c r="CM36" s="409"/>
      <c r="CN36" s="409"/>
      <c r="CO36" s="409"/>
      <c r="CP36" s="409"/>
      <c r="CQ36" s="409"/>
      <c r="CR36" s="409"/>
      <c r="CS36" s="409"/>
      <c r="CT36" s="409"/>
      <c r="CU36" s="409"/>
      <c r="CV36" s="409"/>
      <c r="CW36" s="409"/>
      <c r="CX36" s="409"/>
      <c r="CY36" s="409"/>
      <c r="CZ36" s="409"/>
      <c r="DA36" s="409"/>
      <c r="DB36" s="409"/>
      <c r="DC36" s="409"/>
      <c r="DD36" s="409"/>
      <c r="DE36" s="409"/>
      <c r="DF36" s="409"/>
      <c r="DG36" s="409"/>
      <c r="DH36" s="409"/>
      <c r="DI36" s="409"/>
      <c r="DJ36" s="409"/>
      <c r="DK36" s="409"/>
      <c r="DL36" s="409"/>
      <c r="DM36" s="409"/>
      <c r="DN36" s="409"/>
      <c r="DO36" s="409"/>
      <c r="DP36" s="409"/>
      <c r="DQ36" s="409"/>
      <c r="DR36" s="409"/>
      <c r="DS36" s="409"/>
      <c r="DT36" s="409"/>
      <c r="DU36" s="409"/>
      <c r="DV36" s="409"/>
      <c r="DW36" s="409"/>
      <c r="DX36" s="409"/>
      <c r="DY36" s="409"/>
      <c r="DZ36" s="409"/>
      <c r="EA36" s="409"/>
      <c r="EB36" s="409"/>
      <c r="EC36" s="409"/>
      <c r="ED36" s="409"/>
      <c r="EE36" s="409"/>
      <c r="EF36" s="409"/>
      <c r="EG36" s="409"/>
      <c r="EH36" s="409"/>
      <c r="EI36" s="409"/>
      <c r="EJ36" s="409"/>
      <c r="EK36" s="409"/>
      <c r="EL36" s="409"/>
      <c r="EM36" s="409"/>
      <c r="EN36" s="409"/>
      <c r="EO36" s="409"/>
      <c r="EP36" s="409"/>
      <c r="EQ36" s="409"/>
      <c r="ER36" s="409"/>
      <c r="ES36" s="409"/>
      <c r="ET36" s="409"/>
      <c r="EU36" s="409"/>
      <c r="EV36" s="409"/>
      <c r="EW36" s="409"/>
      <c r="EX36" s="409"/>
      <c r="EY36" s="409"/>
      <c r="EZ36" s="409"/>
      <c r="FA36" s="409"/>
      <c r="FB36" s="409"/>
      <c r="FC36" s="409"/>
      <c r="FD36" s="409"/>
      <c r="FE36" s="409"/>
      <c r="FF36" s="409"/>
      <c r="FG36" s="409"/>
      <c r="FH36" s="409"/>
      <c r="FI36" s="409"/>
      <c r="FJ36" s="409"/>
      <c r="FK36" s="409"/>
      <c r="FL36" s="409"/>
      <c r="FM36" s="409"/>
      <c r="FN36" s="409"/>
      <c r="FO36" s="409"/>
      <c r="FP36" s="409"/>
      <c r="FQ36" s="409"/>
      <c r="FR36" s="409"/>
      <c r="FS36" s="409"/>
      <c r="FT36" s="409"/>
      <c r="FU36" s="25"/>
      <c r="FV36" s="25"/>
      <c r="GC36" s="484"/>
      <c r="GD36" s="484"/>
    </row>
    <row r="37" spans="1:244" ht="12.75" customHeight="1">
      <c r="A37" s="281"/>
      <c r="B37" s="429"/>
      <c r="C37" s="429"/>
      <c r="D37" s="429"/>
      <c r="E37" s="429"/>
      <c r="F37" s="429"/>
      <c r="G37" s="429"/>
      <c r="H37" s="429"/>
      <c r="I37" s="429"/>
      <c r="J37" s="429"/>
      <c r="K37" s="429"/>
      <c r="L37" s="429"/>
      <c r="M37" s="429"/>
      <c r="N37" s="429"/>
      <c r="O37" s="429"/>
      <c r="P37" s="429"/>
      <c r="Q37" s="429"/>
      <c r="R37" s="429"/>
      <c r="S37" s="429"/>
      <c r="T37" s="429"/>
      <c r="U37" s="429"/>
      <c r="V37" s="42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c r="EQ37" s="429"/>
      <c r="ER37" s="429"/>
      <c r="ES37" s="429"/>
      <c r="ET37" s="429"/>
      <c r="EU37" s="429"/>
      <c r="EV37" s="429"/>
      <c r="EW37" s="429"/>
      <c r="EX37" s="429"/>
      <c r="EY37" s="429"/>
      <c r="EZ37" s="429"/>
      <c r="FA37" s="429"/>
      <c r="FB37" s="429"/>
      <c r="FC37" s="429"/>
      <c r="FD37" s="429"/>
      <c r="FE37" s="429"/>
      <c r="FF37" s="429"/>
      <c r="FG37" s="429"/>
      <c r="FH37" s="429"/>
      <c r="FI37" s="429"/>
      <c r="FJ37" s="429"/>
      <c r="FK37" s="429"/>
      <c r="FL37" s="429"/>
      <c r="FM37" s="429"/>
      <c r="FN37" s="429"/>
      <c r="FO37" s="429"/>
      <c r="FP37" s="429"/>
      <c r="FQ37" s="429"/>
      <c r="FR37" s="429"/>
      <c r="FS37" s="429"/>
      <c r="FT37" s="429"/>
      <c r="GC37" s="484"/>
      <c r="GD37" s="484"/>
    </row>
    <row r="38" spans="1:244" ht="12.75" customHeight="1">
      <c r="B38" s="428"/>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428"/>
      <c r="AZ38" s="428"/>
      <c r="BA38" s="428"/>
      <c r="BB38" s="428"/>
      <c r="BC38" s="428"/>
      <c r="BD38" s="428"/>
      <c r="BE38" s="428"/>
      <c r="BF38" s="428"/>
      <c r="BG38" s="428"/>
      <c r="BH38" s="428"/>
      <c r="BI38" s="428"/>
      <c r="BJ38" s="428"/>
      <c r="BK38" s="428"/>
      <c r="BL38" s="428"/>
      <c r="BM38" s="428"/>
      <c r="BN38" s="428"/>
      <c r="BO38" s="428"/>
      <c r="BP38" s="428"/>
      <c r="BQ38" s="428"/>
      <c r="BR38" s="428"/>
      <c r="BS38" s="428"/>
      <c r="BT38" s="428"/>
      <c r="BU38" s="428"/>
      <c r="BV38" s="428"/>
      <c r="BW38" s="428"/>
      <c r="BX38" s="428"/>
      <c r="BY38" s="428"/>
      <c r="BZ38" s="428"/>
      <c r="CA38" s="428"/>
      <c r="CB38" s="428"/>
      <c r="CC38" s="428"/>
      <c r="CD38" s="428"/>
      <c r="CE38" s="428"/>
      <c r="CF38" s="428"/>
      <c r="CG38" s="428"/>
      <c r="CH38" s="428"/>
      <c r="CI38" s="428"/>
      <c r="CJ38" s="428"/>
      <c r="CK38" s="428"/>
      <c r="CL38" s="428"/>
      <c r="CM38" s="428"/>
      <c r="CN38" s="428"/>
      <c r="CO38" s="428"/>
      <c r="CP38" s="428"/>
      <c r="CQ38" s="428"/>
      <c r="CR38" s="428"/>
      <c r="CS38" s="428"/>
      <c r="CT38" s="428"/>
      <c r="CU38" s="428"/>
      <c r="CV38" s="428"/>
      <c r="CW38" s="428"/>
      <c r="CX38" s="428"/>
      <c r="CY38" s="428"/>
      <c r="CZ38" s="428"/>
      <c r="DA38" s="428"/>
      <c r="DB38" s="428"/>
      <c r="DC38" s="428"/>
      <c r="DD38" s="428"/>
      <c r="DE38" s="428"/>
      <c r="DF38" s="428"/>
      <c r="DG38" s="428"/>
      <c r="DH38" s="428"/>
      <c r="DI38" s="428"/>
      <c r="DJ38" s="428"/>
      <c r="DK38" s="428"/>
      <c r="DL38" s="428"/>
      <c r="DM38" s="428"/>
      <c r="DN38" s="428"/>
      <c r="DO38" s="428"/>
      <c r="DP38" s="428"/>
      <c r="DQ38" s="428"/>
      <c r="DR38" s="428"/>
      <c r="DS38" s="428"/>
      <c r="DT38" s="428"/>
      <c r="DU38" s="428"/>
      <c r="DV38" s="428"/>
      <c r="DW38" s="428"/>
      <c r="DX38" s="428"/>
      <c r="DY38" s="428"/>
      <c r="DZ38" s="428"/>
      <c r="EA38" s="428"/>
      <c r="EB38" s="428"/>
      <c r="EC38" s="428"/>
      <c r="ED38" s="428"/>
      <c r="EE38" s="428"/>
      <c r="EF38" s="428"/>
      <c r="EG38" s="428"/>
      <c r="EH38" s="428"/>
      <c r="EI38" s="428"/>
      <c r="EJ38" s="428"/>
      <c r="EK38" s="428"/>
      <c r="EL38" s="428"/>
      <c r="EM38" s="428"/>
      <c r="EN38" s="428"/>
      <c r="EO38" s="428"/>
      <c r="EP38" s="428"/>
      <c r="EQ38" s="428"/>
      <c r="ER38" s="428"/>
      <c r="ES38" s="428"/>
      <c r="ET38" s="428"/>
      <c r="EU38" s="428"/>
      <c r="EV38" s="428"/>
      <c r="EW38" s="428"/>
      <c r="EX38" s="428"/>
      <c r="EY38" s="428"/>
      <c r="EZ38" s="428"/>
      <c r="FA38" s="428"/>
      <c r="FB38" s="428"/>
      <c r="FC38" s="428"/>
      <c r="FD38" s="428"/>
      <c r="FE38" s="428"/>
      <c r="FF38" s="428"/>
      <c r="FG38" s="428"/>
      <c r="FH38" s="428"/>
      <c r="FI38" s="428"/>
      <c r="FJ38" s="428"/>
      <c r="FK38" s="428"/>
      <c r="FL38" s="428"/>
      <c r="FM38" s="428"/>
      <c r="FN38" s="428"/>
      <c r="FO38" s="428"/>
      <c r="FP38" s="428"/>
      <c r="FQ38" s="428"/>
      <c r="FR38" s="428"/>
      <c r="FS38" s="428"/>
      <c r="FT38" s="428"/>
      <c r="GC38" s="485"/>
      <c r="GD38" s="485"/>
    </row>
    <row r="39" spans="1:244" ht="15.75">
      <c r="A39" s="403" t="s">
        <v>287</v>
      </c>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AK39" s="113"/>
      <c r="AL39" s="113"/>
      <c r="AM39" s="113"/>
      <c r="AN39" s="113"/>
      <c r="AO39" s="113"/>
      <c r="AP39" s="113"/>
      <c r="AQ39" s="113"/>
      <c r="AR39" s="113"/>
      <c r="AS39" s="113"/>
      <c r="AT39" s="113"/>
      <c r="AU39" s="113"/>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c r="BT39" s="113"/>
      <c r="BU39" s="113"/>
    </row>
    <row r="40" spans="1:244">
      <c r="A40" s="366"/>
      <c r="B40" s="224">
        <v>38353</v>
      </c>
      <c r="C40" s="224">
        <v>38384</v>
      </c>
      <c r="D40" s="224">
        <v>38412</v>
      </c>
      <c r="E40" s="224">
        <v>38443</v>
      </c>
      <c r="F40" s="224">
        <v>38473</v>
      </c>
      <c r="G40" s="224">
        <v>38504</v>
      </c>
      <c r="H40" s="224">
        <v>38534</v>
      </c>
      <c r="I40" s="224">
        <v>38565</v>
      </c>
      <c r="J40" s="224">
        <v>38596</v>
      </c>
      <c r="K40" s="224">
        <v>38626</v>
      </c>
      <c r="L40" s="224">
        <v>38657</v>
      </c>
      <c r="M40" s="224">
        <v>38687</v>
      </c>
      <c r="N40" s="224">
        <v>38718</v>
      </c>
      <c r="O40" s="224">
        <v>38749</v>
      </c>
      <c r="P40" s="224">
        <v>38777</v>
      </c>
      <c r="Q40" s="224">
        <v>38808</v>
      </c>
      <c r="R40" s="224">
        <v>38838</v>
      </c>
      <c r="S40" s="224">
        <v>38869</v>
      </c>
      <c r="T40" s="224">
        <v>38899</v>
      </c>
      <c r="U40" s="224">
        <v>38930</v>
      </c>
      <c r="V40" s="224">
        <v>38961</v>
      </c>
      <c r="W40" s="224">
        <v>38991</v>
      </c>
      <c r="X40" s="224">
        <v>39022</v>
      </c>
      <c r="Y40" s="224">
        <v>39052</v>
      </c>
      <c r="Z40" s="224">
        <v>39083</v>
      </c>
      <c r="AA40" s="224">
        <v>39114</v>
      </c>
      <c r="AB40" s="224">
        <v>39142</v>
      </c>
      <c r="AC40" s="224">
        <v>39173</v>
      </c>
      <c r="AD40" s="224">
        <v>39203</v>
      </c>
      <c r="AE40" s="224">
        <v>39234</v>
      </c>
      <c r="AF40" s="224">
        <v>39264</v>
      </c>
      <c r="AG40" s="224">
        <v>39295</v>
      </c>
      <c r="AH40" s="224">
        <v>39326</v>
      </c>
      <c r="AI40" s="224">
        <v>39356</v>
      </c>
      <c r="AJ40" s="224">
        <v>39387</v>
      </c>
      <c r="AK40" s="224">
        <v>39417</v>
      </c>
      <c r="AL40" s="224">
        <v>39448</v>
      </c>
      <c r="AM40" s="224">
        <v>39479</v>
      </c>
      <c r="AN40" s="224">
        <v>39508</v>
      </c>
      <c r="AO40" s="224">
        <v>39539</v>
      </c>
      <c r="AP40" s="224">
        <v>39569</v>
      </c>
      <c r="AQ40" s="224">
        <v>39600</v>
      </c>
      <c r="AR40" s="224">
        <v>39630</v>
      </c>
      <c r="AS40" s="224">
        <v>39661</v>
      </c>
      <c r="AT40" s="224">
        <v>39692</v>
      </c>
      <c r="AU40" s="224">
        <v>39722</v>
      </c>
      <c r="AV40" s="224">
        <v>39753</v>
      </c>
      <c r="AW40" s="224">
        <v>39783</v>
      </c>
      <c r="AX40" s="224">
        <v>39814</v>
      </c>
      <c r="AY40" s="224">
        <v>39845</v>
      </c>
      <c r="AZ40" s="224">
        <v>39873</v>
      </c>
      <c r="BA40" s="224">
        <v>39904</v>
      </c>
      <c r="BB40" s="224">
        <v>39934</v>
      </c>
      <c r="BC40" s="224">
        <v>39965</v>
      </c>
      <c r="BD40" s="224">
        <v>39995</v>
      </c>
      <c r="BE40" s="224">
        <v>40026</v>
      </c>
      <c r="BF40" s="224">
        <v>40057</v>
      </c>
      <c r="BG40" s="224">
        <v>40087</v>
      </c>
      <c r="BH40" s="224">
        <v>40118</v>
      </c>
      <c r="BI40" s="224">
        <v>40148</v>
      </c>
      <c r="BJ40" s="224">
        <v>40179</v>
      </c>
      <c r="BK40" s="224">
        <v>40210</v>
      </c>
      <c r="BL40" s="224">
        <v>40238</v>
      </c>
      <c r="BM40" s="224">
        <v>40269</v>
      </c>
      <c r="BN40" s="224">
        <v>40299</v>
      </c>
      <c r="BO40" s="224">
        <v>40330</v>
      </c>
      <c r="BP40" s="224">
        <v>40360</v>
      </c>
      <c r="BQ40" s="224">
        <v>40391</v>
      </c>
      <c r="BR40" s="224">
        <v>40422</v>
      </c>
      <c r="BS40" s="224">
        <v>40452</v>
      </c>
      <c r="BT40" s="224">
        <v>40483</v>
      </c>
      <c r="BU40" s="224">
        <v>40513</v>
      </c>
      <c r="BV40" s="224">
        <v>40544</v>
      </c>
      <c r="BW40" s="224">
        <v>40575</v>
      </c>
      <c r="BX40" s="224">
        <v>40603</v>
      </c>
      <c r="BY40" s="224">
        <v>40634</v>
      </c>
      <c r="BZ40" s="224">
        <v>40664</v>
      </c>
      <c r="CA40" s="224">
        <v>40695</v>
      </c>
      <c r="CB40" s="224">
        <v>40725</v>
      </c>
      <c r="CC40" s="224">
        <v>40756</v>
      </c>
      <c r="CD40" s="224">
        <v>40787</v>
      </c>
      <c r="CE40" s="224">
        <v>40817</v>
      </c>
      <c r="CF40" s="224">
        <v>40848</v>
      </c>
      <c r="CG40" s="224">
        <v>40878</v>
      </c>
      <c r="CH40" s="224">
        <v>40909</v>
      </c>
      <c r="CI40" s="224">
        <v>40940</v>
      </c>
      <c r="CJ40" s="224">
        <v>40969</v>
      </c>
      <c r="CK40" s="224">
        <v>41000</v>
      </c>
      <c r="CL40" s="224">
        <v>41030</v>
      </c>
      <c r="CM40" s="224">
        <v>41061</v>
      </c>
      <c r="CN40" s="224">
        <v>41091</v>
      </c>
      <c r="CO40" s="224">
        <v>41122</v>
      </c>
      <c r="CP40" s="224">
        <v>41153</v>
      </c>
      <c r="CQ40" s="224">
        <v>41183</v>
      </c>
      <c r="CR40" s="224">
        <v>41214</v>
      </c>
      <c r="CS40" s="224">
        <v>41244</v>
      </c>
      <c r="CT40" s="224">
        <v>41275</v>
      </c>
      <c r="CU40" s="224">
        <v>41306</v>
      </c>
      <c r="CV40" s="224">
        <v>41334</v>
      </c>
      <c r="CW40" s="224">
        <v>41365</v>
      </c>
      <c r="CX40" s="224">
        <v>41395</v>
      </c>
      <c r="CY40" s="224">
        <v>41426</v>
      </c>
      <c r="CZ40" s="224">
        <v>41456</v>
      </c>
      <c r="DA40" s="224">
        <v>41487</v>
      </c>
      <c r="DB40" s="224">
        <v>41518</v>
      </c>
      <c r="DC40" s="224">
        <v>41548</v>
      </c>
      <c r="DD40" s="224">
        <v>41579</v>
      </c>
      <c r="DE40" s="224">
        <v>41609</v>
      </c>
      <c r="DF40" s="224">
        <v>41640</v>
      </c>
      <c r="DG40" s="224">
        <v>41671</v>
      </c>
      <c r="DH40" s="224">
        <v>41699</v>
      </c>
      <c r="DI40" s="224">
        <v>41730</v>
      </c>
      <c r="DJ40" s="224">
        <v>41760</v>
      </c>
      <c r="DK40" s="224">
        <v>41791</v>
      </c>
      <c r="DL40" s="224">
        <v>41821</v>
      </c>
      <c r="DM40" s="224">
        <v>41852</v>
      </c>
      <c r="DN40" s="224">
        <v>41883</v>
      </c>
      <c r="DO40" s="224">
        <v>41913</v>
      </c>
      <c r="DP40" s="224">
        <v>41944</v>
      </c>
      <c r="DQ40" s="224">
        <v>41974</v>
      </c>
      <c r="DR40" s="224">
        <v>42005</v>
      </c>
      <c r="DS40" s="224">
        <v>42036</v>
      </c>
      <c r="DT40" s="224">
        <v>42064</v>
      </c>
      <c r="DU40" s="224">
        <v>42095</v>
      </c>
      <c r="DV40" s="224">
        <v>42125</v>
      </c>
      <c r="DW40" s="224">
        <v>42156</v>
      </c>
      <c r="DX40" s="224">
        <v>42186</v>
      </c>
      <c r="DY40" s="224">
        <v>42217</v>
      </c>
      <c r="DZ40" s="224">
        <v>42248</v>
      </c>
      <c r="EA40" s="224">
        <v>42278</v>
      </c>
      <c r="EB40" s="224">
        <v>42309</v>
      </c>
      <c r="EC40" s="224">
        <v>42339</v>
      </c>
      <c r="ED40" s="224">
        <v>42370</v>
      </c>
      <c r="EE40" s="224">
        <v>42401</v>
      </c>
      <c r="EF40" s="224">
        <v>42430</v>
      </c>
      <c r="EG40" s="224">
        <v>42461</v>
      </c>
      <c r="EH40" s="224">
        <v>42491</v>
      </c>
      <c r="EI40" s="224">
        <v>42522</v>
      </c>
      <c r="EJ40" s="224">
        <v>42552</v>
      </c>
      <c r="EK40" s="224">
        <v>42583</v>
      </c>
      <c r="EL40" s="224">
        <v>42614</v>
      </c>
      <c r="EM40" s="224">
        <v>42644</v>
      </c>
      <c r="EN40" s="224">
        <v>42675</v>
      </c>
      <c r="EO40" s="224">
        <v>42705</v>
      </c>
      <c r="EP40" s="224">
        <v>42736</v>
      </c>
      <c r="EQ40" s="224">
        <v>42767</v>
      </c>
      <c r="ER40" s="224">
        <v>42795</v>
      </c>
      <c r="ES40" s="224">
        <v>42826</v>
      </c>
      <c r="ET40" s="224">
        <v>42856</v>
      </c>
      <c r="EU40" s="224">
        <v>42887</v>
      </c>
      <c r="EV40" s="224">
        <v>42917</v>
      </c>
      <c r="EW40" s="224">
        <v>42948</v>
      </c>
      <c r="EX40" s="224">
        <v>42979</v>
      </c>
      <c r="EY40" s="224">
        <v>43009</v>
      </c>
      <c r="EZ40" s="224">
        <v>43040</v>
      </c>
      <c r="FA40" s="224">
        <v>43070</v>
      </c>
      <c r="FB40" s="224">
        <v>43101</v>
      </c>
      <c r="FC40" s="224">
        <v>43132</v>
      </c>
      <c r="FD40" s="224">
        <v>43160</v>
      </c>
      <c r="FE40" s="224">
        <v>43191</v>
      </c>
      <c r="FF40" s="224">
        <v>43221</v>
      </c>
      <c r="FG40" s="224">
        <v>43252</v>
      </c>
      <c r="FH40" s="224">
        <v>43282</v>
      </c>
      <c r="FI40" s="224">
        <v>43313</v>
      </c>
      <c r="FJ40" s="224">
        <v>43344</v>
      </c>
      <c r="FK40" s="224">
        <v>43374</v>
      </c>
      <c r="FL40" s="224">
        <v>43405</v>
      </c>
      <c r="FM40" s="224">
        <v>43435</v>
      </c>
      <c r="FN40" s="224">
        <v>43466</v>
      </c>
      <c r="FO40" s="224">
        <v>43497</v>
      </c>
      <c r="FP40" s="224">
        <v>43525</v>
      </c>
      <c r="FQ40" s="224">
        <v>43556</v>
      </c>
      <c r="FR40" s="224">
        <v>43586</v>
      </c>
      <c r="FS40" s="224">
        <v>43617</v>
      </c>
      <c r="FT40" s="224">
        <v>43647</v>
      </c>
      <c r="FU40" s="224">
        <v>43678</v>
      </c>
      <c r="FV40" s="224">
        <v>43709</v>
      </c>
      <c r="FW40" s="224">
        <v>43739</v>
      </c>
      <c r="FX40" s="224">
        <v>43770</v>
      </c>
      <c r="FY40" s="224">
        <v>43800</v>
      </c>
      <c r="FZ40" s="224">
        <v>43831</v>
      </c>
      <c r="GA40" s="224">
        <v>43862</v>
      </c>
      <c r="GB40" s="224">
        <v>43891</v>
      </c>
      <c r="GC40" s="224">
        <v>43922</v>
      </c>
      <c r="GD40" s="224">
        <v>43952</v>
      </c>
      <c r="GE40" s="224">
        <v>43983</v>
      </c>
      <c r="GF40" s="224">
        <v>44013</v>
      </c>
      <c r="GG40" s="224">
        <v>44044</v>
      </c>
      <c r="GH40" s="270">
        <v>44075</v>
      </c>
      <c r="GI40" s="270">
        <v>44105</v>
      </c>
      <c r="GJ40" s="270">
        <v>44136</v>
      </c>
      <c r="GK40" s="270">
        <v>44166</v>
      </c>
      <c r="GL40" s="270">
        <v>44197</v>
      </c>
      <c r="GM40" s="270">
        <v>44228</v>
      </c>
      <c r="GN40" s="270">
        <v>44256</v>
      </c>
      <c r="GO40" s="270">
        <v>44287</v>
      </c>
      <c r="GP40" s="270">
        <v>44317</v>
      </c>
      <c r="GQ40" s="270">
        <v>44348</v>
      </c>
      <c r="GR40" s="270">
        <v>44378</v>
      </c>
      <c r="GS40" s="270">
        <v>44409</v>
      </c>
      <c r="GT40" s="270">
        <v>44440</v>
      </c>
      <c r="GU40" s="270">
        <v>44470</v>
      </c>
      <c r="GV40" s="270">
        <v>44501</v>
      </c>
      <c r="GW40" s="270">
        <v>44531</v>
      </c>
      <c r="GX40" s="270">
        <v>44562</v>
      </c>
      <c r="GY40" s="270">
        <v>44593</v>
      </c>
      <c r="GZ40" s="270">
        <v>44621</v>
      </c>
      <c r="HA40" s="270">
        <v>44652</v>
      </c>
      <c r="HB40" s="270">
        <v>44682</v>
      </c>
      <c r="HC40" s="270">
        <v>44713</v>
      </c>
      <c r="HD40" s="270">
        <v>44743</v>
      </c>
      <c r="HE40" s="270">
        <v>44774</v>
      </c>
      <c r="HF40" s="270">
        <v>44805</v>
      </c>
      <c r="HG40" s="270">
        <v>44835</v>
      </c>
      <c r="HH40" s="270">
        <f t="shared" ref="HH40:HZ40" si="1">HH$11</f>
        <v>44866</v>
      </c>
      <c r="HI40" s="270">
        <f t="shared" si="1"/>
        <v>44896</v>
      </c>
      <c r="HJ40" s="270">
        <f t="shared" si="1"/>
        <v>44927</v>
      </c>
      <c r="HK40" s="270">
        <f t="shared" si="1"/>
        <v>44958</v>
      </c>
      <c r="HL40" s="270">
        <f t="shared" si="1"/>
        <v>44986</v>
      </c>
      <c r="HM40" s="270">
        <f t="shared" si="1"/>
        <v>45017</v>
      </c>
      <c r="HN40" s="270">
        <f t="shared" si="1"/>
        <v>45047</v>
      </c>
      <c r="HO40" s="270">
        <f t="shared" si="1"/>
        <v>45078</v>
      </c>
      <c r="HP40" s="270">
        <f t="shared" si="1"/>
        <v>45108</v>
      </c>
      <c r="HQ40" s="270">
        <f t="shared" si="1"/>
        <v>45139</v>
      </c>
      <c r="HR40" s="270">
        <f t="shared" si="1"/>
        <v>45170</v>
      </c>
      <c r="HS40" s="270">
        <f t="shared" si="1"/>
        <v>45200</v>
      </c>
      <c r="HT40" s="270">
        <f t="shared" si="1"/>
        <v>45231</v>
      </c>
      <c r="HU40" s="270">
        <f t="shared" si="1"/>
        <v>45261</v>
      </c>
      <c r="HV40" s="270">
        <f t="shared" si="1"/>
        <v>45292</v>
      </c>
      <c r="HW40" s="270">
        <f t="shared" si="1"/>
        <v>45323</v>
      </c>
      <c r="HX40" s="270">
        <f t="shared" si="1"/>
        <v>45352</v>
      </c>
      <c r="HY40" s="270">
        <f t="shared" si="1"/>
        <v>45383</v>
      </c>
      <c r="HZ40" s="270">
        <f t="shared" si="1"/>
        <v>45413</v>
      </c>
      <c r="IA40" s="270">
        <v>45444</v>
      </c>
      <c r="IB40" s="270">
        <v>45474</v>
      </c>
      <c r="IC40" s="270">
        <v>45505</v>
      </c>
      <c r="ID40" s="270">
        <v>45536</v>
      </c>
      <c r="IE40" s="270">
        <v>45566</v>
      </c>
      <c r="IF40" s="270">
        <v>45597</v>
      </c>
      <c r="IG40" s="270">
        <v>45627</v>
      </c>
      <c r="IH40" s="270">
        <v>45658</v>
      </c>
      <c r="II40" s="270">
        <v>45689</v>
      </c>
      <c r="IJ40" s="270">
        <v>45717</v>
      </c>
    </row>
    <row r="41" spans="1:244">
      <c r="A41" s="440" t="s">
        <v>316</v>
      </c>
      <c r="B41" s="114">
        <v>24296.762999999999</v>
      </c>
      <c r="C41" s="115">
        <v>33137.578999999998</v>
      </c>
      <c r="D41" s="115">
        <v>41362.498715000002</v>
      </c>
      <c r="E41" s="115">
        <v>20814.53</v>
      </c>
      <c r="F41" s="115">
        <v>26831.962500000001</v>
      </c>
      <c r="G41" s="115">
        <v>27298.542000000001</v>
      </c>
      <c r="H41" s="115">
        <v>27992.626006869996</v>
      </c>
      <c r="I41" s="115">
        <v>27167.023799999999</v>
      </c>
      <c r="J41" s="115">
        <v>26679.545999999998</v>
      </c>
      <c r="K41" s="115">
        <v>25794.367999999999</v>
      </c>
      <c r="L41" s="115">
        <v>32116.026974</v>
      </c>
      <c r="M41" s="116">
        <v>47391.395841320002</v>
      </c>
      <c r="N41" s="114">
        <v>36636.071560160002</v>
      </c>
      <c r="O41" s="117">
        <v>31508.913</v>
      </c>
      <c r="P41" s="117">
        <v>37934.671499999997</v>
      </c>
      <c r="Q41" s="117">
        <v>33028.454712999999</v>
      </c>
      <c r="R41" s="117">
        <v>35938.089999999997</v>
      </c>
      <c r="S41" s="117">
        <v>33001.393775999997</v>
      </c>
      <c r="T41" s="117">
        <v>33820.559874999999</v>
      </c>
      <c r="U41" s="117">
        <v>41994.047838190003</v>
      </c>
      <c r="V41" s="117">
        <v>42137.944000000003</v>
      </c>
      <c r="W41" s="117">
        <v>40581.436370830001</v>
      </c>
      <c r="X41" s="117">
        <v>40346.973367999999</v>
      </c>
      <c r="Y41" s="118">
        <v>34518.203331999997</v>
      </c>
      <c r="Z41" s="119">
        <v>46599.523986</v>
      </c>
      <c r="AA41" s="117">
        <v>44933.375159839998</v>
      </c>
      <c r="AB41" s="117">
        <v>63250.411453100001</v>
      </c>
      <c r="AC41" s="117">
        <v>62520.30442629</v>
      </c>
      <c r="AD41" s="117">
        <v>70287.91322480001</v>
      </c>
      <c r="AE41" s="117">
        <v>63287.381070919997</v>
      </c>
      <c r="AF41" s="117">
        <v>62994.966041560001</v>
      </c>
      <c r="AG41" s="117">
        <v>63649.970029110002</v>
      </c>
      <c r="AH41" s="117">
        <v>45038.663492500003</v>
      </c>
      <c r="AI41" s="117">
        <v>63417.600651250003</v>
      </c>
      <c r="AJ41" s="117">
        <v>69197.03827972</v>
      </c>
      <c r="AK41" s="118">
        <v>49793.00016743</v>
      </c>
      <c r="AL41" s="119">
        <v>49728.201712839997</v>
      </c>
      <c r="AM41" s="117">
        <v>45998.360906129994</v>
      </c>
      <c r="AN41" s="117">
        <v>75607.683000000005</v>
      </c>
      <c r="AO41" s="117">
        <v>73761.128662930001</v>
      </c>
      <c r="AP41" s="117">
        <v>59794.143880000003</v>
      </c>
      <c r="AQ41" s="117">
        <v>55676.168235660007</v>
      </c>
      <c r="AR41" s="117">
        <v>67926.660789820002</v>
      </c>
      <c r="AS41" s="117">
        <v>87853.481</v>
      </c>
      <c r="AT41" s="117">
        <v>67877.351577530004</v>
      </c>
      <c r="AU41" s="120">
        <v>74123.670368899999</v>
      </c>
      <c r="AV41" s="120">
        <v>55983.278042639999</v>
      </c>
      <c r="AW41" s="121">
        <v>56734.99</v>
      </c>
      <c r="AX41" s="122">
        <v>48561.258579139998</v>
      </c>
      <c r="AY41" s="120">
        <v>52974.183654199995</v>
      </c>
      <c r="AZ41" s="120">
        <v>64763.199999999997</v>
      </c>
      <c r="BA41" s="120">
        <v>70072.47302225999</v>
      </c>
      <c r="BB41" s="120">
        <v>58083.080780189994</v>
      </c>
      <c r="BC41" s="120">
        <v>42418.758890900004</v>
      </c>
      <c r="BD41" s="120">
        <v>40017.11551964</v>
      </c>
      <c r="BE41" s="120">
        <v>46921.421003260002</v>
      </c>
      <c r="BF41" s="120">
        <v>57675.717535469987</v>
      </c>
      <c r="BG41" s="120">
        <v>58503.652153479998</v>
      </c>
      <c r="BH41" s="120">
        <v>41489.544170749992</v>
      </c>
      <c r="BI41" s="121">
        <v>56856.707360410001</v>
      </c>
      <c r="BJ41" s="122">
        <v>45966.18351363</v>
      </c>
      <c r="BK41" s="120">
        <v>45332.370668930002</v>
      </c>
      <c r="BL41" s="120">
        <v>69637.597134220006</v>
      </c>
      <c r="BM41" s="120">
        <v>68071.709387730007</v>
      </c>
      <c r="BN41" s="120">
        <v>64670.179579939999</v>
      </c>
      <c r="BO41" s="120">
        <v>75423.493753279996</v>
      </c>
      <c r="BP41" s="120">
        <v>65536.148243100004</v>
      </c>
      <c r="BQ41" s="120">
        <v>59775.730748839997</v>
      </c>
      <c r="BR41" s="120">
        <v>64688.863340360003</v>
      </c>
      <c r="BS41" s="120">
        <v>61419.839810589998</v>
      </c>
      <c r="BT41" s="120">
        <v>58950.761319290003</v>
      </c>
      <c r="BU41" s="121">
        <v>67428.650150479996</v>
      </c>
      <c r="BV41" s="122">
        <v>52719.104415280002</v>
      </c>
      <c r="BW41" s="120">
        <v>53955.855858499999</v>
      </c>
      <c r="BX41" s="120">
        <v>72599.568311840005</v>
      </c>
      <c r="BY41" s="120">
        <v>53858.57163875</v>
      </c>
      <c r="BZ41" s="120">
        <v>60688.098213500001</v>
      </c>
      <c r="CA41" s="120">
        <v>56827.489208309999</v>
      </c>
      <c r="CB41" s="120">
        <v>44761.626550389999</v>
      </c>
      <c r="CC41" s="120">
        <v>54245.874619069997</v>
      </c>
      <c r="CD41" s="120">
        <v>48368.465419749999</v>
      </c>
      <c r="CE41" s="120">
        <v>37750.421931800003</v>
      </c>
      <c r="CF41" s="120">
        <v>39829.686619669999</v>
      </c>
      <c r="CG41" s="120">
        <v>40729.465947930003</v>
      </c>
      <c r="CH41" s="122">
        <v>60059.676689330001</v>
      </c>
      <c r="CI41" s="120">
        <v>43713.966248510013</v>
      </c>
      <c r="CJ41" s="120">
        <v>47060.457500269993</v>
      </c>
      <c r="CK41" s="120">
        <v>40254.616282849987</v>
      </c>
      <c r="CL41" s="120">
        <v>42222.019237989996</v>
      </c>
      <c r="CM41" s="120">
        <v>42934.588416489998</v>
      </c>
      <c r="CN41" s="120">
        <v>46023.167861679998</v>
      </c>
      <c r="CO41" s="120">
        <v>38564.181443349997</v>
      </c>
      <c r="CP41" s="120">
        <v>37713.845570129997</v>
      </c>
      <c r="CQ41" s="120">
        <v>37900.60773399</v>
      </c>
      <c r="CR41" s="120">
        <v>34427.609953450003</v>
      </c>
      <c r="CS41" s="121">
        <v>42806.420148999998</v>
      </c>
      <c r="CT41" s="122">
        <v>56804.266045899982</v>
      </c>
      <c r="CU41" s="120">
        <v>56049.527074730002</v>
      </c>
      <c r="CV41" s="120">
        <v>57068.470043100002</v>
      </c>
      <c r="CW41" s="120">
        <v>57175.23147281001</v>
      </c>
      <c r="CX41" s="120">
        <v>60412.500904469998</v>
      </c>
      <c r="CY41" s="120">
        <v>50368.510789339998</v>
      </c>
      <c r="CZ41" s="120">
        <v>31896.613210049996</v>
      </c>
      <c r="DA41" s="120">
        <v>26799.266065529999</v>
      </c>
      <c r="DB41" s="120">
        <v>28036.128073690001</v>
      </c>
      <c r="DC41" s="123">
        <v>32189.679875229998</v>
      </c>
      <c r="DD41" s="123">
        <v>21852.28626836</v>
      </c>
      <c r="DE41" s="124">
        <v>26430.994154699998</v>
      </c>
      <c r="DF41" s="122">
        <v>29522.962566589998</v>
      </c>
      <c r="DG41" s="123">
        <v>24075.706489400003</v>
      </c>
      <c r="DH41" s="123">
        <v>30373.880667600002</v>
      </c>
      <c r="DI41" s="123">
        <v>30257.352321999999</v>
      </c>
      <c r="DJ41" s="123">
        <v>27341.769621970001</v>
      </c>
      <c r="DK41" s="123">
        <v>22676.294993290001</v>
      </c>
      <c r="DL41" s="123">
        <v>23343.948562389996</v>
      </c>
      <c r="DM41" s="123">
        <v>29624.35103297</v>
      </c>
      <c r="DN41" s="123">
        <v>29648.727766430002</v>
      </c>
      <c r="DO41" s="123">
        <v>34255.246406869999</v>
      </c>
      <c r="DP41" s="123">
        <v>20499.12626429</v>
      </c>
      <c r="DQ41" s="123">
        <v>32324.400690039998</v>
      </c>
      <c r="DR41" s="122">
        <v>34324.816172880004</v>
      </c>
      <c r="DS41" s="123">
        <v>20836.084234009999</v>
      </c>
      <c r="DT41" s="123">
        <v>32529.657190200003</v>
      </c>
      <c r="DU41" s="123">
        <v>26182.586548269999</v>
      </c>
      <c r="DV41" s="123">
        <v>26758.774654090004</v>
      </c>
      <c r="DW41" s="123">
        <v>24231.766680080003</v>
      </c>
      <c r="DX41" s="123">
        <v>25822.847514869991</v>
      </c>
      <c r="DY41" s="123">
        <v>26070.032925649994</v>
      </c>
      <c r="DZ41" s="123">
        <v>31756.708056830001</v>
      </c>
      <c r="EA41" s="123">
        <v>26623.783903489999</v>
      </c>
      <c r="EB41" s="123">
        <v>22436.956040820001</v>
      </c>
      <c r="EC41" s="123">
        <v>27567.757385039997</v>
      </c>
      <c r="ED41" s="122">
        <v>19860.693817529998</v>
      </c>
      <c r="EE41" s="123">
        <v>19143.686353150002</v>
      </c>
      <c r="EF41" s="123">
        <v>34321.728475889999</v>
      </c>
      <c r="EG41" s="123">
        <v>25688.324217310001</v>
      </c>
      <c r="EH41" s="123">
        <v>21669.84931895</v>
      </c>
      <c r="EI41" s="123">
        <v>34635.411099949997</v>
      </c>
      <c r="EJ41" s="123">
        <v>24300.304159790005</v>
      </c>
      <c r="EK41" s="123">
        <v>19811.72227966</v>
      </c>
      <c r="EL41" s="123">
        <v>25893.835258520001</v>
      </c>
      <c r="EM41" s="123">
        <v>26729.297824260007</v>
      </c>
      <c r="EN41" s="123">
        <v>20120.143687669999</v>
      </c>
      <c r="EO41" s="123">
        <v>30600.861348400002</v>
      </c>
      <c r="EP41" s="125">
        <v>29258.40753085</v>
      </c>
      <c r="EQ41" s="126">
        <v>23524.954963289998</v>
      </c>
      <c r="ER41" s="126">
        <v>33459.195580949992</v>
      </c>
      <c r="ES41" s="126">
        <v>24452.230270389995</v>
      </c>
      <c r="ET41" s="126">
        <v>27293.099200029999</v>
      </c>
      <c r="EU41" s="126">
        <v>19851.944212909995</v>
      </c>
      <c r="EV41" s="126">
        <v>27889.437415929999</v>
      </c>
      <c r="EW41" s="126">
        <v>24317.879494159995</v>
      </c>
      <c r="EX41" s="126">
        <v>30742.281538649997</v>
      </c>
      <c r="EY41" s="126">
        <v>20362.596623979996</v>
      </c>
      <c r="EZ41" s="126">
        <v>27382.30127887</v>
      </c>
      <c r="FA41" s="126">
        <f>31718935451.23/(10^6)</f>
        <v>31718.935451229998</v>
      </c>
      <c r="FB41" s="254">
        <f>29532677618.14/(10^6)</f>
        <v>29532.677618139998</v>
      </c>
      <c r="FC41" s="120">
        <f>16119632786.76/(10^6)</f>
        <v>16119.632786759999</v>
      </c>
      <c r="FD41" s="120">
        <f>29364341234.19/(10^6)</f>
        <v>29364.34123419</v>
      </c>
      <c r="FE41" s="120">
        <f>31875793749.15/(10^6)</f>
        <v>31875.793749150002</v>
      </c>
      <c r="FF41" s="120">
        <f>23389306644.26/(10^6)</f>
        <v>23389.306644259999</v>
      </c>
      <c r="FG41" s="120">
        <f>23718886533.94/(10^6)</f>
        <v>23718.88653394</v>
      </c>
      <c r="FH41" s="120">
        <f>18774063997.05/(10^6)</f>
        <v>18774.063997049998</v>
      </c>
      <c r="FI41" s="120">
        <v>21827.090864719998</v>
      </c>
      <c r="FJ41" s="120">
        <v>19844.051895370001</v>
      </c>
      <c r="FK41" s="120">
        <v>26923.008046409999</v>
      </c>
      <c r="FL41" s="120">
        <v>30700.783609670001</v>
      </c>
      <c r="FM41" s="120">
        <v>27815.454588000001</v>
      </c>
      <c r="FN41" s="120">
        <v>32034.139485810007</v>
      </c>
      <c r="FO41" s="120">
        <v>29985.498755500001</v>
      </c>
      <c r="FP41" s="120">
        <v>28657.90864428</v>
      </c>
      <c r="FQ41" s="120">
        <v>31302.672149760001</v>
      </c>
      <c r="FR41" s="120">
        <v>28170.32375009</v>
      </c>
      <c r="FS41" s="120">
        <v>29983.5</v>
      </c>
      <c r="FT41" s="120">
        <v>30207.380534020002</v>
      </c>
      <c r="FU41" s="120">
        <v>26103.422891180002</v>
      </c>
      <c r="FV41" s="120">
        <v>23614.445423730005</v>
      </c>
      <c r="FW41" s="120">
        <v>25627.628636709993</v>
      </c>
      <c r="FX41" s="120">
        <v>21251.020942209998</v>
      </c>
      <c r="FY41" s="120">
        <v>32268.474769960008</v>
      </c>
      <c r="FZ41" s="120">
        <v>26301.603715109995</v>
      </c>
      <c r="GA41" s="120">
        <v>21573.66638264</v>
      </c>
      <c r="GB41" s="120">
        <v>37689.825415740008</v>
      </c>
      <c r="GC41" s="120">
        <v>24439.106232949998</v>
      </c>
      <c r="GD41" s="120">
        <v>15816.750555629998</v>
      </c>
      <c r="GE41" s="120">
        <v>21309.600881570004</v>
      </c>
      <c r="GF41" s="120">
        <v>19635.885237450002</v>
      </c>
      <c r="GG41" s="120">
        <v>20016.360685</v>
      </c>
      <c r="GH41" s="120">
        <v>22774.575747639999</v>
      </c>
      <c r="GI41" s="120">
        <v>19975.466003930007</v>
      </c>
      <c r="GJ41" s="120">
        <v>16070.842292459994</v>
      </c>
      <c r="GK41" s="120">
        <v>25432.659979069998</v>
      </c>
      <c r="GL41" s="120">
        <v>24073.209231090001</v>
      </c>
      <c r="GM41" s="120">
        <v>17392.816314430002</v>
      </c>
      <c r="GN41" s="120">
        <v>33527.157457369998</v>
      </c>
      <c r="GO41" s="120">
        <v>23960.502961129998</v>
      </c>
      <c r="GP41" s="120">
        <v>18815.505380549999</v>
      </c>
      <c r="GQ41" s="120">
        <v>31583.693281550004</v>
      </c>
      <c r="GR41" s="120">
        <v>24326.049492110003</v>
      </c>
      <c r="GS41" s="120">
        <v>20876.594312739999</v>
      </c>
      <c r="GT41" s="120">
        <v>21355.479218620003</v>
      </c>
      <c r="GU41" s="120">
        <v>20056.23357194</v>
      </c>
      <c r="GV41" s="120">
        <v>20396.09103702</v>
      </c>
      <c r="GW41" s="120">
        <v>31293.960089330001</v>
      </c>
      <c r="GX41" s="120">
        <v>25665.566209469998</v>
      </c>
      <c r="GY41" s="120">
        <v>24706.266170999999</v>
      </c>
      <c r="GZ41" s="120">
        <v>34879.008206320003</v>
      </c>
      <c r="HA41" s="120">
        <v>29328.471525010002</v>
      </c>
      <c r="HB41" s="120">
        <v>35354.872177429999</v>
      </c>
      <c r="HC41" s="120">
        <v>31432.228826709998</v>
      </c>
      <c r="HD41" s="120">
        <v>24800.016038140002</v>
      </c>
      <c r="HE41" s="120">
        <v>32703.684024319999</v>
      </c>
      <c r="HF41" s="120">
        <v>40064.581876489996</v>
      </c>
      <c r="HG41" s="120">
        <v>34178.660965050003</v>
      </c>
      <c r="HH41" s="120">
        <v>35503.21322741</v>
      </c>
      <c r="HI41" s="120">
        <v>45945.344802049993</v>
      </c>
      <c r="HJ41" s="120">
        <v>38508.588741799991</v>
      </c>
      <c r="HK41" s="120">
        <v>32008.984583720001</v>
      </c>
      <c r="HL41" s="120">
        <v>41538.59408517</v>
      </c>
      <c r="HM41" s="120">
        <v>38670.054938489993</v>
      </c>
      <c r="HN41" s="120">
        <v>41594.999907150006</v>
      </c>
      <c r="HO41" s="120">
        <v>50249.940849080005</v>
      </c>
      <c r="HP41" s="120">
        <v>43395.330954750003</v>
      </c>
      <c r="HQ41" s="120">
        <v>47007.014624690004</v>
      </c>
      <c r="HR41" s="120">
        <v>42331.022138640001</v>
      </c>
      <c r="HS41" s="120">
        <v>42707.839675279996</v>
      </c>
      <c r="HT41" s="120">
        <v>52288.076363439992</v>
      </c>
      <c r="HU41" s="120">
        <v>53619.633392579999</v>
      </c>
      <c r="HV41" s="595">
        <v>81491.877272130005</v>
      </c>
      <c r="HW41" s="596">
        <v>68453.834333720006</v>
      </c>
      <c r="HX41" s="595">
        <v>75176.898623899993</v>
      </c>
      <c r="HY41" s="595">
        <v>75990.146503640004</v>
      </c>
      <c r="HZ41" s="595">
        <v>79366.126183839995</v>
      </c>
      <c r="IA41" s="595">
        <v>77565.732403440008</v>
      </c>
      <c r="IB41" s="595">
        <v>76030.188125349989</v>
      </c>
      <c r="IC41" s="595">
        <v>70782.337598200029</v>
      </c>
      <c r="ID41" s="595">
        <v>76410.350198999979</v>
      </c>
      <c r="IE41" s="595">
        <v>81963.528959889998</v>
      </c>
      <c r="IF41" s="595">
        <v>76983.041776700004</v>
      </c>
      <c r="IG41" s="595">
        <v>101399.80184190997</v>
      </c>
      <c r="IH41" s="595">
        <v>79486.82058237998</v>
      </c>
      <c r="II41" s="595">
        <v>66896.060447259995</v>
      </c>
      <c r="IJ41" s="595">
        <v>83456.046750860012</v>
      </c>
    </row>
    <row r="42" spans="1:244">
      <c r="A42" s="423" t="s">
        <v>288</v>
      </c>
      <c r="B42" s="114"/>
      <c r="C42" s="115"/>
      <c r="D42" s="115"/>
      <c r="E42" s="115"/>
      <c r="F42" s="115"/>
      <c r="G42" s="115"/>
      <c r="H42" s="115"/>
      <c r="I42" s="115"/>
      <c r="J42" s="115"/>
      <c r="K42" s="115"/>
      <c r="L42" s="115"/>
      <c r="M42" s="116"/>
      <c r="N42" s="114"/>
      <c r="O42" s="117">
        <v>55010.336091439996</v>
      </c>
      <c r="P42" s="117">
        <v>68564.797798779997</v>
      </c>
      <c r="Q42" s="117">
        <v>59073.150777620001</v>
      </c>
      <c r="R42" s="117">
        <v>63656.111045290003</v>
      </c>
      <c r="S42" s="117">
        <v>61750.388262339999</v>
      </c>
      <c r="T42" s="117">
        <v>62855.4028942</v>
      </c>
      <c r="U42" s="117">
        <v>76622.803405950006</v>
      </c>
      <c r="V42" s="117">
        <v>79283.492550370007</v>
      </c>
      <c r="W42" s="117">
        <v>74147.25314252</v>
      </c>
      <c r="X42" s="117">
        <v>68267.837412459994</v>
      </c>
      <c r="Y42" s="118">
        <v>60107.763894219999</v>
      </c>
      <c r="Z42" s="119">
        <v>76323.664193100005</v>
      </c>
      <c r="AA42" s="117">
        <v>76166.793807130001</v>
      </c>
      <c r="AB42" s="117">
        <v>105261.71159902999</v>
      </c>
      <c r="AC42" s="117">
        <v>106776.50558947001</v>
      </c>
      <c r="AD42" s="117">
        <v>121877.17386229</v>
      </c>
      <c r="AE42" s="117">
        <v>101727.62931919</v>
      </c>
      <c r="AF42" s="117">
        <v>96113.797962940007</v>
      </c>
      <c r="AG42" s="117">
        <v>99954.909702250006</v>
      </c>
      <c r="AH42" s="117">
        <v>66077.188342309993</v>
      </c>
      <c r="AI42" s="117">
        <v>96066.970326149996</v>
      </c>
      <c r="AJ42" s="117">
        <v>103121.74623529</v>
      </c>
      <c r="AK42" s="118">
        <v>75531.279175670003</v>
      </c>
      <c r="AL42" s="119">
        <v>71660.139396140003</v>
      </c>
      <c r="AM42" s="117">
        <v>64538.558881789999</v>
      </c>
      <c r="AN42" s="117">
        <v>107500.75412753</v>
      </c>
      <c r="AO42" s="117">
        <v>107382.75435146999</v>
      </c>
      <c r="AP42" s="117">
        <v>84961.398368640002</v>
      </c>
      <c r="AQ42" s="117">
        <v>75849.477451190003</v>
      </c>
      <c r="AR42" s="117">
        <v>99097.119613379997</v>
      </c>
      <c r="AS42" s="117">
        <v>139381.68074292</v>
      </c>
      <c r="AT42" s="117">
        <v>117777.97784263</v>
      </c>
      <c r="AU42" s="120">
        <v>157183.69481396</v>
      </c>
      <c r="AV42" s="120">
        <v>126663.79941538</v>
      </c>
      <c r="AW42" s="121">
        <v>133907.9684594</v>
      </c>
      <c r="AX42" s="122">
        <v>109167.53009181999</v>
      </c>
      <c r="AY42" s="120">
        <v>121399.39053013</v>
      </c>
      <c r="AZ42" s="120">
        <v>148074.08762057</v>
      </c>
      <c r="BA42" s="120">
        <v>144281.46600565</v>
      </c>
      <c r="BB42" s="120">
        <v>118920.02828052</v>
      </c>
      <c r="BC42" s="120">
        <v>87704.158735639998</v>
      </c>
      <c r="BD42" s="120">
        <v>77063.195612049996</v>
      </c>
      <c r="BE42" s="120">
        <v>86648.3460165</v>
      </c>
      <c r="BF42" s="120">
        <v>96002.116552149993</v>
      </c>
      <c r="BG42" s="120">
        <v>101801.5059937</v>
      </c>
      <c r="BH42" s="120">
        <v>71637.529861500007</v>
      </c>
      <c r="BI42" s="121">
        <v>99677.518487299996</v>
      </c>
      <c r="BJ42" s="122">
        <v>81594.042000040004</v>
      </c>
      <c r="BK42" s="120">
        <v>83431.718071159994</v>
      </c>
      <c r="BL42" s="120">
        <v>124353.12967136</v>
      </c>
      <c r="BM42" s="120">
        <v>119560.53403580999</v>
      </c>
      <c r="BN42" s="120">
        <v>117802.84833614</v>
      </c>
      <c r="BO42" s="120">
        <v>136304.21570691999</v>
      </c>
      <c r="BP42" s="120">
        <v>115881.79513416</v>
      </c>
      <c r="BQ42" s="120">
        <v>105179.72970821</v>
      </c>
      <c r="BR42" s="120">
        <v>111099.95761919</v>
      </c>
      <c r="BS42" s="120">
        <v>103360.24048882999</v>
      </c>
      <c r="BT42" s="120">
        <v>101049.48366975</v>
      </c>
      <c r="BU42" s="121">
        <v>114316.45754726</v>
      </c>
      <c r="BV42" s="122">
        <v>88227.259426329998</v>
      </c>
      <c r="BW42" s="120">
        <v>89961.315732339994</v>
      </c>
      <c r="BX42" s="120">
        <v>120356.83701738001</v>
      </c>
      <c r="BY42" s="120">
        <v>85545.015429320003</v>
      </c>
      <c r="BZ42" s="120">
        <v>97882.774879689998</v>
      </c>
      <c r="CA42" s="120">
        <v>90001.663869609998</v>
      </c>
      <c r="CB42" s="120">
        <v>70015.827098110007</v>
      </c>
      <c r="CC42" s="120">
        <v>86600.184192340006</v>
      </c>
      <c r="CD42" s="120">
        <v>84420.384221989996</v>
      </c>
      <c r="CE42" s="120">
        <v>66972.55439392</v>
      </c>
      <c r="CF42" s="120">
        <v>71377.081770370001</v>
      </c>
      <c r="CG42" s="120">
        <v>74921.581126039993</v>
      </c>
      <c r="CH42" s="122">
        <v>107353.56893798</v>
      </c>
      <c r="CI42" s="120">
        <v>75099.476879239985</v>
      </c>
      <c r="CJ42" s="120">
        <v>84434.303984769998</v>
      </c>
      <c r="CK42" s="120">
        <v>74591.258685840017</v>
      </c>
      <c r="CL42" s="120">
        <v>83839.340144639995</v>
      </c>
      <c r="CM42" s="120">
        <v>87993.180783899996</v>
      </c>
      <c r="CN42" s="120">
        <v>93407.206008349996</v>
      </c>
      <c r="CO42" s="120">
        <v>78292.887300500006</v>
      </c>
      <c r="CP42" s="120">
        <v>76442.454330869994</v>
      </c>
      <c r="CQ42" s="120">
        <v>76906.357945299998</v>
      </c>
      <c r="CR42" s="120">
        <v>71240.385423510015</v>
      </c>
      <c r="CS42" s="121">
        <v>88912.625150070002</v>
      </c>
      <c r="CT42" s="122">
        <v>115136.19111764002</v>
      </c>
      <c r="CU42" s="120">
        <v>110605.93196663998</v>
      </c>
      <c r="CV42" s="120">
        <v>113214.52240124001</v>
      </c>
      <c r="CW42" s="120">
        <v>114429.19303835998</v>
      </c>
      <c r="CX42" s="120">
        <v>122886.02369890001</v>
      </c>
      <c r="CY42" s="120">
        <v>109621.20426383002</v>
      </c>
      <c r="CZ42" s="120">
        <v>71631.071919670008</v>
      </c>
      <c r="DA42" s="120">
        <v>62696.944851690001</v>
      </c>
      <c r="DB42" s="120">
        <v>63501.397950270002</v>
      </c>
      <c r="DC42" s="120">
        <v>70503.603941470006</v>
      </c>
      <c r="DD42" s="120">
        <v>50351.73517806999</v>
      </c>
      <c r="DE42" s="127">
        <v>62040.266350380007</v>
      </c>
      <c r="DF42" s="122">
        <v>70342.046961710003</v>
      </c>
      <c r="DG42" s="120">
        <v>57376.488932820001</v>
      </c>
      <c r="DH42" s="120">
        <v>70515.838801390011</v>
      </c>
      <c r="DI42" s="120">
        <v>67529.285450879994</v>
      </c>
      <c r="DJ42" s="120">
        <v>60770.746785820003</v>
      </c>
      <c r="DK42" s="120">
        <v>50856.506691629998</v>
      </c>
      <c r="DL42" s="120">
        <v>51831.003741239991</v>
      </c>
      <c r="DM42" s="120">
        <v>67126.27356981</v>
      </c>
      <c r="DN42" s="120">
        <v>69439.684402269995</v>
      </c>
      <c r="DO42" s="120">
        <v>84235.904575940003</v>
      </c>
      <c r="DP42" s="120">
        <v>52357.479496070002</v>
      </c>
      <c r="DQ42" s="120">
        <v>85486.870942879992</v>
      </c>
      <c r="DR42" s="122">
        <v>90448.427374770006</v>
      </c>
      <c r="DS42" s="120">
        <v>58801.995507140004</v>
      </c>
      <c r="DT42" s="120">
        <v>102184.85192972999</v>
      </c>
      <c r="DU42" s="120">
        <v>79539.576502209995</v>
      </c>
      <c r="DV42" s="120">
        <v>82175.812936410002</v>
      </c>
      <c r="DW42" s="120">
        <v>75345.517696059993</v>
      </c>
      <c r="DX42" s="120">
        <v>83502.659903439999</v>
      </c>
      <c r="DY42" s="120">
        <v>91614.378951240025</v>
      </c>
      <c r="DZ42" s="120">
        <v>124796.09840844</v>
      </c>
      <c r="EA42" s="120">
        <v>103464.80293560002</v>
      </c>
      <c r="EB42" s="120">
        <v>84682.106623759988</v>
      </c>
      <c r="EC42" s="120">
        <v>106914.77525546</v>
      </c>
      <c r="ED42" s="122">
        <v>80534.333685890029</v>
      </c>
      <c r="EE42" s="120">
        <v>75950.813873089995</v>
      </c>
      <c r="EF42" s="120">
        <v>126643.43058422</v>
      </c>
      <c r="EG42" s="120">
        <v>91517.94411293001</v>
      </c>
      <c r="EH42" s="120">
        <v>76707.886042460013</v>
      </c>
      <c r="EI42" s="120">
        <v>117610.73101012</v>
      </c>
      <c r="EJ42" s="120">
        <v>79547.494290419985</v>
      </c>
      <c r="EK42" s="120">
        <v>63560.330498689997</v>
      </c>
      <c r="EL42" s="120">
        <v>84245.299536999999</v>
      </c>
      <c r="EM42" s="120">
        <v>84911.492067169995</v>
      </c>
      <c r="EN42" s="120">
        <v>67340.379022919995</v>
      </c>
      <c r="EO42" s="121">
        <v>102442.42817487</v>
      </c>
      <c r="EP42" s="122">
        <v>93506.096468820018</v>
      </c>
      <c r="EQ42" s="120">
        <v>72903.910279320015</v>
      </c>
      <c r="ER42" s="120">
        <v>104754.94340060999</v>
      </c>
      <c r="ES42" s="120">
        <v>76790.638492239988</v>
      </c>
      <c r="ET42" s="120">
        <v>87988.023572979961</v>
      </c>
      <c r="EU42" s="120">
        <v>65505.019343380001</v>
      </c>
      <c r="EV42" s="120">
        <v>88953.985439249998</v>
      </c>
      <c r="EW42" s="120">
        <v>76654.211857560018</v>
      </c>
      <c r="EX42" s="120">
        <v>96402.395951190018</v>
      </c>
      <c r="EY42" s="120">
        <v>65026.187785630005</v>
      </c>
      <c r="EZ42" s="120">
        <v>89193.574664579995</v>
      </c>
      <c r="FA42" s="120">
        <f>104551354485.79/(10^6)</f>
        <v>104551.35448579</v>
      </c>
      <c r="FB42" s="242">
        <f>94794556437.19/(10^6)</f>
        <v>94794.556437189996</v>
      </c>
      <c r="FC42" s="242">
        <f>52328723926.8/(10^6)</f>
        <v>52328.723926800005</v>
      </c>
      <c r="FD42" s="120">
        <f>96359926521.67/(10^6)</f>
        <v>96359.926521670001</v>
      </c>
      <c r="FE42" s="120">
        <f>108633404914.9/(10^6)</f>
        <v>108633.40491489999</v>
      </c>
      <c r="FF42" s="120">
        <f>85214416695.24/(10^6)</f>
        <v>85214.416695240012</v>
      </c>
      <c r="FG42" s="120">
        <f>89759205729.36/(10^6)</f>
        <v>89759.205729359994</v>
      </c>
      <c r="FH42" s="120">
        <f>71623601595.26/(10^6)</f>
        <v>71623.601595259999</v>
      </c>
      <c r="FI42" s="120">
        <v>85964.089624900007</v>
      </c>
      <c r="FJ42" s="120">
        <v>81211.718775200003</v>
      </c>
      <c r="FK42" s="120">
        <v>101343.92048181999</v>
      </c>
      <c r="FL42" s="120">
        <v>116599.87407549001</v>
      </c>
      <c r="FM42" s="120">
        <v>108013.738256</v>
      </c>
      <c r="FN42" s="120">
        <v>119626.17993172997</v>
      </c>
      <c r="FO42" s="120">
        <v>111748.50805494</v>
      </c>
      <c r="FP42" s="120">
        <v>110497.74994485</v>
      </c>
      <c r="FQ42" s="120">
        <v>121818.02664933</v>
      </c>
      <c r="FR42" s="120">
        <v>112683.06888121</v>
      </c>
      <c r="FS42" s="120">
        <v>115596.37447292999</v>
      </c>
      <c r="FT42" s="120">
        <v>114150.73230221999</v>
      </c>
      <c r="FU42" s="120">
        <v>105499.65690442</v>
      </c>
      <c r="FV42" s="120">
        <v>97393.373192599989</v>
      </c>
      <c r="FW42" s="120">
        <v>104561.77459007001</v>
      </c>
      <c r="FX42" s="120">
        <v>88468.947546359981</v>
      </c>
      <c r="FY42" s="120">
        <v>132351.65210713001</v>
      </c>
      <c r="FZ42" s="120">
        <v>109192.92477875001</v>
      </c>
      <c r="GA42" s="120">
        <v>93835.101275549998</v>
      </c>
      <c r="GB42" s="120">
        <v>184587.22558204</v>
      </c>
      <c r="GC42" s="120">
        <v>130700.28122927999</v>
      </c>
      <c r="GD42" s="120">
        <v>89462.312902780002</v>
      </c>
      <c r="GE42" s="120">
        <v>111348.55311771001</v>
      </c>
      <c r="GF42" s="120">
        <v>103438.77962011</v>
      </c>
      <c r="GG42" s="120">
        <v>111560.02804752</v>
      </c>
      <c r="GH42" s="120">
        <v>123916.50028027</v>
      </c>
      <c r="GI42" s="120">
        <v>112391.78735713</v>
      </c>
      <c r="GJ42" s="120">
        <v>86936.918068160012</v>
      </c>
      <c r="GK42" s="120">
        <v>130907.87958810001</v>
      </c>
      <c r="GL42" s="120">
        <v>128698.67567791001</v>
      </c>
      <c r="GM42" s="120">
        <v>94345.989597880005</v>
      </c>
      <c r="GN42" s="120">
        <v>189439.91414502999</v>
      </c>
      <c r="GO42" s="120">
        <v>133054.66014558999</v>
      </c>
      <c r="GP42" s="120">
        <v>99461.498701420001</v>
      </c>
      <c r="GQ42" s="120">
        <v>158450.05859283003</v>
      </c>
      <c r="GR42" s="120">
        <v>125412.81819741998</v>
      </c>
      <c r="GS42" s="120">
        <v>109708.88159386002</v>
      </c>
      <c r="GT42" s="120">
        <v>113541.26408269002</v>
      </c>
      <c r="GU42" s="120">
        <v>111156.46827541001</v>
      </c>
      <c r="GV42" s="120">
        <v>113334.09814624999</v>
      </c>
      <c r="GW42" s="120">
        <v>177044.09254666997</v>
      </c>
      <c r="GX42" s="120">
        <v>141854.70253726002</v>
      </c>
      <c r="GY42" s="120">
        <v>127980.81691646</v>
      </c>
      <c r="GZ42" s="120">
        <v>172812.75657175994</v>
      </c>
      <c r="HA42" s="120">
        <v>139907.4149301</v>
      </c>
      <c r="HB42" s="120">
        <v>174975.43279959998</v>
      </c>
      <c r="HC42" s="120">
        <v>159833.33774797001</v>
      </c>
      <c r="HD42" s="120">
        <v>132631.23826884999</v>
      </c>
      <c r="HE42" s="120">
        <v>168142.30229862998</v>
      </c>
      <c r="HF42" s="120">
        <v>210432.25208520002</v>
      </c>
      <c r="HG42" s="120">
        <v>179323.89295728999</v>
      </c>
      <c r="HH42" s="120">
        <v>187743.43006213999</v>
      </c>
      <c r="HI42" s="120">
        <v>241120.06387036998</v>
      </c>
      <c r="HJ42" s="120">
        <v>200548.17073895008</v>
      </c>
      <c r="HK42" s="120">
        <v>165853.85134634</v>
      </c>
      <c r="HL42" s="120">
        <v>216302.32617078998</v>
      </c>
      <c r="HM42" s="120">
        <v>194048.21757423002</v>
      </c>
      <c r="HN42" s="120">
        <v>207430.15464959</v>
      </c>
      <c r="HO42" s="120">
        <v>243725.57546564002</v>
      </c>
      <c r="HP42" s="120">
        <v>208080.80106257001</v>
      </c>
      <c r="HQ42" s="120">
        <v>230312.86612437005</v>
      </c>
      <c r="HR42" s="120">
        <v>209436.45022919998</v>
      </c>
      <c r="HS42" s="120">
        <v>215993.14247398</v>
      </c>
      <c r="HT42" s="120">
        <v>256111.63511191998</v>
      </c>
      <c r="HU42" s="120">
        <v>262680.55715163</v>
      </c>
      <c r="HV42" s="595">
        <v>400667.91856458999</v>
      </c>
      <c r="HW42" s="596">
        <v>339711.77125921001</v>
      </c>
      <c r="HX42" s="595">
        <v>374310.96891360002</v>
      </c>
      <c r="HY42" s="595">
        <v>389770.90791561001</v>
      </c>
      <c r="HZ42" s="595">
        <v>406963.86567934998</v>
      </c>
      <c r="IA42" s="595">
        <v>417743.56436206988</v>
      </c>
      <c r="IB42" s="595">
        <v>422069.17697765998</v>
      </c>
      <c r="IC42" s="595">
        <v>393428.53510816995</v>
      </c>
      <c r="ID42" s="595">
        <v>423089.38211842999</v>
      </c>
      <c r="IE42" s="595">
        <v>459288.41496636992</v>
      </c>
      <c r="IF42" s="595">
        <v>445448.52583900001</v>
      </c>
      <c r="IG42" s="595">
        <v>616616.23379680014</v>
      </c>
      <c r="IH42" s="595">
        <v>480178.45671560982</v>
      </c>
      <c r="II42" s="595">
        <v>385622.60771031986</v>
      </c>
      <c r="IJ42" s="595">
        <v>480027.3373760801</v>
      </c>
    </row>
    <row r="43" spans="1:244">
      <c r="A43" s="59" t="s">
        <v>302</v>
      </c>
      <c r="B43" s="128">
        <v>1.2124609329446066</v>
      </c>
      <c r="C43" s="129">
        <v>1.4399686064139943</v>
      </c>
      <c r="D43" s="129">
        <v>1.8838695393586005</v>
      </c>
      <c r="E43" s="129">
        <v>1.0517941807580176</v>
      </c>
      <c r="F43" s="129">
        <v>1.2325272886297374</v>
      </c>
      <c r="G43" s="129">
        <v>1.2454234052478135</v>
      </c>
      <c r="H43" s="129">
        <v>1.2367728629737611</v>
      </c>
      <c r="I43" s="129">
        <v>1.2060878600583091</v>
      </c>
      <c r="J43" s="129">
        <v>1.1451636501457727</v>
      </c>
      <c r="K43" s="129">
        <v>1.0861128979591839</v>
      </c>
      <c r="L43" s="129">
        <v>1.2584778309037903</v>
      </c>
      <c r="M43" s="130">
        <v>1.7172019241982508</v>
      </c>
      <c r="N43" s="128">
        <v>1.4510438950437317</v>
      </c>
      <c r="O43" s="129">
        <v>1.2118630680191793</v>
      </c>
      <c r="P43" s="129">
        <v>1.4588780195166615</v>
      </c>
      <c r="Q43" s="129">
        <v>1.2216805334554128</v>
      </c>
      <c r="R43" s="129">
        <v>1.4103057688038616</v>
      </c>
      <c r="S43" s="129">
        <v>1.3427725956195939</v>
      </c>
      <c r="T43" s="129">
        <v>1.3425462744701189</v>
      </c>
      <c r="U43" s="129">
        <v>1.5748874955224121</v>
      </c>
      <c r="V43" s="129">
        <v>1.5285248564521443</v>
      </c>
      <c r="W43" s="129">
        <v>1.4908038362849274</v>
      </c>
      <c r="X43" s="129">
        <v>1.474804041860428</v>
      </c>
      <c r="Y43" s="130">
        <v>1.2975217571420541</v>
      </c>
      <c r="Z43" s="128">
        <v>1.6848420139588305</v>
      </c>
      <c r="AA43" s="129">
        <v>1.5229698730533534</v>
      </c>
      <c r="AB43" s="129">
        <v>2.066384643551872</v>
      </c>
      <c r="AC43" s="129">
        <v>1.94200019841136</v>
      </c>
      <c r="AD43" s="129">
        <v>2.1100910409367999</v>
      </c>
      <c r="AE43" s="129">
        <v>1.8644632076396084</v>
      </c>
      <c r="AF43" s="129">
        <v>1.8399558209928597</v>
      </c>
      <c r="AG43" s="129">
        <v>1.9776559151226014</v>
      </c>
      <c r="AH43" s="129">
        <v>1.3853929829650871</v>
      </c>
      <c r="AI43" s="129">
        <v>1.7707417782810881</v>
      </c>
      <c r="AJ43" s="129">
        <v>1.8240079118136039</v>
      </c>
      <c r="AK43" s="130">
        <v>1.3803703833779084</v>
      </c>
      <c r="AL43" s="128">
        <v>1.4343624382494409</v>
      </c>
      <c r="AM43" s="129">
        <v>1.2786375307809046</v>
      </c>
      <c r="AN43" s="129">
        <v>1.908308953987258</v>
      </c>
      <c r="AO43" s="129">
        <v>1.8275022258953169</v>
      </c>
      <c r="AP43" s="129">
        <v>1.5251831110040206</v>
      </c>
      <c r="AQ43" s="129">
        <v>1.4288819929804244</v>
      </c>
      <c r="AR43" s="129">
        <v>1.6428166397609778</v>
      </c>
      <c r="AS43" s="129">
        <v>2.0218424588130137</v>
      </c>
      <c r="AT43" s="129">
        <v>1.8616921813523484</v>
      </c>
      <c r="AU43" s="129">
        <v>2.4435785551245242</v>
      </c>
      <c r="AV43" s="129">
        <v>1.9324295355034533</v>
      </c>
      <c r="AW43" s="130">
        <v>2.077</v>
      </c>
      <c r="AX43" s="128">
        <v>1.80019464</v>
      </c>
      <c r="AY43" s="129">
        <v>1.8888194899999924</v>
      </c>
      <c r="AZ43" s="129">
        <v>2.2400000000000002</v>
      </c>
      <c r="BA43" s="131">
        <v>2.0740341299999914</v>
      </c>
      <c r="BB43" s="131">
        <v>1.8873977900000001</v>
      </c>
      <c r="BC43" s="131">
        <v>1.59775073</v>
      </c>
      <c r="BD43" s="131">
        <v>1.55104647</v>
      </c>
      <c r="BE43" s="131">
        <v>1.49505972</v>
      </c>
      <c r="BF43" s="131">
        <v>1.6578139600000001</v>
      </c>
      <c r="BG43" s="131">
        <v>1.7510311199999999</v>
      </c>
      <c r="BH43" s="131">
        <v>1.3470119899999999</v>
      </c>
      <c r="BI43" s="132">
        <v>1.6645883499999998</v>
      </c>
      <c r="BJ43" s="133">
        <v>1.3945617400000001</v>
      </c>
      <c r="BK43" s="131">
        <v>1.37959773</v>
      </c>
      <c r="BL43" s="131">
        <v>1.97478431</v>
      </c>
      <c r="BM43" s="131">
        <v>1.76510726</v>
      </c>
      <c r="BN43" s="131">
        <v>1.81260675</v>
      </c>
      <c r="BO43" s="131">
        <v>1.8892619399999999</v>
      </c>
      <c r="BP43" s="131">
        <v>1.8501316400000001</v>
      </c>
      <c r="BQ43" s="131">
        <v>1.6844055500000001</v>
      </c>
      <c r="BR43" s="131">
        <v>1.75498146</v>
      </c>
      <c r="BS43" s="131">
        <v>1.5809292399999999</v>
      </c>
      <c r="BT43" s="131">
        <v>1.55485962</v>
      </c>
      <c r="BU43" s="132">
        <v>1.7700192400000001</v>
      </c>
      <c r="BV43" s="133">
        <v>1.4940947899999999</v>
      </c>
      <c r="BW43" s="131">
        <v>1.39766744</v>
      </c>
      <c r="BX43" s="131">
        <v>1.7104494299999999</v>
      </c>
      <c r="BY43" s="131">
        <v>1.2188686</v>
      </c>
      <c r="BZ43" s="131">
        <v>1.5154508799999999</v>
      </c>
      <c r="CA43" s="131">
        <v>1.4343500499999999</v>
      </c>
      <c r="CB43" s="131">
        <v>1.1397977399999999</v>
      </c>
      <c r="CC43" s="131">
        <v>1.2630166700000001</v>
      </c>
      <c r="CD43" s="131">
        <v>1.27244044</v>
      </c>
      <c r="CE43" s="131">
        <v>1.15066761</v>
      </c>
      <c r="CF43" s="131">
        <v>1.18300764</v>
      </c>
      <c r="CG43" s="131">
        <v>1.3222163600000001</v>
      </c>
      <c r="CH43" s="133">
        <f>1528.21534/1000</f>
        <v>1.52821534</v>
      </c>
      <c r="CI43" s="131">
        <v>1.18986649</v>
      </c>
      <c r="CJ43" s="131">
        <v>1.38905861</v>
      </c>
      <c r="CK43" s="131">
        <v>1.3120258300000001</v>
      </c>
      <c r="CL43" s="131">
        <v>1.55184196</v>
      </c>
      <c r="CM43" s="131">
        <v>1.4352301300000001</v>
      </c>
      <c r="CN43" s="131">
        <v>1.5799259999999999</v>
      </c>
      <c r="CO43" s="131">
        <v>1.4686394200000004</v>
      </c>
      <c r="CP43" s="131">
        <v>1.40315514</v>
      </c>
      <c r="CQ43" s="131">
        <v>1.43072785</v>
      </c>
      <c r="CR43" s="131">
        <v>1.3024360199999998</v>
      </c>
      <c r="CS43" s="132">
        <v>1.5340693400000001</v>
      </c>
      <c r="CT43" s="133">
        <v>1.821091</v>
      </c>
      <c r="CU43" s="131">
        <v>1.6615926900000002</v>
      </c>
      <c r="CV43" s="131">
        <v>1.86586155</v>
      </c>
      <c r="CW43" s="131">
        <v>1.8590162200000002</v>
      </c>
      <c r="CX43" s="131">
        <v>1.96166353</v>
      </c>
      <c r="CY43" s="131">
        <v>1.83467855</v>
      </c>
      <c r="CZ43" s="131">
        <v>1.6308687399999997</v>
      </c>
      <c r="DA43" s="131">
        <v>1.49185031</v>
      </c>
      <c r="DB43" s="131">
        <v>1.32125523</v>
      </c>
      <c r="DC43" s="131">
        <v>1.3351273600000002</v>
      </c>
      <c r="DD43" s="131">
        <v>1.1376490700000002</v>
      </c>
      <c r="DE43" s="134">
        <v>1.3774561299999999</v>
      </c>
      <c r="DF43" s="133">
        <v>1.3790753900000003</v>
      </c>
      <c r="DG43" s="131">
        <v>1.2379445500000004</v>
      </c>
      <c r="DH43" s="131">
        <v>1.3660754700000002</v>
      </c>
      <c r="DI43" s="131">
        <v>1.3477393600000001</v>
      </c>
      <c r="DJ43" s="131">
        <v>1.19592411</v>
      </c>
      <c r="DK43" s="131">
        <v>1.1914173399999999</v>
      </c>
      <c r="DL43" s="131">
        <v>1.3921511199999996</v>
      </c>
      <c r="DM43" s="131">
        <v>1.30602945</v>
      </c>
      <c r="DN43" s="131">
        <v>1.3831511599999999</v>
      </c>
      <c r="DO43" s="131">
        <v>1.62118838</v>
      </c>
      <c r="DP43" s="131">
        <v>1.07146572</v>
      </c>
      <c r="DQ43" s="131">
        <v>1.4958139100000001</v>
      </c>
      <c r="DR43" s="133">
        <v>1.6965412899999994</v>
      </c>
      <c r="DS43" s="131">
        <v>1.1510665200000005</v>
      </c>
      <c r="DT43" s="131">
        <v>1.8864963699999997</v>
      </c>
      <c r="DU43" s="131">
        <v>1.54077062</v>
      </c>
      <c r="DV43" s="131">
        <v>1.5569348499999998</v>
      </c>
      <c r="DW43" s="131">
        <v>1.57666332</v>
      </c>
      <c r="DX43" s="131">
        <v>1.6552143799999999</v>
      </c>
      <c r="DY43" s="131">
        <v>1.7925239200000007</v>
      </c>
      <c r="DZ43" s="131">
        <v>2.3942848399999992</v>
      </c>
      <c r="EA43" s="131">
        <v>2.0558412399999999</v>
      </c>
      <c r="EB43" s="131">
        <v>1.6742296999999999</v>
      </c>
      <c r="EC43" s="131">
        <v>1.9282761300000002</v>
      </c>
      <c r="ED43" s="133">
        <v>1.6213664299999999</v>
      </c>
      <c r="EE43" s="131">
        <v>1.4856789500000001</v>
      </c>
      <c r="EF43" s="131">
        <v>2.3207502799999999</v>
      </c>
      <c r="EG43" s="131">
        <v>1.7948827300000003</v>
      </c>
      <c r="EH43" s="131">
        <v>1.61099598</v>
      </c>
      <c r="EI43" s="131">
        <v>2.059896779999999</v>
      </c>
      <c r="EJ43" s="131">
        <v>1.5691330799999996</v>
      </c>
      <c r="EK43" s="131">
        <v>1.3506167200000001</v>
      </c>
      <c r="EL43" s="131">
        <v>1.6605393900000001</v>
      </c>
      <c r="EM43" s="131">
        <v>1.63719309</v>
      </c>
      <c r="EN43" s="131">
        <v>1.3808072600000001</v>
      </c>
      <c r="EO43" s="132">
        <v>1.8591242400000001</v>
      </c>
      <c r="EP43" s="133">
        <v>1.8399998700000006</v>
      </c>
      <c r="EQ43" s="131">
        <v>1.3327076400000002</v>
      </c>
      <c r="ER43" s="131">
        <v>1.8613202299999998</v>
      </c>
      <c r="ES43" s="131">
        <v>1.5033649099999997</v>
      </c>
      <c r="ET43" s="131">
        <v>1.76639682</v>
      </c>
      <c r="EU43" s="131">
        <v>1.32545796</v>
      </c>
      <c r="EV43" s="131">
        <v>1.5226264299999999</v>
      </c>
      <c r="EW43" s="131">
        <v>1.4785953099999998</v>
      </c>
      <c r="EX43" s="131">
        <v>1.6826604000000001</v>
      </c>
      <c r="EY43" s="131">
        <v>1.32839968</v>
      </c>
      <c r="EZ43" s="131">
        <v>1.4958163</v>
      </c>
      <c r="FA43" s="131">
        <f>1891892.26/(10^6)</f>
        <v>1.8918922600000001</v>
      </c>
      <c r="FB43" s="131">
        <v>1.67673541</v>
      </c>
      <c r="FC43" s="131">
        <v>1.1391579199999999</v>
      </c>
      <c r="FD43" s="131">
        <v>1.77816058</v>
      </c>
      <c r="FE43" s="131">
        <v>1.8260474200000001</v>
      </c>
      <c r="FF43" s="131">
        <v>1.7221805400000001</v>
      </c>
      <c r="FG43" s="131">
        <v>1.81105044</v>
      </c>
      <c r="FH43" s="131">
        <v>1.47336632</v>
      </c>
      <c r="FI43" s="131">
        <v>1.7518412999999999</v>
      </c>
      <c r="FJ43" s="131">
        <v>1.56527123</v>
      </c>
      <c r="FK43" s="131">
        <v>2.0040669000000002</v>
      </c>
      <c r="FL43" s="131">
        <v>1.8364896799999999</v>
      </c>
      <c r="FM43" s="131">
        <v>1.96087224</v>
      </c>
      <c r="FN43" s="131">
        <v>2.0987905200000001</v>
      </c>
      <c r="FO43" s="131">
        <v>1.9443132200000004</v>
      </c>
      <c r="FP43" s="131">
        <v>1.9506832599999999</v>
      </c>
      <c r="FQ43" s="131">
        <v>2.05979885</v>
      </c>
      <c r="FR43" s="131">
        <v>2.1573620299999998</v>
      </c>
      <c r="FS43" s="131">
        <v>2.0960000000000001</v>
      </c>
      <c r="FT43" s="131">
        <v>2.1038456800000005</v>
      </c>
      <c r="FU43" s="131">
        <v>1.9039338300000006</v>
      </c>
      <c r="FV43" s="131">
        <v>1.9673278799999994</v>
      </c>
      <c r="FW43" s="131">
        <v>2.0643720499999998</v>
      </c>
      <c r="FX43" s="131">
        <v>1.7242760399999999</v>
      </c>
      <c r="FY43" s="131">
        <v>2.17469884</v>
      </c>
      <c r="FZ43" s="131">
        <v>1.9037645799999998</v>
      </c>
      <c r="GA43" s="131">
        <v>1.59306266</v>
      </c>
      <c r="GB43" s="131">
        <v>2.9706266400000003</v>
      </c>
      <c r="GC43" s="131">
        <v>2.1851397799999996</v>
      </c>
      <c r="GD43" s="131">
        <v>1.5727776700000002</v>
      </c>
      <c r="GE43" s="131">
        <v>1.9908399600000002</v>
      </c>
      <c r="GF43" s="131">
        <v>1.8205916199999999</v>
      </c>
      <c r="GG43" s="131">
        <v>1.6459664700000001</v>
      </c>
      <c r="GH43" s="131">
        <v>2.0982693499999998</v>
      </c>
      <c r="GI43" s="131">
        <v>1.9792043399999999</v>
      </c>
      <c r="GJ43" s="131">
        <v>1.5971695399999999</v>
      </c>
      <c r="GK43" s="131">
        <v>2.4888279299999998</v>
      </c>
      <c r="GL43" s="131">
        <v>2.1034197199999998</v>
      </c>
      <c r="GM43" s="131">
        <v>1.6705931399999998</v>
      </c>
      <c r="GN43" s="131">
        <v>3.0217442000000001</v>
      </c>
      <c r="GO43" s="131">
        <v>2.2722073900000002</v>
      </c>
      <c r="GP43" s="131">
        <v>1.8394648900000004</v>
      </c>
      <c r="GQ43" s="131">
        <v>2.4938488499999996</v>
      </c>
      <c r="GR43" s="131">
        <v>2.0769040000000003</v>
      </c>
      <c r="GS43" s="131">
        <v>1.9873252200000002</v>
      </c>
      <c r="GT43" s="131">
        <v>1.9978768000000002</v>
      </c>
      <c r="GU43" s="131">
        <v>1.9874640900000002</v>
      </c>
      <c r="GV43" s="131">
        <v>2.0039630200000005</v>
      </c>
      <c r="GW43" s="131">
        <v>3.0264090799999996</v>
      </c>
      <c r="GX43" s="131">
        <v>2.4595958599999999</v>
      </c>
      <c r="GY43" s="131">
        <v>2.1498109899999998</v>
      </c>
      <c r="GZ43" s="131">
        <v>2.7756424899999996</v>
      </c>
      <c r="HA43" s="131">
        <v>2.27641597</v>
      </c>
      <c r="HB43" s="131">
        <v>2.8822439599999998</v>
      </c>
      <c r="HC43" s="131">
        <v>2.6675605400000006</v>
      </c>
      <c r="HD43" s="131">
        <v>2.2465280799999996</v>
      </c>
      <c r="HE43" s="131">
        <v>2.8468706300000002</v>
      </c>
      <c r="HF43" s="131">
        <v>3.1237333600000001</v>
      </c>
      <c r="HG43" s="131">
        <v>2.8610086400000001</v>
      </c>
      <c r="HH43" s="131">
        <v>2.8710958099999999</v>
      </c>
      <c r="HI43" s="131">
        <v>3.54771357</v>
      </c>
      <c r="HJ43" s="131">
        <v>2.9371935099999997</v>
      </c>
      <c r="HK43" s="131">
        <v>2.39814018</v>
      </c>
      <c r="HL43" s="131">
        <v>3.2635018000000002</v>
      </c>
      <c r="HM43" s="131">
        <v>2.8427403300000003</v>
      </c>
      <c r="HN43" s="131">
        <v>3.1392011699999998</v>
      </c>
      <c r="HO43" s="131">
        <v>3.5173489599999996</v>
      </c>
      <c r="HP43" s="131">
        <v>2.7862893400000002</v>
      </c>
      <c r="HQ43" s="131">
        <v>3.1745617899999994</v>
      </c>
      <c r="HR43" s="131">
        <v>2.9327603300000002</v>
      </c>
      <c r="HS43" s="131">
        <v>2.9241305399999997</v>
      </c>
      <c r="HT43" s="131">
        <v>3.04979282</v>
      </c>
      <c r="HU43" s="131">
        <v>3.3374447900000002</v>
      </c>
      <c r="HV43" s="598">
        <v>3.7161381050000006</v>
      </c>
      <c r="HW43" s="597">
        <v>3.5426798599999998</v>
      </c>
      <c r="HX43" s="598">
        <v>4.1559999999999997</v>
      </c>
      <c r="HY43" s="598">
        <v>4.3414677700000004</v>
      </c>
      <c r="HZ43" s="598">
        <v>3.6097516199999999</v>
      </c>
      <c r="IA43" s="598">
        <v>3.7845771499999965</v>
      </c>
      <c r="IB43" s="598">
        <v>2.6768630999999985</v>
      </c>
      <c r="IC43" s="598">
        <v>3.95233239</v>
      </c>
      <c r="ID43" s="598">
        <v>4.0101420699999997</v>
      </c>
      <c r="IE43" s="598">
        <v>4.2584502699999982</v>
      </c>
      <c r="IF43" s="598">
        <v>3.7884301500000035</v>
      </c>
      <c r="IG43" s="598">
        <v>5.001013150000003</v>
      </c>
      <c r="IH43" s="598">
        <v>4.2131805199999999</v>
      </c>
      <c r="II43" s="598">
        <v>3.2964910900000004</v>
      </c>
      <c r="IJ43" s="598">
        <v>4.460507990000008</v>
      </c>
    </row>
    <row r="44" spans="1:244">
      <c r="A44" s="436" t="s">
        <v>381</v>
      </c>
      <c r="B44" s="422"/>
      <c r="C44" s="344"/>
      <c r="D44" s="344"/>
      <c r="E44" s="344"/>
      <c r="F44" s="344"/>
      <c r="G44" s="344"/>
      <c r="H44" s="344"/>
      <c r="I44" s="344"/>
      <c r="J44" s="344"/>
      <c r="K44" s="344"/>
      <c r="L44" s="344"/>
      <c r="M44" s="344"/>
      <c r="N44" s="344"/>
      <c r="O44" s="344"/>
      <c r="P44" s="344"/>
      <c r="Q44" s="344"/>
      <c r="R44" s="344"/>
      <c r="S44" s="344"/>
      <c r="T44" s="344"/>
      <c r="U44" s="344"/>
      <c r="V44" s="344"/>
      <c r="W44" s="344"/>
      <c r="X44" s="344"/>
      <c r="Y44" s="344"/>
      <c r="Z44" s="344"/>
      <c r="AA44" s="344"/>
      <c r="AB44" s="344"/>
      <c r="AC44" s="344"/>
      <c r="AD44" s="344"/>
      <c r="AE44" s="344"/>
      <c r="AF44" s="344"/>
      <c r="AG44" s="344"/>
      <c r="AH44" s="344"/>
      <c r="AI44" s="344"/>
      <c r="AJ44" s="344"/>
      <c r="AK44" s="344"/>
      <c r="AL44" s="344"/>
      <c r="AM44" s="344"/>
      <c r="AN44" s="344"/>
      <c r="AO44" s="344"/>
      <c r="AP44" s="344"/>
      <c r="AQ44" s="344"/>
      <c r="AR44" s="344"/>
      <c r="AS44" s="344"/>
      <c r="AT44" s="344"/>
      <c r="AU44" s="344"/>
      <c r="AV44" s="344"/>
      <c r="AW44" s="344"/>
      <c r="AX44" s="344"/>
      <c r="AY44" s="344"/>
      <c r="AZ44" s="344"/>
      <c r="BA44" s="345"/>
      <c r="BB44" s="345"/>
      <c r="BC44" s="345"/>
      <c r="BD44" s="345"/>
      <c r="BE44" s="345"/>
      <c r="BF44" s="345"/>
      <c r="BG44" s="345"/>
      <c r="BH44" s="345"/>
      <c r="BI44" s="345"/>
      <c r="BJ44" s="345"/>
      <c r="BK44" s="345"/>
      <c r="BL44" s="345"/>
      <c r="BM44" s="345"/>
      <c r="BN44" s="345"/>
      <c r="BO44" s="345"/>
      <c r="BP44" s="345"/>
      <c r="BQ44" s="345"/>
      <c r="BR44" s="345"/>
      <c r="BS44" s="345"/>
      <c r="BT44" s="345"/>
      <c r="BU44" s="345"/>
      <c r="BV44" s="345"/>
      <c r="BW44" s="345"/>
      <c r="BX44" s="345"/>
      <c r="BY44" s="345"/>
      <c r="BZ44" s="345"/>
      <c r="CA44" s="345"/>
      <c r="CB44" s="345"/>
      <c r="CC44" s="345"/>
      <c r="CD44" s="345"/>
      <c r="CE44" s="345"/>
      <c r="CF44" s="345"/>
      <c r="CG44" s="345"/>
      <c r="CH44" s="345"/>
      <c r="CI44" s="345"/>
      <c r="CJ44" s="345"/>
      <c r="CK44" s="345"/>
      <c r="CL44" s="345"/>
      <c r="CM44" s="345"/>
      <c r="CN44" s="345"/>
      <c r="CO44" s="345"/>
      <c r="CP44" s="345"/>
      <c r="CQ44" s="345"/>
      <c r="CR44" s="345"/>
      <c r="CS44" s="345"/>
      <c r="CT44" s="345"/>
      <c r="CU44" s="345"/>
      <c r="CV44" s="345"/>
      <c r="CW44" s="345"/>
      <c r="CX44" s="345"/>
      <c r="CY44" s="345"/>
      <c r="CZ44" s="345"/>
      <c r="DA44" s="345"/>
      <c r="DB44" s="345"/>
      <c r="DC44" s="345"/>
      <c r="DD44" s="345"/>
      <c r="DE44" s="345"/>
      <c r="DF44" s="345"/>
      <c r="DG44" s="345"/>
      <c r="DH44" s="345"/>
      <c r="DI44" s="345"/>
      <c r="DJ44" s="345"/>
      <c r="DK44" s="345"/>
      <c r="DL44" s="345"/>
      <c r="DM44" s="345"/>
      <c r="DN44" s="345"/>
      <c r="DO44" s="345"/>
      <c r="DP44" s="345"/>
      <c r="DQ44" s="345"/>
      <c r="DR44" s="345"/>
      <c r="DS44" s="345"/>
      <c r="DT44" s="345"/>
      <c r="DU44" s="345"/>
      <c r="DV44" s="345"/>
      <c r="DW44" s="345"/>
      <c r="DX44" s="345"/>
      <c r="DY44" s="345"/>
      <c r="DZ44" s="345"/>
      <c r="EA44" s="345"/>
      <c r="EB44" s="345"/>
      <c r="EC44" s="345"/>
      <c r="ED44" s="345"/>
      <c r="EE44" s="345"/>
      <c r="EF44" s="345"/>
      <c r="EG44" s="345"/>
      <c r="EH44" s="345"/>
      <c r="EI44" s="345"/>
      <c r="EJ44" s="345"/>
      <c r="EK44" s="345"/>
      <c r="EL44" s="345"/>
      <c r="EM44" s="345"/>
      <c r="EN44" s="345"/>
      <c r="EO44" s="345"/>
      <c r="EP44" s="345"/>
      <c r="EQ44" s="345"/>
      <c r="ER44" s="345"/>
      <c r="ES44" s="345"/>
      <c r="ET44" s="345"/>
      <c r="EU44" s="345"/>
      <c r="EV44" s="345"/>
      <c r="EW44" s="345"/>
      <c r="EX44" s="345"/>
      <c r="EY44" s="345"/>
      <c r="EZ44" s="345"/>
      <c r="FA44" s="345"/>
      <c r="FB44" s="345"/>
      <c r="FC44" s="345"/>
      <c r="FD44" s="345"/>
      <c r="FE44" s="345"/>
      <c r="FF44" s="345"/>
      <c r="FG44" s="345"/>
      <c r="FH44" s="345"/>
      <c r="FI44" s="345"/>
      <c r="FJ44" s="345"/>
      <c r="FK44" s="345"/>
      <c r="FL44" s="345"/>
      <c r="FM44" s="345"/>
      <c r="FN44" s="345"/>
      <c r="FO44" s="345"/>
      <c r="FP44" s="345"/>
      <c r="FQ44" s="345"/>
      <c r="FR44" s="345"/>
      <c r="HV44" s="587"/>
      <c r="HW44" s="587"/>
      <c r="HX44" s="587"/>
      <c r="HY44" s="587"/>
      <c r="HZ44" s="587"/>
      <c r="IA44" s="587"/>
      <c r="IB44" s="587"/>
      <c r="IC44" s="587"/>
      <c r="ID44" s="587"/>
      <c r="IE44" s="587"/>
      <c r="IF44" s="587"/>
      <c r="IG44" s="587"/>
      <c r="IH44" s="587"/>
      <c r="II44" s="587"/>
      <c r="IJ44" s="587"/>
    </row>
    <row r="45" spans="1:244" ht="12.75" customHeight="1">
      <c r="B45" s="344"/>
      <c r="C45" s="344"/>
      <c r="D45" s="344"/>
      <c r="E45" s="344"/>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5"/>
      <c r="BB45" s="345"/>
      <c r="BC45" s="345"/>
      <c r="BD45" s="345"/>
      <c r="BE45" s="345"/>
      <c r="BF45" s="345"/>
      <c r="BG45" s="345"/>
      <c r="BH45" s="345"/>
      <c r="BI45" s="345"/>
      <c r="BJ45" s="345"/>
      <c r="BK45" s="345"/>
      <c r="BL45" s="345"/>
      <c r="BM45" s="345"/>
      <c r="BN45" s="345"/>
      <c r="BO45" s="345"/>
      <c r="BP45" s="345"/>
      <c r="BQ45" s="345"/>
      <c r="BR45" s="345"/>
      <c r="BS45" s="345"/>
      <c r="BT45" s="345"/>
      <c r="BU45" s="345"/>
      <c r="BV45" s="345"/>
      <c r="BW45" s="345"/>
      <c r="BX45" s="345"/>
      <c r="BY45" s="345"/>
      <c r="BZ45" s="345"/>
      <c r="CA45" s="345"/>
      <c r="CB45" s="345"/>
      <c r="CC45" s="345"/>
      <c r="CD45" s="345"/>
      <c r="CE45" s="345"/>
      <c r="CF45" s="345"/>
      <c r="CG45" s="345"/>
      <c r="CH45" s="345"/>
      <c r="CI45" s="345"/>
      <c r="CJ45" s="345"/>
      <c r="CK45" s="345"/>
      <c r="CL45" s="345"/>
      <c r="CM45" s="345"/>
      <c r="CN45" s="345"/>
      <c r="CO45" s="345"/>
      <c r="CP45" s="345"/>
      <c r="CQ45" s="345"/>
      <c r="CR45" s="345"/>
      <c r="CS45" s="345"/>
      <c r="CT45" s="345"/>
      <c r="CU45" s="345"/>
      <c r="CV45" s="345"/>
      <c r="CW45" s="345"/>
      <c r="CX45" s="345"/>
      <c r="CY45" s="345"/>
      <c r="CZ45" s="345"/>
      <c r="DA45" s="345"/>
      <c r="DB45" s="345"/>
      <c r="DC45" s="345"/>
      <c r="DD45" s="345"/>
      <c r="DE45" s="345"/>
      <c r="DF45" s="345"/>
      <c r="DG45" s="345"/>
      <c r="DH45" s="345"/>
      <c r="DI45" s="345"/>
      <c r="DJ45" s="345"/>
      <c r="DK45" s="345"/>
      <c r="DL45" s="345"/>
      <c r="DM45" s="345"/>
      <c r="DN45" s="345"/>
      <c r="DO45" s="345"/>
      <c r="DP45" s="345"/>
      <c r="DQ45" s="345"/>
      <c r="DR45" s="345"/>
      <c r="DS45" s="345"/>
      <c r="DT45" s="345"/>
      <c r="DU45" s="345"/>
      <c r="DV45" s="345"/>
      <c r="DW45" s="345"/>
      <c r="DX45" s="345"/>
      <c r="DY45" s="345"/>
      <c r="DZ45" s="345"/>
      <c r="EA45" s="345"/>
      <c r="EB45" s="345"/>
      <c r="EC45" s="345"/>
      <c r="ED45" s="345"/>
      <c r="EE45" s="345"/>
      <c r="EF45" s="345"/>
      <c r="EG45" s="345"/>
      <c r="EH45" s="345"/>
      <c r="EI45" s="345"/>
      <c r="EJ45" s="345"/>
      <c r="EK45" s="345"/>
      <c r="EL45" s="345"/>
      <c r="EM45" s="345"/>
      <c r="EN45" s="345"/>
      <c r="EO45" s="345"/>
      <c r="EP45" s="345"/>
      <c r="EQ45" s="345"/>
      <c r="ER45" s="345"/>
      <c r="ES45" s="345"/>
      <c r="ET45" s="345"/>
      <c r="EU45" s="345"/>
      <c r="EV45" s="345"/>
      <c r="EW45" s="345"/>
      <c r="EX45" s="345"/>
      <c r="EY45" s="345"/>
      <c r="EZ45" s="345"/>
      <c r="FA45" s="345"/>
      <c r="FB45" s="345"/>
      <c r="FC45" s="345"/>
      <c r="FD45" s="345"/>
      <c r="FE45" s="345"/>
      <c r="FF45" s="345"/>
      <c r="FG45" s="345"/>
      <c r="FH45" s="345"/>
      <c r="FI45" s="345"/>
      <c r="FJ45" s="345"/>
      <c r="FK45" s="345"/>
      <c r="FL45" s="345"/>
      <c r="FM45" s="345"/>
      <c r="FN45" s="345"/>
      <c r="FO45" s="345"/>
      <c r="FP45" s="345"/>
      <c r="FQ45" s="345"/>
      <c r="FR45" s="345"/>
      <c r="FS45" s="345"/>
      <c r="FT45" s="345"/>
      <c r="FU45" s="345"/>
      <c r="FV45" s="345"/>
      <c r="FW45" s="345"/>
    </row>
    <row r="46" spans="1:244" s="340" customFormat="1">
      <c r="A46" s="341"/>
      <c r="B46" s="343"/>
      <c r="C46" s="343"/>
      <c r="D46" s="343"/>
      <c r="E46" s="343"/>
      <c r="F46" s="343"/>
      <c r="G46" s="343"/>
      <c r="H46" s="343"/>
      <c r="I46" s="343"/>
      <c r="J46" s="343"/>
      <c r="K46" s="343"/>
      <c r="L46" s="343"/>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c r="BX46" s="343"/>
      <c r="BY46" s="343"/>
      <c r="BZ46" s="343"/>
      <c r="CA46" s="343"/>
      <c r="CB46" s="343"/>
      <c r="CC46" s="343"/>
      <c r="CD46" s="343"/>
      <c r="CE46" s="343"/>
      <c r="CF46" s="343"/>
      <c r="CG46" s="343"/>
      <c r="CH46" s="343"/>
      <c r="CI46" s="343"/>
      <c r="CJ46" s="343"/>
      <c r="CK46" s="343"/>
      <c r="CL46" s="343"/>
      <c r="CM46" s="343"/>
      <c r="CN46" s="343"/>
      <c r="CO46" s="343"/>
      <c r="CP46" s="343"/>
      <c r="CQ46" s="343"/>
      <c r="CR46" s="343"/>
      <c r="CS46" s="343"/>
      <c r="CT46" s="343"/>
      <c r="CU46" s="343"/>
      <c r="CV46" s="343"/>
      <c r="CW46" s="343"/>
      <c r="CX46" s="343"/>
      <c r="CY46" s="343"/>
      <c r="CZ46" s="343"/>
      <c r="DA46" s="343"/>
      <c r="DB46" s="343"/>
      <c r="DC46" s="343"/>
      <c r="DD46" s="343"/>
      <c r="DE46" s="343"/>
      <c r="DF46" s="343"/>
      <c r="DG46" s="343"/>
      <c r="DH46" s="343"/>
      <c r="DI46" s="343"/>
      <c r="DJ46" s="343"/>
      <c r="DK46" s="343"/>
      <c r="DL46" s="343"/>
      <c r="DM46" s="343"/>
      <c r="DN46" s="343"/>
      <c r="DO46" s="343"/>
      <c r="DP46" s="343"/>
      <c r="DQ46" s="343"/>
      <c r="DR46" s="343"/>
      <c r="DS46" s="343"/>
      <c r="DT46" s="343"/>
      <c r="DU46" s="343"/>
      <c r="DV46" s="343"/>
      <c r="DW46" s="343"/>
      <c r="DX46" s="343"/>
      <c r="DY46" s="343"/>
      <c r="DZ46" s="343"/>
      <c r="EA46" s="343"/>
      <c r="EB46" s="343"/>
      <c r="EC46" s="343"/>
      <c r="ED46" s="343"/>
      <c r="EE46" s="343"/>
      <c r="EF46" s="343"/>
      <c r="EG46" s="343"/>
      <c r="EH46" s="343"/>
      <c r="EI46" s="343"/>
      <c r="EJ46" s="343"/>
      <c r="EK46" s="343"/>
      <c r="EL46" s="343"/>
      <c r="EM46" s="343"/>
      <c r="EN46" s="343"/>
      <c r="EO46" s="343"/>
      <c r="EP46" s="343"/>
      <c r="EQ46" s="343"/>
      <c r="ER46" s="343"/>
      <c r="ES46" s="343"/>
      <c r="ET46" s="343"/>
      <c r="EU46" s="343"/>
      <c r="EV46" s="343"/>
      <c r="EW46" s="343"/>
      <c r="EX46" s="343"/>
      <c r="EY46" s="343"/>
      <c r="EZ46" s="343"/>
      <c r="FA46" s="343"/>
      <c r="FB46" s="343"/>
      <c r="FC46" s="343"/>
      <c r="FD46" s="343"/>
      <c r="FE46" s="343"/>
      <c r="FF46" s="343"/>
      <c r="FG46" s="343"/>
      <c r="FH46" s="343"/>
      <c r="FI46" s="343"/>
      <c r="FJ46" s="343"/>
      <c r="FK46" s="343"/>
      <c r="FL46" s="343"/>
      <c r="FM46" s="343"/>
      <c r="FN46" s="343"/>
      <c r="FO46" s="343"/>
      <c r="FP46" s="343"/>
      <c r="FQ46" s="343"/>
      <c r="FR46" s="343"/>
      <c r="FS46" s="343"/>
      <c r="FT46" s="343"/>
      <c r="FU46" s="343"/>
      <c r="FV46" s="343"/>
      <c r="FW46" s="343"/>
      <c r="FX46" s="343"/>
      <c r="FY46" s="343"/>
      <c r="FZ46" s="343"/>
      <c r="GA46" s="343"/>
      <c r="GB46" s="343"/>
      <c r="GC46" s="343"/>
      <c r="GD46" s="343"/>
      <c r="GE46" s="343"/>
      <c r="GF46" s="343"/>
      <c r="GG46" s="343"/>
      <c r="GH46" s="343"/>
      <c r="GI46" s="343"/>
      <c r="GJ46" s="343"/>
      <c r="GK46" s="343"/>
      <c r="GL46" s="343"/>
      <c r="GM46" s="343"/>
      <c r="GN46" s="343"/>
      <c r="GO46" s="343"/>
      <c r="GP46" s="343"/>
      <c r="GQ46" s="343"/>
      <c r="GR46" s="343"/>
      <c r="GS46" s="343"/>
      <c r="GT46" s="343"/>
      <c r="GU46" s="343"/>
      <c r="GV46" s="343"/>
      <c r="GW46" s="343"/>
      <c r="GX46" s="343"/>
      <c r="GY46" s="343"/>
      <c r="GZ46" s="343"/>
      <c r="HA46" s="343"/>
      <c r="HB46" s="343"/>
      <c r="HC46" s="343"/>
      <c r="HD46" s="343"/>
      <c r="HE46" s="343"/>
      <c r="HF46" s="343"/>
      <c r="HG46" s="343"/>
      <c r="HH46" s="343"/>
      <c r="HI46" s="343"/>
      <c r="HJ46" s="343"/>
      <c r="HK46" s="343"/>
      <c r="HL46" s="343"/>
      <c r="HM46" s="343"/>
      <c r="HN46" s="343"/>
      <c r="HO46" s="343"/>
      <c r="HP46" s="343"/>
      <c r="HQ46" s="343"/>
      <c r="HR46" s="343"/>
      <c r="HS46" s="343"/>
      <c r="HT46" s="343"/>
      <c r="HU46" s="343"/>
      <c r="HV46" s="343"/>
      <c r="HW46" s="343"/>
      <c r="HX46" s="343"/>
      <c r="HY46" s="343"/>
      <c r="HZ46" s="343"/>
      <c r="IA46" s="343"/>
      <c r="IB46" s="343"/>
      <c r="IC46" s="343"/>
      <c r="ID46" s="343"/>
      <c r="IE46" s="343"/>
      <c r="IF46" s="343"/>
      <c r="IG46" s="343"/>
      <c r="IH46" s="343"/>
      <c r="II46" s="343"/>
      <c r="IJ46" s="343"/>
    </row>
    <row r="47" spans="1:244" s="76" customFormat="1">
      <c r="A47" s="336"/>
      <c r="B47" s="339"/>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c r="BJ47" s="339"/>
      <c r="BK47" s="339"/>
      <c r="BL47" s="339"/>
      <c r="BM47" s="339"/>
      <c r="BN47" s="339"/>
      <c r="BO47" s="339"/>
      <c r="BP47" s="339"/>
      <c r="BQ47" s="339"/>
      <c r="BR47" s="339"/>
      <c r="BS47" s="339"/>
      <c r="BT47" s="339"/>
      <c r="BU47" s="339"/>
      <c r="BV47" s="339"/>
      <c r="BW47" s="339"/>
      <c r="BX47" s="339"/>
      <c r="BY47" s="339"/>
      <c r="BZ47" s="339"/>
      <c r="CA47" s="339"/>
      <c r="CB47" s="339"/>
      <c r="CC47" s="339"/>
      <c r="CD47" s="339"/>
      <c r="CE47" s="339"/>
      <c r="CF47" s="339"/>
      <c r="CG47" s="339"/>
      <c r="CH47" s="339"/>
      <c r="CI47" s="339"/>
      <c r="CJ47" s="339"/>
      <c r="CK47" s="339"/>
      <c r="CL47" s="339"/>
      <c r="CM47" s="339"/>
      <c r="CN47" s="339"/>
      <c r="CO47" s="339"/>
      <c r="CP47" s="339"/>
      <c r="CQ47" s="339"/>
      <c r="CR47" s="339"/>
      <c r="CS47" s="339"/>
      <c r="CT47" s="339"/>
      <c r="CU47" s="339"/>
      <c r="CV47" s="339"/>
      <c r="CW47" s="339"/>
      <c r="CX47" s="339"/>
      <c r="CY47" s="339"/>
      <c r="CZ47" s="339"/>
      <c r="DA47" s="339"/>
      <c r="DB47" s="339"/>
      <c r="DC47" s="339"/>
      <c r="DD47" s="339"/>
      <c r="DE47" s="339"/>
      <c r="DF47" s="339"/>
      <c r="DG47" s="339"/>
      <c r="DH47" s="339"/>
      <c r="DI47" s="339"/>
      <c r="DJ47" s="339"/>
      <c r="DK47" s="339"/>
      <c r="DL47" s="339"/>
      <c r="DM47" s="339"/>
      <c r="DN47" s="339"/>
      <c r="DO47" s="339"/>
      <c r="DP47" s="339"/>
      <c r="DQ47" s="339"/>
      <c r="DR47" s="339"/>
      <c r="DS47" s="339"/>
      <c r="DT47" s="339"/>
      <c r="DU47" s="339"/>
      <c r="DV47" s="339"/>
      <c r="DW47" s="339"/>
      <c r="DX47" s="339"/>
      <c r="DY47" s="339"/>
      <c r="DZ47" s="339"/>
      <c r="EA47" s="339"/>
      <c r="EB47" s="339"/>
      <c r="EC47" s="339"/>
      <c r="ED47" s="339"/>
      <c r="EE47" s="339"/>
      <c r="EF47" s="339"/>
      <c r="EG47" s="339"/>
      <c r="EH47" s="339"/>
      <c r="EI47" s="339"/>
      <c r="EJ47" s="339"/>
      <c r="EK47" s="339"/>
      <c r="EL47" s="339"/>
      <c r="EM47" s="339"/>
      <c r="EN47" s="339"/>
      <c r="EO47" s="339"/>
      <c r="EP47" s="339"/>
      <c r="EQ47" s="339"/>
      <c r="ER47" s="339"/>
      <c r="ES47" s="339"/>
      <c r="ET47" s="339"/>
      <c r="EU47" s="339"/>
      <c r="EV47" s="339"/>
      <c r="EW47" s="339"/>
      <c r="EX47" s="339"/>
      <c r="EY47" s="339"/>
      <c r="EZ47" s="339"/>
      <c r="FA47" s="339"/>
      <c r="FB47" s="339"/>
      <c r="FC47" s="339"/>
      <c r="FD47" s="339"/>
      <c r="FE47" s="339"/>
      <c r="FF47" s="339"/>
      <c r="FG47" s="339"/>
      <c r="FH47" s="339"/>
      <c r="FI47" s="339"/>
      <c r="FJ47" s="339"/>
      <c r="FK47" s="339"/>
      <c r="FL47" s="339"/>
      <c r="FM47" s="339"/>
      <c r="FN47" s="339"/>
      <c r="FO47" s="339"/>
      <c r="FP47" s="339"/>
      <c r="FQ47" s="339"/>
      <c r="FR47" s="339"/>
      <c r="FS47" s="339"/>
      <c r="FT47" s="339"/>
      <c r="FU47" s="25"/>
      <c r="FV47" s="339"/>
      <c r="FW47" s="339"/>
      <c r="FX47" s="339"/>
      <c r="FY47" s="339"/>
      <c r="FZ47" s="339"/>
      <c r="GA47" s="339"/>
      <c r="GB47" s="339"/>
      <c r="GC47" s="339"/>
      <c r="GD47" s="339"/>
      <c r="GE47" s="339"/>
      <c r="GF47" s="339"/>
      <c r="GG47" s="339"/>
      <c r="GH47" s="339"/>
      <c r="GI47" s="339"/>
      <c r="GJ47" s="339"/>
      <c r="GK47" s="339"/>
      <c r="GL47" s="339"/>
      <c r="GM47" s="339"/>
      <c r="GN47" s="339"/>
      <c r="GO47" s="339"/>
      <c r="GP47" s="339"/>
      <c r="GQ47" s="339"/>
      <c r="GR47" s="339"/>
      <c r="GS47" s="339"/>
      <c r="GT47" s="339"/>
      <c r="GU47" s="339"/>
      <c r="GV47" s="339"/>
      <c r="GW47" s="339"/>
      <c r="GX47" s="339"/>
      <c r="GY47" s="339"/>
      <c r="GZ47" s="339"/>
      <c r="HA47" s="339"/>
      <c r="HB47" s="339"/>
      <c r="HC47" s="339"/>
      <c r="HD47" s="339"/>
      <c r="HE47" s="339"/>
      <c r="HF47" s="339"/>
      <c r="HG47" s="339"/>
      <c r="HH47" s="339"/>
      <c r="HI47" s="339"/>
      <c r="HJ47" s="339"/>
      <c r="HK47" s="339"/>
      <c r="HL47" s="339"/>
      <c r="HM47" s="339"/>
      <c r="HN47" s="339"/>
      <c r="HO47" s="339"/>
      <c r="HP47" s="339"/>
      <c r="HQ47" s="339"/>
      <c r="HR47" s="339"/>
      <c r="HS47" s="339"/>
      <c r="HT47" s="339"/>
      <c r="HU47" s="339"/>
      <c r="HV47" s="339"/>
      <c r="HW47" s="339"/>
      <c r="HX47" s="339"/>
      <c r="HY47" s="339"/>
      <c r="HZ47" s="339"/>
      <c r="IA47" s="339"/>
      <c r="IB47" s="339"/>
      <c r="IC47" s="339"/>
      <c r="ID47" s="339"/>
      <c r="IE47" s="339"/>
      <c r="IF47" s="339"/>
      <c r="IG47" s="339"/>
      <c r="IH47" s="339"/>
      <c r="II47" s="339"/>
      <c r="IJ47" s="339"/>
    </row>
    <row r="48" spans="1:244" s="76" customFormat="1" ht="18.75">
      <c r="A48" s="580" t="s">
        <v>516</v>
      </c>
      <c r="B48" s="339"/>
      <c r="C48" s="339"/>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9"/>
      <c r="AY48" s="339"/>
      <c r="AZ48" s="339"/>
      <c r="BA48" s="339"/>
      <c r="BB48" s="339"/>
      <c r="BC48" s="339"/>
      <c r="BD48" s="339"/>
      <c r="BE48" s="339"/>
      <c r="BF48" s="339"/>
      <c r="BG48" s="339"/>
      <c r="BH48" s="339"/>
      <c r="BI48" s="339"/>
      <c r="BJ48" s="339"/>
      <c r="BK48" s="339"/>
      <c r="BL48" s="339"/>
      <c r="BM48" s="339"/>
      <c r="BN48" s="339"/>
      <c r="BO48" s="339"/>
      <c r="BP48" s="339"/>
      <c r="BQ48" s="339"/>
      <c r="BR48" s="339"/>
      <c r="BS48" s="339"/>
      <c r="BT48" s="339"/>
      <c r="BU48" s="339"/>
      <c r="BV48" s="339"/>
      <c r="BW48" s="339"/>
      <c r="BX48" s="339"/>
      <c r="BY48" s="339"/>
      <c r="BZ48" s="339"/>
      <c r="CA48" s="339"/>
      <c r="CB48" s="339"/>
      <c r="CC48" s="339"/>
      <c r="CD48" s="339"/>
      <c r="CE48" s="339"/>
      <c r="CF48" s="339"/>
      <c r="CG48" s="339"/>
      <c r="CH48" s="339"/>
      <c r="CI48" s="339"/>
      <c r="CJ48" s="339"/>
      <c r="CK48" s="339"/>
      <c r="CL48" s="339"/>
      <c r="CM48" s="339"/>
      <c r="CN48" s="339"/>
      <c r="CO48" s="339"/>
      <c r="CP48" s="339"/>
      <c r="CQ48" s="339"/>
      <c r="CR48" s="339"/>
      <c r="CS48" s="339"/>
      <c r="CT48" s="339"/>
      <c r="CU48" s="339"/>
      <c r="CV48" s="339"/>
      <c r="CW48" s="339"/>
      <c r="CX48" s="339"/>
      <c r="CY48" s="339"/>
      <c r="CZ48" s="339"/>
      <c r="DA48" s="339"/>
      <c r="DB48" s="339"/>
      <c r="DC48" s="339"/>
      <c r="DD48" s="339"/>
      <c r="DE48" s="339"/>
      <c r="DF48" s="339"/>
      <c r="DG48" s="339"/>
      <c r="DH48" s="339"/>
      <c r="DI48" s="339"/>
      <c r="DJ48" s="339"/>
      <c r="DK48" s="339"/>
      <c r="DL48" s="339"/>
      <c r="DM48" s="339"/>
      <c r="DN48" s="339"/>
      <c r="DO48" s="339"/>
      <c r="DP48" s="339"/>
      <c r="DQ48" s="339"/>
      <c r="DR48" s="339"/>
      <c r="DS48" s="339"/>
      <c r="DT48" s="339"/>
      <c r="DU48" s="339"/>
      <c r="DV48" s="339"/>
      <c r="DW48" s="339"/>
      <c r="DX48" s="339"/>
      <c r="DY48" s="339"/>
      <c r="DZ48" s="339"/>
      <c r="EA48" s="339"/>
      <c r="EB48" s="339"/>
      <c r="EC48" s="339"/>
      <c r="ED48" s="339"/>
      <c r="EE48" s="339"/>
      <c r="EF48" s="339"/>
      <c r="EG48" s="339"/>
      <c r="EH48" s="339"/>
      <c r="EI48" s="339"/>
      <c r="EJ48" s="339"/>
      <c r="EK48" s="339"/>
      <c r="EL48" s="339"/>
      <c r="EM48" s="339"/>
      <c r="EN48" s="339"/>
      <c r="EO48" s="339"/>
      <c r="EP48" s="339"/>
      <c r="EQ48" s="339"/>
      <c r="ER48" s="339"/>
      <c r="ES48" s="339"/>
      <c r="ET48" s="339"/>
      <c r="EU48" s="339"/>
      <c r="EV48" s="339"/>
      <c r="EW48" s="339"/>
      <c r="EX48" s="339"/>
      <c r="EY48" s="339"/>
      <c r="EZ48" s="339"/>
      <c r="FA48" s="339"/>
      <c r="FB48" s="339"/>
      <c r="FC48" s="339"/>
      <c r="FD48" s="339"/>
      <c r="FE48" s="339"/>
      <c r="FF48" s="339"/>
      <c r="FG48" s="339"/>
      <c r="FH48" s="339"/>
      <c r="FI48" s="339"/>
      <c r="FJ48" s="339"/>
      <c r="FK48" s="339"/>
      <c r="FL48" s="339"/>
      <c r="FM48" s="339"/>
      <c r="FN48" s="339"/>
      <c r="FO48" s="339"/>
      <c r="FP48" s="339"/>
      <c r="FQ48" s="339"/>
      <c r="FR48" s="339"/>
      <c r="FS48" s="339"/>
      <c r="FT48" s="339"/>
      <c r="FU48" s="339"/>
      <c r="FV48" s="339"/>
      <c r="FW48" s="339"/>
      <c r="FX48" s="339"/>
      <c r="FY48" s="339"/>
      <c r="FZ48" s="339"/>
      <c r="GA48" s="339"/>
      <c r="GB48" s="339"/>
      <c r="GC48" s="339"/>
      <c r="GD48" s="339"/>
      <c r="GE48" s="339"/>
      <c r="GF48" s="339"/>
      <c r="GG48" s="339"/>
      <c r="GH48" s="339"/>
      <c r="GI48" s="339"/>
      <c r="GJ48" s="339"/>
      <c r="GK48" s="339"/>
      <c r="GL48" s="339"/>
      <c r="GM48" s="339"/>
      <c r="GN48" s="339"/>
      <c r="GO48" s="339"/>
      <c r="GP48" s="339"/>
      <c r="GQ48" s="339"/>
      <c r="GR48" s="339"/>
      <c r="GS48" s="339"/>
      <c r="GT48" s="339"/>
      <c r="GU48" s="339"/>
      <c r="GV48" s="339"/>
      <c r="GW48" s="339"/>
      <c r="GX48" s="339"/>
      <c r="GY48" s="339"/>
      <c r="GZ48" s="339"/>
      <c r="HA48" s="339"/>
      <c r="HB48" s="339"/>
      <c r="HC48" s="339"/>
      <c r="HD48" s="339"/>
      <c r="HE48" s="339"/>
      <c r="HF48" s="339"/>
      <c r="HG48" s="339"/>
      <c r="HH48" s="339"/>
      <c r="HI48" s="339"/>
      <c r="HJ48" s="339"/>
      <c r="HK48" s="339"/>
      <c r="HL48" s="339"/>
      <c r="HM48" s="339"/>
      <c r="HN48" s="339"/>
      <c r="HO48" s="339"/>
      <c r="HP48" s="339"/>
      <c r="HQ48" s="339"/>
      <c r="HR48" s="339"/>
      <c r="HS48" s="339"/>
      <c r="HT48" s="339"/>
      <c r="HU48" s="339"/>
      <c r="HV48" s="339"/>
      <c r="HW48" s="339"/>
      <c r="HX48" s="339"/>
      <c r="HY48" s="339"/>
      <c r="HZ48" s="339"/>
      <c r="IA48" s="339"/>
      <c r="IB48" s="339"/>
      <c r="IC48" s="339"/>
      <c r="ID48" s="339"/>
      <c r="IE48" s="339"/>
      <c r="IF48" s="339"/>
      <c r="IG48" s="339"/>
      <c r="IH48" s="339"/>
      <c r="II48" s="339"/>
      <c r="IJ48" s="339"/>
    </row>
    <row r="49" spans="1:244" s="76" customFormat="1" ht="12" customHeight="1">
      <c r="A49" s="371"/>
      <c r="B49" s="339"/>
      <c r="C49" s="339"/>
      <c r="D49" s="339"/>
      <c r="E49" s="339"/>
      <c r="F49" s="339"/>
      <c r="G49" s="339"/>
      <c r="H49" s="339"/>
      <c r="I49" s="339"/>
      <c r="J49" s="339"/>
      <c r="K49" s="339"/>
      <c r="L49" s="339"/>
      <c r="M49" s="339"/>
      <c r="N49" s="339"/>
      <c r="O49" s="339"/>
      <c r="P49" s="339"/>
      <c r="Q49" s="339"/>
      <c r="R49" s="339"/>
      <c r="S49" s="339"/>
      <c r="T49" s="339"/>
      <c r="U49" s="339"/>
      <c r="V49" s="339"/>
      <c r="W49" s="339"/>
      <c r="X49" s="339"/>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39"/>
      <c r="AV49" s="339"/>
      <c r="AW49" s="339"/>
      <c r="AX49" s="339"/>
      <c r="AY49" s="339"/>
      <c r="AZ49" s="339"/>
      <c r="BA49" s="339"/>
      <c r="BB49" s="339"/>
      <c r="BC49" s="339"/>
      <c r="BD49" s="339"/>
      <c r="BE49" s="339"/>
      <c r="BF49" s="339"/>
      <c r="BG49" s="339"/>
      <c r="BH49" s="339"/>
      <c r="BI49" s="339"/>
      <c r="BJ49" s="339"/>
      <c r="BK49" s="339"/>
      <c r="BL49" s="339"/>
      <c r="BM49" s="339"/>
      <c r="BN49" s="339"/>
      <c r="BO49" s="339"/>
      <c r="BP49" s="339"/>
      <c r="BQ49" s="339"/>
      <c r="BR49" s="339"/>
      <c r="BS49" s="339"/>
      <c r="BT49" s="339"/>
      <c r="BU49" s="339"/>
      <c r="BV49" s="339"/>
      <c r="BW49" s="339"/>
      <c r="BX49" s="339"/>
      <c r="BY49" s="339"/>
      <c r="BZ49" s="339"/>
      <c r="CA49" s="339"/>
      <c r="CB49" s="339"/>
      <c r="CC49" s="339"/>
      <c r="CD49" s="339"/>
      <c r="CE49" s="339"/>
      <c r="CF49" s="339"/>
      <c r="CG49" s="339"/>
      <c r="CH49" s="339"/>
      <c r="CI49" s="339"/>
      <c r="CJ49" s="339"/>
      <c r="CK49" s="339"/>
      <c r="CL49" s="339"/>
      <c r="CM49" s="339"/>
      <c r="CN49" s="339"/>
      <c r="CO49" s="339"/>
      <c r="CP49" s="339"/>
      <c r="CQ49" s="339"/>
      <c r="CR49" s="339"/>
      <c r="CS49" s="339"/>
      <c r="CT49" s="339"/>
      <c r="CU49" s="339"/>
      <c r="CV49" s="339"/>
      <c r="CW49" s="339"/>
      <c r="CX49" s="339"/>
      <c r="CY49" s="339"/>
      <c r="CZ49" s="339"/>
      <c r="DA49" s="339"/>
      <c r="DB49" s="339"/>
      <c r="DC49" s="339"/>
      <c r="DD49" s="339"/>
      <c r="DE49" s="339"/>
      <c r="DF49" s="339"/>
      <c r="DG49" s="339"/>
      <c r="DH49" s="339"/>
      <c r="DI49" s="339"/>
      <c r="DJ49" s="339"/>
      <c r="DK49" s="339"/>
      <c r="DL49" s="339"/>
      <c r="DM49" s="339"/>
      <c r="DN49" s="339"/>
      <c r="DO49" s="339"/>
      <c r="DP49" s="339"/>
      <c r="DQ49" s="339"/>
      <c r="DR49" s="339"/>
      <c r="DS49" s="339"/>
      <c r="DT49" s="339"/>
      <c r="DU49" s="339"/>
      <c r="DV49" s="339"/>
      <c r="DW49" s="339"/>
      <c r="DX49" s="339"/>
      <c r="DY49" s="339"/>
      <c r="DZ49" s="339"/>
      <c r="EA49" s="339"/>
      <c r="EB49" s="339"/>
      <c r="EC49" s="339"/>
      <c r="ED49" s="339"/>
      <c r="EE49" s="339"/>
      <c r="EF49" s="339"/>
      <c r="EG49" s="339"/>
      <c r="EH49" s="339"/>
      <c r="EI49" s="339"/>
      <c r="EJ49" s="339"/>
      <c r="EK49" s="339"/>
      <c r="EL49" s="339"/>
      <c r="EM49" s="339"/>
      <c r="EN49" s="339"/>
      <c r="EO49" s="339"/>
      <c r="EP49" s="339"/>
      <c r="EQ49" s="339"/>
      <c r="ER49" s="339"/>
      <c r="ES49" s="339"/>
      <c r="ET49" s="339"/>
      <c r="EU49" s="339"/>
      <c r="EV49" s="339"/>
      <c r="EW49" s="339"/>
      <c r="EX49" s="339"/>
      <c r="EY49" s="339"/>
      <c r="EZ49" s="339"/>
      <c r="FA49" s="339"/>
      <c r="FB49" s="339"/>
      <c r="FC49" s="339"/>
      <c r="FD49" s="339"/>
      <c r="FE49" s="339"/>
      <c r="FF49" s="339"/>
      <c r="FG49" s="339"/>
      <c r="FH49" s="339"/>
      <c r="FI49" s="339"/>
      <c r="FJ49" s="339"/>
      <c r="FK49" s="339"/>
      <c r="FL49" s="339"/>
      <c r="FM49" s="339"/>
      <c r="FN49" s="339"/>
      <c r="FO49" s="339"/>
      <c r="FP49" s="339"/>
      <c r="FQ49" s="339"/>
      <c r="FR49" s="339"/>
      <c r="FS49" s="339"/>
      <c r="FT49" s="339"/>
      <c r="FU49" s="25"/>
      <c r="FV49" s="25"/>
      <c r="FW49" s="339"/>
      <c r="FX49" s="339"/>
      <c r="FY49" s="339"/>
      <c r="FZ49" s="339"/>
      <c r="GA49" s="339"/>
      <c r="GB49" s="339"/>
      <c r="GC49" s="339"/>
      <c r="GD49" s="339"/>
      <c r="GE49" s="339"/>
      <c r="GF49" s="339"/>
      <c r="GG49" s="339"/>
      <c r="GH49" s="339"/>
      <c r="GI49" s="339"/>
      <c r="GJ49" s="339"/>
      <c r="GK49" s="339"/>
      <c r="GL49" s="489"/>
      <c r="GM49" s="489"/>
      <c r="GN49" s="489"/>
      <c r="GO49" s="489"/>
      <c r="GP49" s="489"/>
      <c r="GQ49" s="489"/>
      <c r="GR49" s="489"/>
      <c r="GS49" s="489"/>
      <c r="GT49" s="489"/>
      <c r="GU49" s="489"/>
      <c r="GV49" s="489"/>
      <c r="GW49" s="489"/>
      <c r="GX49" s="339"/>
      <c r="GY49" s="339"/>
      <c r="GZ49" s="339"/>
      <c r="HA49" s="339"/>
      <c r="HB49" s="339"/>
      <c r="HC49" s="339"/>
      <c r="HD49" s="339"/>
      <c r="HE49" s="339"/>
      <c r="HF49" s="339"/>
      <c r="HG49" s="339"/>
      <c r="HH49" s="339"/>
      <c r="HI49" s="339"/>
      <c r="HJ49" s="339"/>
      <c r="HK49" s="339"/>
      <c r="HL49" s="339"/>
      <c r="HM49" s="339"/>
      <c r="HN49" s="339"/>
      <c r="HO49" s="339"/>
      <c r="HP49" s="339"/>
      <c r="HQ49" s="339"/>
      <c r="HR49" s="339"/>
      <c r="HS49" s="339"/>
      <c r="HT49" s="339"/>
      <c r="HU49" s="339"/>
      <c r="HV49" s="339"/>
      <c r="HW49" s="339"/>
      <c r="HX49" s="339"/>
      <c r="HY49" s="339"/>
      <c r="HZ49" s="339"/>
      <c r="IA49" s="339"/>
      <c r="IB49" s="339"/>
      <c r="IC49" s="339"/>
      <c r="ID49" s="339"/>
      <c r="IE49" s="339"/>
      <c r="IF49" s="339"/>
      <c r="IG49" s="339"/>
      <c r="IH49" s="339"/>
      <c r="II49" s="339"/>
      <c r="IJ49" s="339"/>
    </row>
    <row r="50" spans="1:244" ht="15.75">
      <c r="A50" s="403" t="s">
        <v>289</v>
      </c>
      <c r="GL50" s="488"/>
      <c r="GM50" s="488"/>
      <c r="GN50" s="488"/>
      <c r="GO50" s="488"/>
      <c r="GP50" s="488"/>
      <c r="GQ50" s="488"/>
      <c r="GR50" s="488"/>
      <c r="GS50" s="488"/>
      <c r="GT50" s="488"/>
      <c r="GU50" s="488"/>
      <c r="GV50" s="488"/>
      <c r="GW50" s="488"/>
    </row>
    <row r="51" spans="1:244" ht="15">
      <c r="A51" s="410" t="s">
        <v>291</v>
      </c>
      <c r="B51" s="226">
        <v>38353</v>
      </c>
      <c r="C51" s="226">
        <v>38384</v>
      </c>
      <c r="D51" s="226">
        <v>38412</v>
      </c>
      <c r="E51" s="226">
        <v>38443</v>
      </c>
      <c r="F51" s="226">
        <v>38473</v>
      </c>
      <c r="G51" s="226">
        <v>38504</v>
      </c>
      <c r="H51" s="226">
        <v>38534</v>
      </c>
      <c r="I51" s="226">
        <v>38565</v>
      </c>
      <c r="J51" s="226">
        <v>38596</v>
      </c>
      <c r="K51" s="226">
        <v>38626</v>
      </c>
      <c r="L51" s="226">
        <v>38657</v>
      </c>
      <c r="M51" s="227">
        <v>38687</v>
      </c>
      <c r="N51" s="225">
        <v>38718</v>
      </c>
      <c r="O51" s="226">
        <v>38749</v>
      </c>
      <c r="P51" s="226">
        <v>38777</v>
      </c>
      <c r="Q51" s="226">
        <v>38808</v>
      </c>
      <c r="R51" s="226">
        <v>38838</v>
      </c>
      <c r="S51" s="226">
        <v>38869</v>
      </c>
      <c r="T51" s="226">
        <v>38899</v>
      </c>
      <c r="U51" s="226">
        <v>38930</v>
      </c>
      <c r="V51" s="226">
        <v>38961</v>
      </c>
      <c r="W51" s="226">
        <v>38991</v>
      </c>
      <c r="X51" s="226">
        <v>39022</v>
      </c>
      <c r="Y51" s="227">
        <v>39052</v>
      </c>
      <c r="Z51" s="225">
        <v>39083</v>
      </c>
      <c r="AA51" s="226">
        <v>39114</v>
      </c>
      <c r="AB51" s="226">
        <v>39142</v>
      </c>
      <c r="AC51" s="226">
        <v>39173</v>
      </c>
      <c r="AD51" s="226">
        <v>39203</v>
      </c>
      <c r="AE51" s="226">
        <v>39234</v>
      </c>
      <c r="AF51" s="226">
        <v>39264</v>
      </c>
      <c r="AG51" s="226">
        <v>39295</v>
      </c>
      <c r="AH51" s="226">
        <v>39326</v>
      </c>
      <c r="AI51" s="226">
        <v>39356</v>
      </c>
      <c r="AJ51" s="226">
        <v>39387</v>
      </c>
      <c r="AK51" s="227">
        <v>39417</v>
      </c>
      <c r="AL51" s="225">
        <v>39448</v>
      </c>
      <c r="AM51" s="226">
        <v>39479</v>
      </c>
      <c r="AN51" s="226">
        <v>39508</v>
      </c>
      <c r="AO51" s="226">
        <v>39539</v>
      </c>
      <c r="AP51" s="226">
        <v>39569</v>
      </c>
      <c r="AQ51" s="226">
        <v>39600</v>
      </c>
      <c r="AR51" s="226">
        <v>39630</v>
      </c>
      <c r="AS51" s="226">
        <v>39661</v>
      </c>
      <c r="AT51" s="226">
        <v>39692</v>
      </c>
      <c r="AU51" s="226">
        <v>39722</v>
      </c>
      <c r="AV51" s="226">
        <v>39753</v>
      </c>
      <c r="AW51" s="227">
        <v>39783</v>
      </c>
      <c r="AX51" s="225">
        <v>39814</v>
      </c>
      <c r="AY51" s="226">
        <v>39845</v>
      </c>
      <c r="AZ51" s="226">
        <v>39873</v>
      </c>
      <c r="BA51" s="226">
        <v>39904</v>
      </c>
      <c r="BB51" s="226">
        <v>39934</v>
      </c>
      <c r="BC51" s="226">
        <v>39965</v>
      </c>
      <c r="BD51" s="226">
        <v>39995</v>
      </c>
      <c r="BE51" s="226">
        <v>40026</v>
      </c>
      <c r="BF51" s="226">
        <v>40057</v>
      </c>
      <c r="BG51" s="226">
        <v>40087</v>
      </c>
      <c r="BH51" s="226">
        <v>40118</v>
      </c>
      <c r="BI51" s="226">
        <v>40148</v>
      </c>
      <c r="BJ51" s="225">
        <v>40179</v>
      </c>
      <c r="BK51" s="226">
        <v>40210</v>
      </c>
      <c r="BL51" s="226">
        <v>40238</v>
      </c>
      <c r="BM51" s="226">
        <v>40269</v>
      </c>
      <c r="BN51" s="226">
        <v>40299</v>
      </c>
      <c r="BO51" s="226">
        <v>40330</v>
      </c>
      <c r="BP51" s="226">
        <v>40360</v>
      </c>
      <c r="BQ51" s="226">
        <v>40391</v>
      </c>
      <c r="BR51" s="226">
        <v>40422</v>
      </c>
      <c r="BS51" s="226">
        <v>40452</v>
      </c>
      <c r="BT51" s="226">
        <v>40483</v>
      </c>
      <c r="BU51" s="227">
        <v>40513</v>
      </c>
      <c r="BV51" s="225">
        <v>40544</v>
      </c>
      <c r="BW51" s="226">
        <v>40575</v>
      </c>
      <c r="BX51" s="226">
        <v>40603</v>
      </c>
      <c r="BY51" s="226">
        <v>40634</v>
      </c>
      <c r="BZ51" s="226">
        <v>40664</v>
      </c>
      <c r="CA51" s="226">
        <v>40695</v>
      </c>
      <c r="CB51" s="226">
        <v>40725</v>
      </c>
      <c r="CC51" s="226">
        <v>40756</v>
      </c>
      <c r="CD51" s="226">
        <v>40787</v>
      </c>
      <c r="CE51" s="226">
        <v>40817</v>
      </c>
      <c r="CF51" s="226">
        <v>40848</v>
      </c>
      <c r="CG51" s="227">
        <v>40878</v>
      </c>
      <c r="CH51" s="225">
        <v>40909</v>
      </c>
      <c r="CI51" s="226">
        <v>40940</v>
      </c>
      <c r="CJ51" s="226">
        <v>40969</v>
      </c>
      <c r="CK51" s="226">
        <v>41000</v>
      </c>
      <c r="CL51" s="226">
        <v>41030</v>
      </c>
      <c r="CM51" s="226">
        <v>41061</v>
      </c>
      <c r="CN51" s="226">
        <v>41091</v>
      </c>
      <c r="CO51" s="226">
        <v>41122</v>
      </c>
      <c r="CP51" s="226">
        <v>41153</v>
      </c>
      <c r="CQ51" s="226">
        <v>41183</v>
      </c>
      <c r="CR51" s="226">
        <v>41214</v>
      </c>
      <c r="CS51" s="227">
        <v>41244</v>
      </c>
      <c r="CT51" s="225">
        <v>41275</v>
      </c>
      <c r="CU51" s="226">
        <v>41306</v>
      </c>
      <c r="CV51" s="226">
        <v>41334</v>
      </c>
      <c r="CW51" s="226">
        <v>41365</v>
      </c>
      <c r="CX51" s="226">
        <v>41395</v>
      </c>
      <c r="CY51" s="226">
        <v>41426</v>
      </c>
      <c r="CZ51" s="226">
        <v>41456</v>
      </c>
      <c r="DA51" s="226">
        <v>41487</v>
      </c>
      <c r="DB51" s="226">
        <v>41518</v>
      </c>
      <c r="DC51" s="226">
        <v>41548</v>
      </c>
      <c r="DD51" s="226">
        <v>41579</v>
      </c>
      <c r="DE51" s="227">
        <v>41609</v>
      </c>
      <c r="DF51" s="225">
        <v>41640</v>
      </c>
      <c r="DG51" s="226">
        <v>41671</v>
      </c>
      <c r="DH51" s="226">
        <v>41699</v>
      </c>
      <c r="DI51" s="226">
        <v>41730</v>
      </c>
      <c r="DJ51" s="226">
        <v>41760</v>
      </c>
      <c r="DK51" s="226">
        <v>41791</v>
      </c>
      <c r="DL51" s="226">
        <v>41821</v>
      </c>
      <c r="DM51" s="226">
        <v>41852</v>
      </c>
      <c r="DN51" s="226">
        <v>41883</v>
      </c>
      <c r="DO51" s="226">
        <v>41913</v>
      </c>
      <c r="DP51" s="226">
        <v>41944</v>
      </c>
      <c r="DQ51" s="226">
        <v>41974</v>
      </c>
      <c r="DR51" s="225">
        <v>42005</v>
      </c>
      <c r="DS51" s="226">
        <v>42036</v>
      </c>
      <c r="DT51" s="226">
        <v>42064</v>
      </c>
      <c r="DU51" s="226">
        <v>42095</v>
      </c>
      <c r="DV51" s="226">
        <v>42125</v>
      </c>
      <c r="DW51" s="226">
        <v>42156</v>
      </c>
      <c r="DX51" s="226">
        <v>42186</v>
      </c>
      <c r="DY51" s="226">
        <v>42217</v>
      </c>
      <c r="DZ51" s="226">
        <v>42248</v>
      </c>
      <c r="EA51" s="226">
        <v>42278</v>
      </c>
      <c r="EB51" s="226">
        <v>42309</v>
      </c>
      <c r="EC51" s="226">
        <v>42339</v>
      </c>
      <c r="ED51" s="225">
        <v>42370</v>
      </c>
      <c r="EE51" s="226">
        <v>42401</v>
      </c>
      <c r="EF51" s="226">
        <v>42430</v>
      </c>
      <c r="EG51" s="226">
        <v>42461</v>
      </c>
      <c r="EH51" s="226">
        <v>42491</v>
      </c>
      <c r="EI51" s="226">
        <v>42522</v>
      </c>
      <c r="EJ51" s="226">
        <v>42552</v>
      </c>
      <c r="EK51" s="226">
        <v>42583</v>
      </c>
      <c r="EL51" s="226">
        <v>42614</v>
      </c>
      <c r="EM51" s="226">
        <v>42644</v>
      </c>
      <c r="EN51" s="226">
        <v>42675</v>
      </c>
      <c r="EO51" s="228">
        <v>42705</v>
      </c>
      <c r="EP51" s="229">
        <v>42736</v>
      </c>
      <c r="EQ51" s="226">
        <v>42767</v>
      </c>
      <c r="ER51" s="226">
        <v>42795</v>
      </c>
      <c r="ES51" s="226">
        <v>42826</v>
      </c>
      <c r="ET51" s="226">
        <v>42856</v>
      </c>
      <c r="EU51" s="226">
        <v>42887</v>
      </c>
      <c r="EV51" s="226">
        <v>42917</v>
      </c>
      <c r="EW51" s="226">
        <v>42948</v>
      </c>
      <c r="EX51" s="226">
        <v>42979</v>
      </c>
      <c r="EY51" s="226">
        <v>43009</v>
      </c>
      <c r="EZ51" s="226">
        <v>43040</v>
      </c>
      <c r="FA51" s="226">
        <v>43070</v>
      </c>
      <c r="FB51" s="226">
        <v>43101</v>
      </c>
      <c r="FC51" s="226">
        <v>43132</v>
      </c>
      <c r="FD51" s="226">
        <v>43160</v>
      </c>
      <c r="FE51" s="226">
        <v>43191</v>
      </c>
      <c r="FF51" s="226">
        <v>43221</v>
      </c>
      <c r="FG51" s="226">
        <v>43252</v>
      </c>
      <c r="FH51" s="226">
        <v>43282</v>
      </c>
      <c r="FI51" s="226">
        <v>43313</v>
      </c>
      <c r="FJ51" s="226">
        <v>43344</v>
      </c>
      <c r="FK51" s="226">
        <v>43374</v>
      </c>
      <c r="FL51" s="270">
        <v>43405</v>
      </c>
      <c r="FM51" s="270">
        <v>43435</v>
      </c>
      <c r="FN51" s="270">
        <v>43466</v>
      </c>
      <c r="FO51" s="270">
        <v>43497</v>
      </c>
      <c r="FP51" s="270">
        <v>43525</v>
      </c>
      <c r="FQ51" s="270">
        <v>43556</v>
      </c>
      <c r="FR51" s="270">
        <v>43586</v>
      </c>
      <c r="FS51" s="270">
        <v>43617</v>
      </c>
      <c r="FT51" s="270">
        <v>43647</v>
      </c>
      <c r="FU51" s="270">
        <v>43678</v>
      </c>
      <c r="FV51" s="270">
        <v>43709</v>
      </c>
      <c r="FW51" s="270">
        <v>43739</v>
      </c>
      <c r="FX51" s="270">
        <v>43770</v>
      </c>
      <c r="FY51" s="270">
        <v>43800</v>
      </c>
      <c r="FZ51" s="270">
        <v>43831</v>
      </c>
      <c r="GA51" s="270">
        <v>43862</v>
      </c>
      <c r="GB51" s="270">
        <v>43891</v>
      </c>
      <c r="GC51" s="270">
        <v>43922</v>
      </c>
      <c r="GD51" s="270">
        <v>43952</v>
      </c>
      <c r="GE51" s="270">
        <v>43983</v>
      </c>
      <c r="GF51" s="270">
        <v>44013</v>
      </c>
      <c r="GG51" s="270">
        <v>44044</v>
      </c>
      <c r="GH51" s="270">
        <v>44075</v>
      </c>
      <c r="GI51" s="270">
        <v>44105</v>
      </c>
      <c r="GJ51" s="270">
        <v>44136</v>
      </c>
      <c r="GK51" s="270">
        <v>44166</v>
      </c>
      <c r="GL51" s="270">
        <v>44197</v>
      </c>
      <c r="GM51" s="270">
        <v>44228</v>
      </c>
      <c r="GN51" s="270">
        <v>44256</v>
      </c>
      <c r="GO51" s="270">
        <v>44287</v>
      </c>
      <c r="GP51" s="270">
        <v>44317</v>
      </c>
      <c r="GQ51" s="270">
        <v>44348</v>
      </c>
      <c r="GR51" s="270">
        <v>44378</v>
      </c>
      <c r="GS51" s="270">
        <v>44409</v>
      </c>
      <c r="GT51" s="270">
        <v>44440</v>
      </c>
      <c r="GU51" s="270">
        <v>44470</v>
      </c>
      <c r="GV51" s="270">
        <v>44501</v>
      </c>
      <c r="GW51" s="270">
        <v>44531</v>
      </c>
      <c r="GX51" s="270">
        <v>44562</v>
      </c>
      <c r="GY51" s="270">
        <v>44593</v>
      </c>
      <c r="GZ51" s="270">
        <v>44621</v>
      </c>
      <c r="HA51" s="270">
        <v>44652</v>
      </c>
      <c r="HB51" s="270">
        <v>44682</v>
      </c>
      <c r="HC51" s="270">
        <v>44713</v>
      </c>
      <c r="HD51" s="270">
        <v>44743</v>
      </c>
      <c r="HE51" s="270">
        <v>44774</v>
      </c>
      <c r="HF51" s="270">
        <v>44805</v>
      </c>
      <c r="HG51" s="270">
        <v>44835</v>
      </c>
      <c r="HH51" s="270">
        <f t="shared" ref="HH51:HZ51" si="2">HH$11</f>
        <v>44866</v>
      </c>
      <c r="HI51" s="270">
        <f t="shared" si="2"/>
        <v>44896</v>
      </c>
      <c r="HJ51" s="270">
        <f t="shared" si="2"/>
        <v>44927</v>
      </c>
      <c r="HK51" s="270">
        <f t="shared" si="2"/>
        <v>44958</v>
      </c>
      <c r="HL51" s="270">
        <f t="shared" si="2"/>
        <v>44986</v>
      </c>
      <c r="HM51" s="270">
        <f t="shared" si="2"/>
        <v>45017</v>
      </c>
      <c r="HN51" s="270">
        <f t="shared" si="2"/>
        <v>45047</v>
      </c>
      <c r="HO51" s="270">
        <f t="shared" si="2"/>
        <v>45078</v>
      </c>
      <c r="HP51" s="270">
        <f t="shared" si="2"/>
        <v>45108</v>
      </c>
      <c r="HQ51" s="270">
        <f t="shared" si="2"/>
        <v>45139</v>
      </c>
      <c r="HR51" s="270">
        <f t="shared" si="2"/>
        <v>45170</v>
      </c>
      <c r="HS51" s="270">
        <f t="shared" si="2"/>
        <v>45200</v>
      </c>
      <c r="HT51" s="270">
        <f t="shared" si="2"/>
        <v>45231</v>
      </c>
      <c r="HU51" s="270">
        <f t="shared" si="2"/>
        <v>45261</v>
      </c>
      <c r="HV51" s="270">
        <f t="shared" si="2"/>
        <v>45292</v>
      </c>
      <c r="HW51" s="270">
        <f t="shared" si="2"/>
        <v>45323</v>
      </c>
      <c r="HX51" s="270">
        <f t="shared" si="2"/>
        <v>45352</v>
      </c>
      <c r="HY51" s="270">
        <f t="shared" si="2"/>
        <v>45383</v>
      </c>
      <c r="HZ51" s="270">
        <f t="shared" si="2"/>
        <v>45413</v>
      </c>
      <c r="IA51" s="270">
        <v>45444</v>
      </c>
      <c r="IB51" s="270">
        <v>45474</v>
      </c>
      <c r="IC51" s="270">
        <v>45505</v>
      </c>
      <c r="ID51" s="270">
        <v>45536</v>
      </c>
      <c r="IE51" s="270">
        <v>45566</v>
      </c>
      <c r="IF51" s="270">
        <v>45597</v>
      </c>
      <c r="IG51" s="270">
        <v>45627</v>
      </c>
      <c r="IH51" s="270">
        <v>45658</v>
      </c>
      <c r="II51" s="270">
        <v>45689</v>
      </c>
      <c r="IJ51" s="270">
        <v>45717</v>
      </c>
    </row>
    <row r="52" spans="1:244">
      <c r="A52" s="26" t="s">
        <v>272</v>
      </c>
      <c r="B52" s="283">
        <v>0</v>
      </c>
      <c r="C52" s="283">
        <v>4.7218172000935621E-3</v>
      </c>
      <c r="D52" s="283">
        <v>2.1564326477776646E-3</v>
      </c>
      <c r="E52" s="283">
        <v>0</v>
      </c>
      <c r="F52" s="283">
        <v>0</v>
      </c>
      <c r="G52" s="283">
        <v>0</v>
      </c>
      <c r="H52" s="283">
        <v>0</v>
      </c>
      <c r="I52" s="283">
        <v>0</v>
      </c>
      <c r="J52" s="283">
        <v>0</v>
      </c>
      <c r="K52" s="283">
        <v>0</v>
      </c>
      <c r="L52" s="283">
        <v>7.1867933139355101E-4</v>
      </c>
      <c r="M52" s="283">
        <v>5.07383141496256E-3</v>
      </c>
      <c r="N52" s="283">
        <v>3.5036303598172838E-3</v>
      </c>
      <c r="O52" s="283">
        <v>2.1986625609021378E-3</v>
      </c>
      <c r="P52" s="283">
        <v>5.3652332634979594E-4</v>
      </c>
      <c r="Q52" s="283">
        <v>0</v>
      </c>
      <c r="R52" s="283">
        <v>2.4425498958770443E-4</v>
      </c>
      <c r="S52" s="283">
        <v>4.1615286959511709E-4</v>
      </c>
      <c r="T52" s="283">
        <v>0</v>
      </c>
      <c r="U52" s="283">
        <v>5.6481947576825361E-4</v>
      </c>
      <c r="V52" s="283">
        <v>6.5908890460629954E-4</v>
      </c>
      <c r="W52" s="283">
        <v>3.2955352781848055E-4</v>
      </c>
      <c r="X52" s="283">
        <v>4.6558928313292572E-4</v>
      </c>
      <c r="Y52" s="283">
        <v>3.9484987437604467E-4</v>
      </c>
      <c r="Z52" s="283">
        <v>5.5641648293948041E-4</v>
      </c>
      <c r="AA52" s="283">
        <v>2.5626558820591804E-4</v>
      </c>
      <c r="AB52" s="283">
        <v>1.4542600830461832E-4</v>
      </c>
      <c r="AC52" s="283">
        <v>9.5035789880246473E-4</v>
      </c>
      <c r="AD52" s="283">
        <v>1.9674555219344088E-3</v>
      </c>
      <c r="AE52" s="283">
        <v>7.7079785087904012E-4</v>
      </c>
      <c r="AF52" s="283">
        <v>4.3277210874601078E-4</v>
      </c>
      <c r="AG52" s="283">
        <v>0</v>
      </c>
      <c r="AH52" s="283">
        <v>0</v>
      </c>
      <c r="AI52" s="283">
        <v>6.0519813771442064E-4</v>
      </c>
      <c r="AJ52" s="283">
        <v>9.7723828346405546E-4</v>
      </c>
      <c r="AK52" s="283">
        <v>7.6313617763327363E-4</v>
      </c>
      <c r="AL52" s="283">
        <v>5.2466789457661768E-4</v>
      </c>
      <c r="AM52" s="283">
        <v>6.4083996175467106E-4</v>
      </c>
      <c r="AN52" s="283">
        <v>4.0577699833688549E-4</v>
      </c>
      <c r="AO52" s="283">
        <v>5.4532171964083659E-4</v>
      </c>
      <c r="AP52" s="283">
        <v>5.7928284596803724E-4</v>
      </c>
      <c r="AQ52" s="283">
        <v>7.2133792183914534E-4</v>
      </c>
      <c r="AR52" s="283">
        <v>4.4582398851708978E-4</v>
      </c>
      <c r="AS52" s="283">
        <v>6.7334402601159683E-4</v>
      </c>
      <c r="AT52" s="283">
        <v>3.2799181078896919E-4</v>
      </c>
      <c r="AU52" s="283">
        <v>7.0580746958363834E-3</v>
      </c>
      <c r="AV52" s="283">
        <v>4.6079373963168737E-3</v>
      </c>
      <c r="AW52" s="283">
        <v>3.3691978209291701E-3</v>
      </c>
      <c r="AX52" s="283">
        <v>3.6107383782023219E-3</v>
      </c>
      <c r="AY52" s="283">
        <v>4.5618943328266772E-3</v>
      </c>
      <c r="AZ52" s="283">
        <v>1.877075357606336E-3</v>
      </c>
      <c r="BA52" s="283">
        <v>1.3586150767009538E-3</v>
      </c>
      <c r="BB52" s="283">
        <v>1.9585727639997727E-3</v>
      </c>
      <c r="BC52" s="283">
        <v>0</v>
      </c>
      <c r="BD52" s="283">
        <v>0</v>
      </c>
      <c r="BE52" s="283">
        <v>0</v>
      </c>
      <c r="BF52" s="283">
        <v>0</v>
      </c>
      <c r="BG52" s="283">
        <v>0</v>
      </c>
      <c r="BH52" s="283">
        <v>0</v>
      </c>
      <c r="BI52" s="283">
        <v>0</v>
      </c>
      <c r="BJ52" s="283">
        <v>0</v>
      </c>
      <c r="BK52" s="283">
        <v>0</v>
      </c>
      <c r="BL52" s="283">
        <v>0</v>
      </c>
      <c r="BM52" s="283">
        <v>0</v>
      </c>
      <c r="BN52" s="283">
        <v>0</v>
      </c>
      <c r="BO52" s="283">
        <v>0</v>
      </c>
      <c r="BP52" s="283">
        <v>0</v>
      </c>
      <c r="BQ52" s="283">
        <v>0</v>
      </c>
      <c r="BR52" s="283">
        <v>0</v>
      </c>
      <c r="BS52" s="283">
        <v>0</v>
      </c>
      <c r="BT52" s="283">
        <v>0</v>
      </c>
      <c r="BU52" s="283">
        <v>0</v>
      </c>
      <c r="BV52" s="283">
        <v>6.9707473481221607E-4</v>
      </c>
      <c r="BW52" s="283">
        <v>9.1261196947753343E-4</v>
      </c>
      <c r="BX52" s="283">
        <v>2.5148887062847352E-4</v>
      </c>
      <c r="BY52" s="283">
        <v>3.7360675022840383E-4</v>
      </c>
      <c r="BZ52" s="283">
        <v>2.8512381733845449E-4</v>
      </c>
      <c r="CA52" s="283">
        <v>0</v>
      </c>
      <c r="CB52" s="283">
        <v>5.5251029172734333E-4</v>
      </c>
      <c r="CC52" s="283">
        <v>6.5864422196847732E-5</v>
      </c>
      <c r="CD52" s="283">
        <v>5.9706907365156411E-4</v>
      </c>
      <c r="CE52" s="283">
        <v>6.8258489809413169E-4</v>
      </c>
      <c r="CF52" s="283">
        <v>1.5390633714345144E-4</v>
      </c>
      <c r="CG52" s="283">
        <f>CF52</f>
        <v>1.5390633714345144E-4</v>
      </c>
      <c r="CH52" s="283">
        <f>CG52</f>
        <v>1.5390633714345144E-4</v>
      </c>
      <c r="CI52" s="283">
        <v>3.943570792030814E-5</v>
      </c>
      <c r="CJ52" s="283">
        <v>2.4010721661054483E-4</v>
      </c>
      <c r="CK52" s="283">
        <v>3.0367334630588524E-4</v>
      </c>
      <c r="CL52" s="283">
        <v>6.517187040447547E-4</v>
      </c>
      <c r="CM52" s="283">
        <v>4.9810326979738036E-4</v>
      </c>
      <c r="CN52" s="283">
        <v>1.5913563182946035E-3</v>
      </c>
      <c r="CO52" s="283">
        <v>6.0783977149114766E-5</v>
      </c>
      <c r="CP52" s="283">
        <v>1.1992037371266373E-3</v>
      </c>
      <c r="CQ52" s="283">
        <v>2.0542843198293281E-4</v>
      </c>
      <c r="CR52" s="283">
        <v>9.7014341243249747E-4</v>
      </c>
      <c r="CS52" s="283">
        <v>8.0688856743959289E-4</v>
      </c>
      <c r="CT52" s="283">
        <v>0</v>
      </c>
      <c r="CU52" s="283">
        <v>5.9484403977043648E-4</v>
      </c>
      <c r="CV52" s="283">
        <v>3.2716999054200631E-4</v>
      </c>
      <c r="CW52" s="283">
        <v>0</v>
      </c>
      <c r="CX52" s="283">
        <v>0</v>
      </c>
      <c r="CY52" s="283">
        <v>2.8857824808034005E-3</v>
      </c>
      <c r="CZ52" s="283">
        <v>2.3457591378043285E-3</v>
      </c>
      <c r="DA52" s="283">
        <v>3.7556953464063926E-3</v>
      </c>
      <c r="DB52" s="283">
        <v>3.5825198300253134E-3</v>
      </c>
      <c r="DC52" s="283">
        <v>3.5708641895297478E-3</v>
      </c>
      <c r="DD52" s="283">
        <v>3.2296661258821428E-3</v>
      </c>
      <c r="DE52" s="283">
        <v>4.4977273990249684E-3</v>
      </c>
      <c r="DF52" s="283">
        <v>2.4568921231568311E-3</v>
      </c>
      <c r="DG52" s="283">
        <v>2.5499790809235669E-3</v>
      </c>
      <c r="DH52" s="283">
        <v>2.4803467962030935E-3</v>
      </c>
      <c r="DI52" s="283">
        <v>2.6154784332083339E-3</v>
      </c>
      <c r="DJ52" s="283">
        <v>2.6118258740115245E-3</v>
      </c>
      <c r="DK52" s="283">
        <v>2.1348968023636996E-3</v>
      </c>
      <c r="DL52" s="283">
        <v>2.7384168245961345E-3</v>
      </c>
      <c r="DM52" s="283">
        <v>2E-3</v>
      </c>
      <c r="DN52" s="283">
        <v>1.421772185353149E-3</v>
      </c>
      <c r="DO52" s="283">
        <v>1.7850601715892278E-3</v>
      </c>
      <c r="DP52" s="283">
        <v>3.2045959806889014E-3</v>
      </c>
      <c r="DQ52" s="283">
        <v>3.0448081325866053E-3</v>
      </c>
      <c r="DR52" s="283">
        <v>2.5276249173119729E-3</v>
      </c>
      <c r="DS52" s="283">
        <v>2.611598398666076E-3</v>
      </c>
      <c r="DT52" s="283">
        <v>2.0272821984543229E-3</v>
      </c>
      <c r="DU52" s="283">
        <v>1.4E-3</v>
      </c>
      <c r="DV52" s="283">
        <v>1.9837931780366711E-3</v>
      </c>
      <c r="DW52" s="283">
        <v>1.3412217740792708E-3</v>
      </c>
      <c r="DX52" s="283">
        <v>8.7768136509082102E-4</v>
      </c>
      <c r="DY52" s="283">
        <v>1.0440762744465737E-3</v>
      </c>
      <c r="DZ52" s="283">
        <v>2.0599756850436827E-3</v>
      </c>
      <c r="EA52" s="283">
        <v>1.8708682024231088E-3</v>
      </c>
      <c r="EB52" s="283">
        <v>2.4191800220511495E-3</v>
      </c>
      <c r="EC52" s="283">
        <v>2.5643881613913503E-3</v>
      </c>
      <c r="ED52" s="283">
        <v>2.0097347666773462E-3</v>
      </c>
      <c r="EE52" s="283">
        <v>2.0318508185546516E-3</v>
      </c>
      <c r="EF52" s="283">
        <v>1.8163204466372679E-3</v>
      </c>
      <c r="EG52" s="283">
        <v>6.5286092683805412E-3</v>
      </c>
      <c r="EH52" s="283">
        <v>1.9019982143578128E-3</v>
      </c>
      <c r="EI52" s="283">
        <v>0</v>
      </c>
      <c r="EJ52" s="283">
        <v>1.680075674852797E-3</v>
      </c>
      <c r="EK52" s="283">
        <v>2.2298810807987418E-3</v>
      </c>
      <c r="EL52" s="283">
        <v>1.0165920161365103E-3</v>
      </c>
      <c r="EM52" s="283">
        <v>6.6085448624198352E-4</v>
      </c>
      <c r="EN52" s="283">
        <v>4.7067155595575456E-4</v>
      </c>
      <c r="EO52" s="283">
        <v>9.0249812509951186E-4</v>
      </c>
      <c r="EP52" s="283">
        <v>8.0021983458116786E-4</v>
      </c>
      <c r="EQ52" s="283">
        <v>9.1639810355421708E-4</v>
      </c>
      <c r="ER52" s="283">
        <v>2.7272252487604419E-4</v>
      </c>
      <c r="ES52" s="283">
        <v>6.9600396788065707E-4</v>
      </c>
      <c r="ET52" s="283">
        <v>1.700287262102561E-3</v>
      </c>
      <c r="EU52" s="283">
        <v>5.2276909291523407E-4</v>
      </c>
      <c r="EV52" s="283">
        <v>8.6815020109310868E-4</v>
      </c>
      <c r="EW52" s="283">
        <v>6.240195842669539E-4</v>
      </c>
      <c r="EX52" s="283">
        <v>0</v>
      </c>
      <c r="EY52" s="283">
        <v>5.6880225971486526E-4</v>
      </c>
      <c r="EZ52" s="283">
        <v>0</v>
      </c>
      <c r="FA52" s="283">
        <v>5.589294453188958E-4</v>
      </c>
      <c r="FB52" s="283">
        <v>8.4505069760688304E-4</v>
      </c>
      <c r="FC52" s="283">
        <v>0</v>
      </c>
      <c r="FD52" s="283">
        <v>4.5269240443999829E-4</v>
      </c>
      <c r="FE52" s="283">
        <v>7.2955670615634045E-4</v>
      </c>
      <c r="FF52" s="283">
        <v>5.3576773900535304E-4</v>
      </c>
      <c r="FG52" s="283">
        <v>2.6348714747265237E-3</v>
      </c>
      <c r="FH52" s="283">
        <v>7.2088436776133026E-4</v>
      </c>
      <c r="FI52" s="283">
        <v>1.0746873563457443E-3</v>
      </c>
      <c r="FJ52" s="283">
        <v>4.4544855962152656E-4</v>
      </c>
      <c r="FK52" s="283">
        <v>5.3790981628319375E-4</v>
      </c>
      <c r="FL52" s="283">
        <v>5.6289469690149071E-4</v>
      </c>
      <c r="FM52" s="283">
        <v>8.9080431463115059E-4</v>
      </c>
      <c r="FN52" s="283">
        <v>5.6005969420230459E-4</v>
      </c>
      <c r="FO52" s="283">
        <v>6.504766732874567E-4</v>
      </c>
      <c r="FP52" s="283">
        <v>4.8862543876868579E-4</v>
      </c>
      <c r="FQ52" s="283">
        <v>5.8078024954795514E-4</v>
      </c>
      <c r="FR52" s="283">
        <v>5.8078024954795514E-4</v>
      </c>
      <c r="FS52" s="424">
        <v>0</v>
      </c>
      <c r="FT52" s="283">
        <v>3.989031664357489E-4</v>
      </c>
      <c r="FU52" s="283">
        <v>1.2030957952331896E-4</v>
      </c>
      <c r="FV52" s="283">
        <v>4.6237631533305418E-4</v>
      </c>
      <c r="FW52" s="283">
        <v>5.8965077426488207E-4</v>
      </c>
      <c r="FX52" s="283">
        <v>1.5804561216232541E-4</v>
      </c>
      <c r="FY52" s="283">
        <v>4.6129372971234252E-4</v>
      </c>
      <c r="FZ52" s="283">
        <v>2.32334698475879E-4</v>
      </c>
      <c r="GA52" s="283">
        <v>1.1491761633244099E-4</v>
      </c>
      <c r="GB52" s="283">
        <v>1.9531262370526111E-4</v>
      </c>
      <c r="GC52" s="283">
        <v>5.3394599482974394E-4</v>
      </c>
      <c r="GD52" s="283">
        <v>2.7104317341230719E-4</v>
      </c>
      <c r="GE52" s="283">
        <v>1.3633583474668623E-4</v>
      </c>
      <c r="GF52" s="283">
        <v>2.6883980376105326E-4</v>
      </c>
      <c r="GG52" s="283">
        <v>2.9142167816752522E-4</v>
      </c>
      <c r="GH52" s="283">
        <v>8.2029467816503455E-5</v>
      </c>
      <c r="GI52" s="283">
        <v>2.7869914023600877E-4</v>
      </c>
      <c r="GJ52" s="283">
        <v>1.5597067096473488E-4</v>
      </c>
      <c r="GK52" s="283">
        <v>2.6078463599169807E-4</v>
      </c>
      <c r="GL52" s="283">
        <v>4.7447687029260961E-4</v>
      </c>
      <c r="GM52" s="283">
        <v>2.9866566185773077E-4</v>
      </c>
      <c r="GN52" s="283">
        <v>2.7796552851359934E-4</v>
      </c>
      <c r="GO52" s="283">
        <v>2.6013023328164012E-4</v>
      </c>
      <c r="GP52" s="283">
        <v>2.4989286066187774E-4</v>
      </c>
      <c r="GQ52" s="283">
        <v>1.6397606032775004E-4</v>
      </c>
      <c r="GR52" s="283">
        <v>2.26952870657922E-4</v>
      </c>
      <c r="GS52" s="283">
        <v>1.9516711607670068E-4</v>
      </c>
      <c r="GT52" s="283">
        <v>1.9713965809843554E-4</v>
      </c>
      <c r="GU52" s="283">
        <v>2.6579093201878644E-4</v>
      </c>
      <c r="GV52" s="283">
        <v>2.6117989654613058E-4</v>
      </c>
      <c r="GW52" s="283">
        <v>2.6479337181500092E-4</v>
      </c>
      <c r="GX52" s="283">
        <v>4.7447784024046889E-4</v>
      </c>
      <c r="GY52" s="283">
        <v>1.9608517422273509E-4</v>
      </c>
      <c r="GZ52" s="283">
        <v>2.727032698928746E-4</v>
      </c>
      <c r="HA52" s="283">
        <v>3.5980121411481689E-4</v>
      </c>
      <c r="HB52" s="283">
        <v>3.5980121411481689E-4</v>
      </c>
      <c r="HC52" s="283">
        <v>3.0614152494021831E-4</v>
      </c>
      <c r="HD52" s="283">
        <v>3.3149353807862233E-4</v>
      </c>
      <c r="HE52" s="283">
        <v>2.9378591737469104E-4</v>
      </c>
      <c r="HF52" s="283">
        <v>2.7599965621230446E-4</v>
      </c>
      <c r="HG52" s="283">
        <v>3.1771961745937481E-4</v>
      </c>
      <c r="HH52" s="283">
        <v>2.9635189376577817E-4</v>
      </c>
      <c r="HI52" s="283">
        <v>3.2085701622048082E-4</v>
      </c>
      <c r="HJ52" s="283">
        <v>3.004337495478839E-4</v>
      </c>
      <c r="HK52" s="283">
        <v>2.1279645055520473E-4</v>
      </c>
      <c r="HL52" s="283">
        <v>1.8522256794465891E-4</v>
      </c>
      <c r="HM52" s="283">
        <v>3.7546034185827063E-4</v>
      </c>
      <c r="HN52" s="283">
        <v>2.8936458673222901E-4</v>
      </c>
      <c r="HO52" s="283">
        <v>2.9479856501001878E-4</v>
      </c>
      <c r="HP52" s="283">
        <v>3.2266235025293758E-4</v>
      </c>
      <c r="HQ52" s="283">
        <v>2.6242525809116221E-4</v>
      </c>
      <c r="HR52" s="283">
        <v>3.2924498034888434E-4</v>
      </c>
      <c r="HS52" s="283">
        <v>2.5336551553863898E-4</v>
      </c>
      <c r="HT52" s="283">
        <v>2.8012347178465075E-4</v>
      </c>
      <c r="HU52" s="283">
        <v>3.7171851729948232E-4</v>
      </c>
      <c r="HV52" s="607">
        <v>2.9022989419095639E-4</v>
      </c>
      <c r="HW52" s="283">
        <v>3.4083145391825052E-4</v>
      </c>
      <c r="HX52" s="283">
        <v>3.1664864561130481E-4</v>
      </c>
      <c r="HY52" s="283">
        <v>2.3800827543972892E-4</v>
      </c>
      <c r="HZ52" s="283">
        <v>2.1286632895916907E-4</v>
      </c>
      <c r="IA52" s="283">
        <v>2.2459063753181891E-4</v>
      </c>
      <c r="IB52" s="283">
        <v>2.6951215703889162E-4</v>
      </c>
      <c r="IC52" s="283">
        <v>2.5641514639682122E-4</v>
      </c>
      <c r="ID52" s="283">
        <v>3.2413965788688384E-4</v>
      </c>
      <c r="IE52" s="283">
        <v>2.735795350241891E-4</v>
      </c>
      <c r="IF52" s="283">
        <v>3.121012835420527E-4</v>
      </c>
      <c r="IG52" s="283">
        <v>3.1739747334136222E-4</v>
      </c>
      <c r="IH52" s="283">
        <v>3.2413133571720861E-4</v>
      </c>
      <c r="II52" s="283">
        <v>3.5562561229655757E-4</v>
      </c>
      <c r="IJ52" s="283">
        <v>3.238594362909429E-4</v>
      </c>
    </row>
    <row r="53" spans="1:244">
      <c r="A53" s="39" t="s">
        <v>317</v>
      </c>
      <c r="B53" s="282">
        <v>0.23854024773580762</v>
      </c>
      <c r="C53" s="282">
        <v>0.25473403708812531</v>
      </c>
      <c r="D53" s="282">
        <v>0.25923552012144635</v>
      </c>
      <c r="E53" s="282">
        <v>0.28672880448401639</v>
      </c>
      <c r="F53" s="282">
        <v>0.25247355324628912</v>
      </c>
      <c r="G53" s="282">
        <v>0.22005302574804617</v>
      </c>
      <c r="H53" s="282">
        <v>0.22562807553648861</v>
      </c>
      <c r="I53" s="282">
        <v>0.21613313854910671</v>
      </c>
      <c r="J53" s="282">
        <v>0.21956291566653702</v>
      </c>
      <c r="K53" s="282">
        <v>0.2298669485372255</v>
      </c>
      <c r="L53" s="282">
        <v>0.21618908306539714</v>
      </c>
      <c r="M53" s="282">
        <v>0.22681669916188599</v>
      </c>
      <c r="N53" s="282">
        <v>0.2060036889493313</v>
      </c>
      <c r="O53" s="282">
        <v>0.24017768563506398</v>
      </c>
      <c r="P53" s="282">
        <v>0.2445895885610565</v>
      </c>
      <c r="Q53" s="282">
        <v>0.26460184584926599</v>
      </c>
      <c r="R53" s="282">
        <v>0.27403974714875545</v>
      </c>
      <c r="S53" s="282">
        <v>0.28300192392673523</v>
      </c>
      <c r="T53" s="282">
        <v>0.26137469087702569</v>
      </c>
      <c r="U53" s="282">
        <v>0.23815391231623548</v>
      </c>
      <c r="V53" s="282">
        <v>0.20791383641346856</v>
      </c>
      <c r="W53" s="282">
        <v>0.23972644821623276</v>
      </c>
      <c r="X53" s="282">
        <v>0.23892503703390275</v>
      </c>
      <c r="Y53" s="282">
        <v>0.2569052250895178</v>
      </c>
      <c r="Z53" s="282">
        <v>0.23054381118029699</v>
      </c>
      <c r="AA53" s="282">
        <v>0.22465214622592317</v>
      </c>
      <c r="AB53" s="282">
        <v>0.20646136274804977</v>
      </c>
      <c r="AC53" s="282">
        <v>0.20690682324069107</v>
      </c>
      <c r="AD53" s="282">
        <v>0.20229650331783025</v>
      </c>
      <c r="AE53" s="282">
        <v>0.21652211122573461</v>
      </c>
      <c r="AF53" s="282">
        <v>0.23642999507845663</v>
      </c>
      <c r="AG53" s="282">
        <v>0.24876600047418182</v>
      </c>
      <c r="AH53" s="282">
        <v>0.22401605304909883</v>
      </c>
      <c r="AI53" s="282">
        <v>0.24406275951441603</v>
      </c>
      <c r="AJ53" s="282">
        <v>0.23004718223995066</v>
      </c>
      <c r="AK53" s="282">
        <v>0.25300980695885811</v>
      </c>
      <c r="AL53" s="282">
        <v>0.24400601369748856</v>
      </c>
      <c r="AM53" s="282">
        <v>0.22534657446721387</v>
      </c>
      <c r="AN53" s="282">
        <v>0.22634102931654326</v>
      </c>
      <c r="AO53" s="282">
        <v>0.21781537688728597</v>
      </c>
      <c r="AP53" s="282">
        <v>0.21155622872790078</v>
      </c>
      <c r="AQ53" s="282">
        <v>0.24254017094455513</v>
      </c>
      <c r="AR53" s="282">
        <v>0.24614083071678478</v>
      </c>
      <c r="AS53" s="282">
        <v>0.20888489566245208</v>
      </c>
      <c r="AT53" s="282">
        <v>0.21915786413287561</v>
      </c>
      <c r="AU53" s="282">
        <v>0.2384806521583597</v>
      </c>
      <c r="AV53" s="282">
        <v>0.21588051951578877</v>
      </c>
      <c r="AW53" s="282">
        <v>0.20120165472367735</v>
      </c>
      <c r="AX53" s="282">
        <v>0.20505019543645156</v>
      </c>
      <c r="AY53" s="282">
        <v>0.19099076572740195</v>
      </c>
      <c r="AZ53" s="282">
        <v>0.23064106778718038</v>
      </c>
      <c r="BA53" s="282">
        <v>0.24216787278852281</v>
      </c>
      <c r="BB53" s="282">
        <v>0.22159264948369764</v>
      </c>
      <c r="BC53" s="282">
        <v>0.25547707261792918</v>
      </c>
      <c r="BD53" s="282">
        <v>0.24549275850260024</v>
      </c>
      <c r="BE53" s="282">
        <v>0.27131429648407474</v>
      </c>
      <c r="BF53" s="282">
        <v>0.26772301486251471</v>
      </c>
      <c r="BG53" s="282">
        <v>0.27116197469387093</v>
      </c>
      <c r="BH53" s="282">
        <v>0.2384730066209714</v>
      </c>
      <c r="BI53" s="282">
        <v>0.24967258392300187</v>
      </c>
      <c r="BJ53" s="282">
        <v>0.27169016966539589</v>
      </c>
      <c r="BK53" s="282">
        <v>0.26390396102076136</v>
      </c>
      <c r="BL53" s="282">
        <v>0.30393122308996945</v>
      </c>
      <c r="BM53" s="282">
        <v>0.26437815095759087</v>
      </c>
      <c r="BN53" s="282">
        <v>0.25045326415162394</v>
      </c>
      <c r="BO53" s="282">
        <v>0.29121701532311628</v>
      </c>
      <c r="BP53" s="282">
        <v>0.31967158921193745</v>
      </c>
      <c r="BQ53" s="282">
        <v>0.29393154925650833</v>
      </c>
      <c r="BR53" s="282">
        <v>0.28202085448775516</v>
      </c>
      <c r="BS53" s="282">
        <v>0.31285915308645884</v>
      </c>
      <c r="BT53" s="282">
        <v>0.33586125242764236</v>
      </c>
      <c r="BU53" s="282">
        <v>0.33632138209141677</v>
      </c>
      <c r="BV53" s="282">
        <v>0.31078330327670206</v>
      </c>
      <c r="BW53" s="282">
        <v>0.31440698539811479</v>
      </c>
      <c r="BX53" s="282">
        <v>0.32154991581783454</v>
      </c>
      <c r="BY53" s="282">
        <v>0.33224746765616558</v>
      </c>
      <c r="BZ53" s="282">
        <v>0.31171590121383619</v>
      </c>
      <c r="CA53" s="282">
        <v>0.30905426577984241</v>
      </c>
      <c r="CB53" s="282">
        <v>0.33230665862969044</v>
      </c>
      <c r="CC53" s="282">
        <v>0.34739075061703767</v>
      </c>
      <c r="CD53" s="282">
        <v>0.3182617165607376</v>
      </c>
      <c r="CE53" s="282">
        <v>0.3357169880897759</v>
      </c>
      <c r="CF53" s="282">
        <v>0.34494528110280664</v>
      </c>
      <c r="CG53" s="282">
        <v>0.33632138209141677</v>
      </c>
      <c r="CH53" s="282">
        <v>0.32057443351052256</v>
      </c>
      <c r="CI53" s="282">
        <v>0.32153218271505429</v>
      </c>
      <c r="CJ53" s="282">
        <v>0.33539212019757819</v>
      </c>
      <c r="CK53" s="282">
        <v>0.33661817479965556</v>
      </c>
      <c r="CL53" s="282">
        <v>0.33916186094135187</v>
      </c>
      <c r="CM53" s="282">
        <v>0.31603707402070291</v>
      </c>
      <c r="CN53" s="282">
        <v>0.33730344318230243</v>
      </c>
      <c r="CO53" s="282">
        <v>0.35956205943339192</v>
      </c>
      <c r="CP53" s="282">
        <v>0.33526238724909896</v>
      </c>
      <c r="CQ53" s="282">
        <v>0.36007549701896274</v>
      </c>
      <c r="CR53" s="282">
        <v>0.33717141925237809</v>
      </c>
      <c r="CS53" s="282">
        <v>0.37005225504568001</v>
      </c>
      <c r="CT53" s="282">
        <v>0.37877403918782415</v>
      </c>
      <c r="CU53" s="282">
        <v>0.40873537796985132</v>
      </c>
      <c r="CV53" s="282">
        <v>0.37582604901618266</v>
      </c>
      <c r="CW53" s="282">
        <v>0.36682224670201874</v>
      </c>
      <c r="CX53" s="282">
        <v>0.32155184081772636</v>
      </c>
      <c r="CY53" s="282">
        <v>0.35746757194327228</v>
      </c>
      <c r="CZ53" s="282">
        <v>0.35380875475312507</v>
      </c>
      <c r="DA53" s="282">
        <v>0.37182356670207373</v>
      </c>
      <c r="DB53" s="282">
        <v>0.33086995035355243</v>
      </c>
      <c r="DC53" s="282">
        <v>0.337664068201596</v>
      </c>
      <c r="DD53" s="282">
        <v>0.33919110566558641</v>
      </c>
      <c r="DE53" s="282">
        <v>0.35112569626055634</v>
      </c>
      <c r="DF53" s="282">
        <v>0.33008637881877528</v>
      </c>
      <c r="DG53" s="282">
        <v>0.30374149424379238</v>
      </c>
      <c r="DH53" s="282">
        <v>0.298105442089873</v>
      </c>
      <c r="DI53" s="282">
        <v>0.28573455973344497</v>
      </c>
      <c r="DJ53" s="282">
        <v>0.30109878049944411</v>
      </c>
      <c r="DK53" s="282">
        <v>0.31148696265830167</v>
      </c>
      <c r="DL53" s="282">
        <v>0.31313324831764994</v>
      </c>
      <c r="DM53" s="282">
        <v>0.2742</v>
      </c>
      <c r="DN53" s="282">
        <v>0.253983697832323</v>
      </c>
      <c r="DO53" s="282">
        <v>0.2596954626782727</v>
      </c>
      <c r="DP53" s="282">
        <v>0.24410091740715936</v>
      </c>
      <c r="DQ53" s="282">
        <v>0.24169196218165387</v>
      </c>
      <c r="DR53" s="282">
        <v>0.2937145881926792</v>
      </c>
      <c r="DS53" s="282">
        <v>0.27999469867846427</v>
      </c>
      <c r="DT53" s="282">
        <v>0.26793528516201909</v>
      </c>
      <c r="DU53" s="282">
        <v>0.3175</v>
      </c>
      <c r="DV53" s="282">
        <v>0.33503803288092865</v>
      </c>
      <c r="DW53" s="282">
        <v>0.32900557059339103</v>
      </c>
      <c r="DX53" s="282">
        <v>0.32798156877759171</v>
      </c>
      <c r="DY53" s="282">
        <v>0.27378360960525416</v>
      </c>
      <c r="DZ53" s="282">
        <v>0.26844727420526115</v>
      </c>
      <c r="EA53" s="282">
        <v>0.28633923912641501</v>
      </c>
      <c r="EB53" s="282">
        <v>0.26859501252428919</v>
      </c>
      <c r="EC53" s="282">
        <v>0.25933572273360578</v>
      </c>
      <c r="ED53" s="282">
        <v>0.31585994487761782</v>
      </c>
      <c r="EE53" s="282">
        <v>0.29519862363515431</v>
      </c>
      <c r="EF53" s="282">
        <v>0.28468136816130174</v>
      </c>
      <c r="EG53" s="282">
        <v>0.32326135292493557</v>
      </c>
      <c r="EH53" s="282">
        <v>0.29502667777897607</v>
      </c>
      <c r="EI53" s="282">
        <v>0.27547495906239811</v>
      </c>
      <c r="EJ53" s="282">
        <v>0.28728294195351217</v>
      </c>
      <c r="EK53" s="282">
        <v>0.25740807078877015</v>
      </c>
      <c r="EL53" s="282">
        <v>0.2844687250186127</v>
      </c>
      <c r="EM53" s="282">
        <v>0.32060953322247671</v>
      </c>
      <c r="EN53" s="282">
        <v>0.27348021489369556</v>
      </c>
      <c r="EO53" s="282">
        <v>0.30350060540337581</v>
      </c>
      <c r="EP53" s="282">
        <v>0.29672914113904442</v>
      </c>
      <c r="EQ53" s="282">
        <v>0.34240973152929105</v>
      </c>
      <c r="ER53" s="282">
        <v>0.27998477896078688</v>
      </c>
      <c r="ES53" s="282">
        <v>0.34674477299121931</v>
      </c>
      <c r="ET53" s="282">
        <v>0.31100161617676908</v>
      </c>
      <c r="EU53" s="282">
        <v>0.27161480756009215</v>
      </c>
      <c r="EV53" s="282">
        <v>0.2968703347872389</v>
      </c>
      <c r="EW53" s="282">
        <v>0.30302939362276604</v>
      </c>
      <c r="EX53" s="282">
        <v>0.32121124587901045</v>
      </c>
      <c r="EY53" s="282">
        <v>0.25377248381717282</v>
      </c>
      <c r="EZ53" s="282">
        <v>0.25835637720322197</v>
      </c>
      <c r="FA53" s="282">
        <v>0.26377951438630698</v>
      </c>
      <c r="FB53" s="282">
        <v>0.29918575946512005</v>
      </c>
      <c r="FC53" s="282">
        <v>0.22694830316013534</v>
      </c>
      <c r="FD53" s="282">
        <v>0.25899869573838902</v>
      </c>
      <c r="FE53" s="282">
        <v>0.21261210935510483</v>
      </c>
      <c r="FF53" s="282">
        <v>0.27083204304326691</v>
      </c>
      <c r="FG53" s="282">
        <v>0.26231200317406944</v>
      </c>
      <c r="FH53" s="282">
        <v>0.23332686156920387</v>
      </c>
      <c r="FI53" s="282">
        <v>0.17808848056034907</v>
      </c>
      <c r="FJ53" s="282">
        <v>0.17221072678615612</v>
      </c>
      <c r="FK53" s="282">
        <v>0.18184053475660891</v>
      </c>
      <c r="FL53" s="282">
        <v>0.14850180385080985</v>
      </c>
      <c r="FM53" s="282">
        <v>0.12862777541561066</v>
      </c>
      <c r="FN53" s="282">
        <v>0.2191272111579495</v>
      </c>
      <c r="FO53" s="282">
        <v>0.26120178851152787</v>
      </c>
      <c r="FP53" s="282">
        <v>0.24224334508064724</v>
      </c>
      <c r="FQ53" s="282">
        <v>0.25764733314113669</v>
      </c>
      <c r="FR53" s="282">
        <v>0.27015468254461072</v>
      </c>
      <c r="FS53" s="282">
        <v>0.34049348256992773</v>
      </c>
      <c r="FT53" s="282">
        <v>0.29865866331782398</v>
      </c>
      <c r="FU53" s="282">
        <v>0.22814204775966976</v>
      </c>
      <c r="FV53" s="282">
        <v>0.23712725334908175</v>
      </c>
      <c r="FW53" s="282">
        <v>0.27325802732180854</v>
      </c>
      <c r="FX53" s="282">
        <v>0.27664700499534539</v>
      </c>
      <c r="FY53" s="282">
        <v>0.2440954994083295</v>
      </c>
      <c r="FZ53" s="282">
        <v>0.25198117142880233</v>
      </c>
      <c r="GA53" s="282">
        <v>0.21720287757257326</v>
      </c>
      <c r="GB53" s="282">
        <v>0.25035503440455581</v>
      </c>
      <c r="GC53" s="282">
        <v>0.23210931574524177</v>
      </c>
      <c r="GD53" s="282">
        <v>0.1990133156059378</v>
      </c>
      <c r="GE53" s="282">
        <v>0.18476243434290843</v>
      </c>
      <c r="GF53" s="282">
        <v>0.17935797114527169</v>
      </c>
      <c r="GG53" s="282">
        <v>0.16576722176563566</v>
      </c>
      <c r="GH53" s="282">
        <v>0.16440452477628467</v>
      </c>
      <c r="GI53" s="282">
        <v>0.16483060171613928</v>
      </c>
      <c r="GJ53" s="282">
        <v>0.17011816530597498</v>
      </c>
      <c r="GK53" s="282">
        <v>0.18903499694548631</v>
      </c>
      <c r="GL53" s="282">
        <v>0.19247508830152238</v>
      </c>
      <c r="GM53" s="282">
        <v>0.16116223142259911</v>
      </c>
      <c r="GN53" s="282">
        <v>0.15776301947511262</v>
      </c>
      <c r="GO53" s="282">
        <v>0.15147961551174974</v>
      </c>
      <c r="GP53" s="282">
        <v>0.14760540725596089</v>
      </c>
      <c r="GQ53" s="282">
        <v>0.16155252216032576</v>
      </c>
      <c r="GR53" s="282">
        <v>0.13585949888068349</v>
      </c>
      <c r="GS53" s="282">
        <v>0.14119063724215458</v>
      </c>
      <c r="GT53" s="282">
        <v>0.15898599908161598</v>
      </c>
      <c r="GU53" s="282">
        <v>0.15074488686929874</v>
      </c>
      <c r="GV53" s="282">
        <v>0.12847668386883315</v>
      </c>
      <c r="GW53" s="282">
        <v>0.13433595486268798</v>
      </c>
      <c r="GX53" s="282">
        <v>0.14298789560601793</v>
      </c>
      <c r="GY53" s="282">
        <v>0.14663080911662074</v>
      </c>
      <c r="GZ53" s="282">
        <v>0.17164487938289738</v>
      </c>
      <c r="HA53" s="282">
        <v>0.16252524644073696</v>
      </c>
      <c r="HB53" s="282">
        <v>0.13848201803360122</v>
      </c>
      <c r="HC53" s="282">
        <v>0.14437544159820526</v>
      </c>
      <c r="HD53" s="282">
        <v>0.14131825582270419</v>
      </c>
      <c r="HE53" s="282">
        <v>0.14857215027440115</v>
      </c>
      <c r="HF53" s="282">
        <v>0.14079325702139048</v>
      </c>
      <c r="HG53" s="282">
        <v>0.13492860535622525</v>
      </c>
      <c r="HH53" s="282">
        <v>0.15519655949600455</v>
      </c>
      <c r="HI53" s="282">
        <v>0.15053189626229205</v>
      </c>
      <c r="HJ53" s="282">
        <v>0.1632315538309129</v>
      </c>
      <c r="HK53" s="282">
        <v>0.17644497689778535</v>
      </c>
      <c r="HL53" s="282">
        <v>0.19658420328637419</v>
      </c>
      <c r="HM53" s="282">
        <v>0.18522776253996148</v>
      </c>
      <c r="HN53" s="282">
        <v>0.18914157702013495</v>
      </c>
      <c r="HO53" s="282">
        <v>0.2073846212449153</v>
      </c>
      <c r="HP53" s="282">
        <v>0.17070388789517763</v>
      </c>
      <c r="HQ53" s="282">
        <v>0.16033463419530686</v>
      </c>
      <c r="HR53" s="282">
        <v>0.15298200570249915</v>
      </c>
      <c r="HS53" s="282">
        <v>0.16188416917262169</v>
      </c>
      <c r="HT53" s="282">
        <v>0.16064497428485916</v>
      </c>
      <c r="HU53" s="282">
        <v>0.16626645420842998</v>
      </c>
      <c r="HV53" s="608">
        <v>0.18696695643286448</v>
      </c>
      <c r="HW53" s="282">
        <v>0.18047985332163691</v>
      </c>
      <c r="HX53" s="282">
        <v>0.18318775190387618</v>
      </c>
      <c r="HY53" s="282">
        <v>0.19678206044831117</v>
      </c>
      <c r="HZ53" s="282">
        <v>0.16808453564300649</v>
      </c>
      <c r="IA53" s="282">
        <v>0.15620124819327227</v>
      </c>
      <c r="IB53" s="282">
        <v>0.15784123837102365</v>
      </c>
      <c r="IC53" s="282">
        <v>0.16782957109287183</v>
      </c>
      <c r="ID53" s="282">
        <v>0.15498531311455921</v>
      </c>
      <c r="IE53" s="282">
        <v>0.14129840134573615</v>
      </c>
      <c r="IF53" s="282">
        <v>0.12436592155561206</v>
      </c>
      <c r="IG53" s="282">
        <v>0.12747227842978551</v>
      </c>
      <c r="IH53" s="282">
        <v>0.14876184003007056</v>
      </c>
      <c r="II53" s="282">
        <v>0.14989578660900071</v>
      </c>
      <c r="IJ53" s="282">
        <v>0.14179788680287539</v>
      </c>
    </row>
    <row r="54" spans="1:244">
      <c r="A54" s="39" t="s">
        <v>318</v>
      </c>
      <c r="B54" s="282">
        <v>9.9975998783285905E-2</v>
      </c>
      <c r="C54" s="282">
        <v>0.10532140054344619</v>
      </c>
      <c r="D54" s="282">
        <v>9.1265375686405678E-2</v>
      </c>
      <c r="E54" s="282">
        <v>0.10428337585723833</v>
      </c>
      <c r="F54" s="282">
        <v>9.0722850725406423E-2</v>
      </c>
      <c r="G54" s="282">
        <v>0.10894205763015843</v>
      </c>
      <c r="H54" s="282">
        <v>0.11503007992161662</v>
      </c>
      <c r="I54" s="282">
        <v>0.14657297197809985</v>
      </c>
      <c r="J54" s="282">
        <v>0.13576175883671876</v>
      </c>
      <c r="K54" s="282">
        <v>0.12070684275594105</v>
      </c>
      <c r="L54" s="282">
        <v>0.1167618264917424</v>
      </c>
      <c r="M54" s="282">
        <v>0.14768420555191844</v>
      </c>
      <c r="N54" s="282">
        <v>0.12794340058777362</v>
      </c>
      <c r="O54" s="282">
        <v>0.13350341578127695</v>
      </c>
      <c r="P54" s="282">
        <v>0.13183773504972551</v>
      </c>
      <c r="Q54" s="282">
        <v>0.12746822511973904</v>
      </c>
      <c r="R54" s="282">
        <v>0.14456346558179181</v>
      </c>
      <c r="S54" s="282">
        <v>0.1403253431115386</v>
      </c>
      <c r="T54" s="282">
        <v>0.10318725423877738</v>
      </c>
      <c r="U54" s="282">
        <v>0.161310440638464</v>
      </c>
      <c r="V54" s="282">
        <v>0.18484096351063434</v>
      </c>
      <c r="W54" s="282">
        <v>0.16314846112763889</v>
      </c>
      <c r="X54" s="282">
        <v>0.17556852269302653</v>
      </c>
      <c r="Y54" s="282">
        <v>0.14791643890821049</v>
      </c>
      <c r="Z54" s="282">
        <v>0.14753988847701632</v>
      </c>
      <c r="AA54" s="282">
        <v>0.16219157747137425</v>
      </c>
      <c r="AB54" s="282">
        <v>0.16396422543698899</v>
      </c>
      <c r="AC54" s="282">
        <v>0.19504078231830713</v>
      </c>
      <c r="AD54" s="282">
        <v>0.16574462509121868</v>
      </c>
      <c r="AE54" s="282">
        <v>0.16982574003421264</v>
      </c>
      <c r="AF54" s="282">
        <v>0.1554604906933631</v>
      </c>
      <c r="AG54" s="282">
        <v>0.16734975369911256</v>
      </c>
      <c r="AH54" s="282">
        <v>0.15784584392221665</v>
      </c>
      <c r="AI54" s="282">
        <v>0.18015042056854963</v>
      </c>
      <c r="AJ54" s="282">
        <v>0.17753346453308363</v>
      </c>
      <c r="AK54" s="282">
        <v>0.18009571640822283</v>
      </c>
      <c r="AL54" s="282">
        <v>0.1706228836835938</v>
      </c>
      <c r="AM54" s="282">
        <v>0.17124065367779367</v>
      </c>
      <c r="AN54" s="282">
        <v>0.18016632001887375</v>
      </c>
      <c r="AO54" s="282">
        <v>0.18725388338411655</v>
      </c>
      <c r="AP54" s="282">
        <v>0.18561975805473332</v>
      </c>
      <c r="AQ54" s="282">
        <v>0.17538487822737517</v>
      </c>
      <c r="AR54" s="282">
        <v>0.17692931192249037</v>
      </c>
      <c r="AS54" s="282">
        <v>0.1756989767968633</v>
      </c>
      <c r="AT54" s="282">
        <v>0.21934648184831429</v>
      </c>
      <c r="AU54" s="282">
        <v>0.21837247337964952</v>
      </c>
      <c r="AV54" s="282">
        <v>0.20478762674224837</v>
      </c>
      <c r="AW54" s="282">
        <v>0.19771596868021604</v>
      </c>
      <c r="AX54" s="282">
        <v>0.19323393452677276</v>
      </c>
      <c r="AY54" s="282">
        <v>0.19115122035578286</v>
      </c>
      <c r="AZ54" s="282">
        <v>0.18003296547238984</v>
      </c>
      <c r="BA54" s="282">
        <v>0.18661021326656374</v>
      </c>
      <c r="BB54" s="282">
        <v>0.19622895016640951</v>
      </c>
      <c r="BC54" s="282">
        <v>0.19449154046621633</v>
      </c>
      <c r="BD54" s="282">
        <v>0.20223703964869744</v>
      </c>
      <c r="BE54" s="282">
        <v>0.18884601270570994</v>
      </c>
      <c r="BF54" s="282">
        <v>0.20305947254308085</v>
      </c>
      <c r="BG54" s="282">
        <v>0.21662701794695038</v>
      </c>
      <c r="BH54" s="282">
        <v>0.22877643930442684</v>
      </c>
      <c r="BI54" s="282">
        <v>0.22576114590016724</v>
      </c>
      <c r="BJ54" s="282">
        <v>0.22400578808655722</v>
      </c>
      <c r="BK54" s="282">
        <v>0.23058433326341679</v>
      </c>
      <c r="BL54" s="282">
        <v>0.21921882091951014</v>
      </c>
      <c r="BM54" s="282">
        <v>0.23983535413178225</v>
      </c>
      <c r="BN54" s="282">
        <v>0.26471316668854705</v>
      </c>
      <c r="BO54" s="282">
        <v>0.25383355827885062</v>
      </c>
      <c r="BP54" s="282">
        <v>0.2242636655509401</v>
      </c>
      <c r="BQ54" s="282">
        <v>0.22931931059720834</v>
      </c>
      <c r="BR54" s="282">
        <v>0.21765875164860057</v>
      </c>
      <c r="BS54" s="282">
        <v>0.22121117085109998</v>
      </c>
      <c r="BT54" s="282">
        <v>0.21621315115297879</v>
      </c>
      <c r="BU54" s="282">
        <v>0.16312592289638828</v>
      </c>
      <c r="BV54" s="282">
        <v>0.18671315579217171</v>
      </c>
      <c r="BW54" s="282">
        <v>0.19407785104804678</v>
      </c>
      <c r="BX54" s="282">
        <v>0.20359961712333224</v>
      </c>
      <c r="BY54" s="282">
        <v>0.19890700433017364</v>
      </c>
      <c r="BZ54" s="282">
        <v>0.23740484324135652</v>
      </c>
      <c r="CA54" s="282">
        <v>0.23401970012205894</v>
      </c>
      <c r="CB54" s="282">
        <v>0.2453345935500402</v>
      </c>
      <c r="CC54" s="282">
        <v>0.25966808704610422</v>
      </c>
      <c r="CD54" s="282">
        <v>0.2689538448196121</v>
      </c>
      <c r="CE54" s="282">
        <v>0.24958370942273664</v>
      </c>
      <c r="CF54" s="282">
        <v>0.23182545074452768</v>
      </c>
      <c r="CG54" s="282">
        <v>0.16312592289638828</v>
      </c>
      <c r="CH54" s="282">
        <v>0.23181501172577629</v>
      </c>
      <c r="CI54" s="282">
        <v>0.26101801003992559</v>
      </c>
      <c r="CJ54" s="282">
        <v>0.25725330443817485</v>
      </c>
      <c r="CK54" s="282">
        <v>0.26435812911214801</v>
      </c>
      <c r="CL54" s="282">
        <v>0.25073459079836802</v>
      </c>
      <c r="CM54" s="282">
        <v>0.26513697481939663</v>
      </c>
      <c r="CN54" s="282">
        <v>0.24538306864067935</v>
      </c>
      <c r="CO54" s="282">
        <v>0.25365641672827849</v>
      </c>
      <c r="CP54" s="282">
        <v>0.26892208967756953</v>
      </c>
      <c r="CQ54" s="282">
        <v>0.22560496762256815</v>
      </c>
      <c r="CR54" s="282">
        <v>0.28402866966157592</v>
      </c>
      <c r="CS54" s="282">
        <v>0.25155878481189142</v>
      </c>
      <c r="CT54" s="282">
        <v>0.23355651774666952</v>
      </c>
      <c r="CU54" s="282">
        <v>0.25022118552159894</v>
      </c>
      <c r="CV54" s="282">
        <v>0.26206964856920956</v>
      </c>
      <c r="CW54" s="282">
        <v>0.25927602559449164</v>
      </c>
      <c r="CX54" s="282">
        <v>0.26084040663619185</v>
      </c>
      <c r="CY54" s="282">
        <v>0.24804712784866378</v>
      </c>
      <c r="CZ54" s="282">
        <v>0.23217831287596299</v>
      </c>
      <c r="DA54" s="282">
        <v>0.25033391638415203</v>
      </c>
      <c r="DB54" s="282">
        <v>0.26487030919558391</v>
      </c>
      <c r="DC54" s="282">
        <v>0.24822431560704977</v>
      </c>
      <c r="DD54" s="282">
        <v>0.25431804054126067</v>
      </c>
      <c r="DE54" s="282">
        <v>0.27976743726327458</v>
      </c>
      <c r="DF54" s="282">
        <v>0.28778777335611833</v>
      </c>
      <c r="DG54" s="282">
        <v>0.30846078392643872</v>
      </c>
      <c r="DH54" s="282">
        <v>0.30845056130513487</v>
      </c>
      <c r="DI54" s="282">
        <v>0.33234016794237198</v>
      </c>
      <c r="DJ54" s="282">
        <v>0.3241346819500302</v>
      </c>
      <c r="DK54" s="282">
        <v>0.28926200766034937</v>
      </c>
      <c r="DL54" s="282">
        <v>0.2918916450543198</v>
      </c>
      <c r="DM54" s="282">
        <v>0.35420000000000001</v>
      </c>
      <c r="DN54" s="282">
        <v>0.38860355021626675</v>
      </c>
      <c r="DO54" s="282">
        <v>0.42534342047460511</v>
      </c>
      <c r="DP54" s="282">
        <v>0.39617592255295209</v>
      </c>
      <c r="DQ54" s="282">
        <v>0.41850971430977957</v>
      </c>
      <c r="DR54" s="282">
        <v>0.38740121225976482</v>
      </c>
      <c r="DS54" s="282">
        <v>0.38956026932945537</v>
      </c>
      <c r="DT54" s="282">
        <v>0.39710564598735854</v>
      </c>
      <c r="DU54" s="282">
        <v>0.374</v>
      </c>
      <c r="DV54" s="282">
        <v>0.36163043568195796</v>
      </c>
      <c r="DW54" s="282">
        <v>0.38790014379919274</v>
      </c>
      <c r="DX54" s="282">
        <v>0.38676618667631385</v>
      </c>
      <c r="DY54" s="282">
        <v>0.43443686386069569</v>
      </c>
      <c r="DZ54" s="282">
        <v>0.44331709627276084</v>
      </c>
      <c r="EA54" s="282">
        <v>0.4108604849432923</v>
      </c>
      <c r="EB54" s="282">
        <v>0.39716679056086107</v>
      </c>
      <c r="EC54" s="282">
        <v>0.4053652820963039</v>
      </c>
      <c r="ED54" s="282">
        <v>0.36629523178449358</v>
      </c>
      <c r="EE54" s="282">
        <v>0.38983604579254588</v>
      </c>
      <c r="EF54" s="282">
        <v>0.41436168428009612</v>
      </c>
      <c r="EG54" s="282">
        <v>0.36651627093495914</v>
      </c>
      <c r="EH54" s="282">
        <v>0.40122040100693179</v>
      </c>
      <c r="EI54" s="282">
        <v>0.41128816730870255</v>
      </c>
      <c r="EJ54" s="282">
        <v>0.37827422482530826</v>
      </c>
      <c r="EK54" s="282">
        <v>0.40354663656243961</v>
      </c>
      <c r="EL54" s="282">
        <v>0.42200271096045217</v>
      </c>
      <c r="EM54" s="282">
        <v>0.39580678089571242</v>
      </c>
      <c r="EN54" s="282">
        <v>0.44369425775743954</v>
      </c>
      <c r="EO54" s="282">
        <v>0.37866959533559436</v>
      </c>
      <c r="EP54" s="282">
        <v>0.35997876654541239</v>
      </c>
      <c r="EQ54" s="282">
        <v>0.34090789822476936</v>
      </c>
      <c r="ER54" s="282">
        <v>0.38376651020193736</v>
      </c>
      <c r="ES54" s="282">
        <v>0.36167443774078734</v>
      </c>
      <c r="ET54" s="282">
        <v>0.40231885081879737</v>
      </c>
      <c r="EU54" s="282">
        <v>0.40863083639129677</v>
      </c>
      <c r="EV54" s="282">
        <v>0.39413850878615542</v>
      </c>
      <c r="EW54" s="282">
        <v>0.38635399723992658</v>
      </c>
      <c r="EX54" s="282">
        <v>0.35145574381073236</v>
      </c>
      <c r="EY54" s="282">
        <v>0.41234191219545507</v>
      </c>
      <c r="EZ54" s="282">
        <v>0.40377804025332853</v>
      </c>
      <c r="FA54" s="282">
        <v>0.3841050597402883</v>
      </c>
      <c r="FB54" s="282">
        <v>0.34699381016142961</v>
      </c>
      <c r="FC54" s="282">
        <v>0.39872415261256733</v>
      </c>
      <c r="FD54" s="282">
        <v>0.36597687597184986</v>
      </c>
      <c r="FE54" s="282">
        <v>0.39965204831084111</v>
      </c>
      <c r="FF54" s="282">
        <v>0.39413160326867613</v>
      </c>
      <c r="FG54" s="282">
        <v>0.3695579139001805</v>
      </c>
      <c r="FH54" s="282">
        <v>0.31899266153454153</v>
      </c>
      <c r="FI54" s="282">
        <v>0.39444664520931305</v>
      </c>
      <c r="FJ54" s="282">
        <v>0.37458933224192359</v>
      </c>
      <c r="FK54" s="282">
        <v>0.4034788825024242</v>
      </c>
      <c r="FL54" s="282">
        <v>0.39701780682817323</v>
      </c>
      <c r="FM54" s="282">
        <v>0.40124945640848686</v>
      </c>
      <c r="FN54" s="282">
        <v>0.36340004620536348</v>
      </c>
      <c r="FO54" s="282">
        <v>0.35598898716167093</v>
      </c>
      <c r="FP54" s="282">
        <v>0.40217364610574213</v>
      </c>
      <c r="FQ54" s="282">
        <v>0.36192159437878441</v>
      </c>
      <c r="FR54" s="282">
        <v>0.37470067982505295</v>
      </c>
      <c r="FS54" s="282">
        <v>0.33434424575743693</v>
      </c>
      <c r="FT54" s="282">
        <v>0.34803708308688491</v>
      </c>
      <c r="FU54" s="282">
        <v>0.44553665664347336</v>
      </c>
      <c r="FV54" s="282">
        <v>0.40777881712824809</v>
      </c>
      <c r="FW54" s="282">
        <v>0.37806156914173528</v>
      </c>
      <c r="FX54" s="282">
        <v>0.37630492544890676</v>
      </c>
      <c r="FY54" s="282">
        <v>0.40685718113038621</v>
      </c>
      <c r="FZ54" s="282">
        <v>0.38130227205954803</v>
      </c>
      <c r="GA54" s="282">
        <v>0.4185309798078552</v>
      </c>
      <c r="GB54" s="282">
        <v>0.40815963212119555</v>
      </c>
      <c r="GC54" s="282">
        <v>0.3697637284324104</v>
      </c>
      <c r="GD54" s="282">
        <v>0.40544978676603238</v>
      </c>
      <c r="GE54" s="282">
        <v>0.42205442120900083</v>
      </c>
      <c r="GF54" s="282">
        <v>0.41947433160811709</v>
      </c>
      <c r="GG54" s="282">
        <v>0.43033970546136163</v>
      </c>
      <c r="GH54" s="282">
        <v>0.44615685261300814</v>
      </c>
      <c r="GI54" s="282">
        <v>0.43284080386362173</v>
      </c>
      <c r="GJ54" s="282">
        <v>0.42510810904066065</v>
      </c>
      <c r="GK54" s="282">
        <v>0.42624130640145547</v>
      </c>
      <c r="GL54" s="282">
        <v>0.42471682764967872</v>
      </c>
      <c r="GM54" s="282">
        <v>0.44794929210131812</v>
      </c>
      <c r="GN54" s="282">
        <v>0.44231852359875062</v>
      </c>
      <c r="GO54" s="282">
        <v>0.4467691649854546</v>
      </c>
      <c r="GP54" s="282">
        <v>0.44359694861320648</v>
      </c>
      <c r="GQ54" s="282">
        <v>0.43319163828811114</v>
      </c>
      <c r="GR54" s="282">
        <v>0.44869700769595416</v>
      </c>
      <c r="GS54" s="282">
        <v>0.46615235262986454</v>
      </c>
      <c r="GT54" s="282">
        <v>0.44972832561011572</v>
      </c>
      <c r="GU54" s="282">
        <v>0.48332441733799353</v>
      </c>
      <c r="GV54" s="282">
        <v>0.47152363031004857</v>
      </c>
      <c r="GW54" s="282">
        <v>0.48215965392262855</v>
      </c>
      <c r="GX54" s="282">
        <v>0.49257871065011993</v>
      </c>
      <c r="GY54" s="282">
        <v>0.49236904283430233</v>
      </c>
      <c r="GZ54" s="282">
        <v>0.46072246089131164</v>
      </c>
      <c r="HA54" s="282">
        <v>0.47044161122945494</v>
      </c>
      <c r="HB54" s="282">
        <v>0.50554207277881069</v>
      </c>
      <c r="HC54" s="282">
        <v>0.49867511327734881</v>
      </c>
      <c r="HD54" s="282">
        <v>0.47438882026112</v>
      </c>
      <c r="HE54" s="282">
        <v>0.48492516512255968</v>
      </c>
      <c r="HF54" s="282">
        <v>0.51187514104875098</v>
      </c>
      <c r="HG54" s="282">
        <v>0.50804644732554138</v>
      </c>
      <c r="HH54" s="282">
        <v>0.49080858930145105</v>
      </c>
      <c r="HI54" s="282">
        <v>0.47602837124689762</v>
      </c>
      <c r="HJ54" s="282">
        <v>0.46443428669514775</v>
      </c>
      <c r="HK54" s="282">
        <v>0.48751986816859894</v>
      </c>
      <c r="HL54" s="282">
        <v>0.46768204215610298</v>
      </c>
      <c r="HM54" s="282">
        <v>0.46310483419942572</v>
      </c>
      <c r="HN54" s="282">
        <v>0.47653229593768204</v>
      </c>
      <c r="HO54" s="282">
        <v>0.45421755513033346</v>
      </c>
      <c r="HP54" s="282">
        <v>0.48101182217857574</v>
      </c>
      <c r="HQ54" s="282">
        <v>0.48471060936688609</v>
      </c>
      <c r="HR54" s="282">
        <v>0.48786105622626902</v>
      </c>
      <c r="HS54" s="282">
        <v>0.51834205492957464</v>
      </c>
      <c r="HT54" s="282">
        <v>0.47102473102120285</v>
      </c>
      <c r="HU54" s="282">
        <v>0.47898087690543384</v>
      </c>
      <c r="HV54" s="608">
        <v>0.45013686541724851</v>
      </c>
      <c r="HW54" s="282">
        <v>0.43823430452729067</v>
      </c>
      <c r="HX54" s="282">
        <v>0.449200504271902</v>
      </c>
      <c r="HY54" s="282">
        <v>0.46833616437171621</v>
      </c>
      <c r="HZ54" s="282">
        <v>0.48689043740921051</v>
      </c>
      <c r="IA54" s="282">
        <v>0.50654909589491648</v>
      </c>
      <c r="IB54" s="282">
        <v>0.4813110550460511</v>
      </c>
      <c r="IC54" s="282">
        <v>0.48380491717275137</v>
      </c>
      <c r="ID54" s="282">
        <v>0.47497879434771378</v>
      </c>
      <c r="IE54" s="282">
        <v>0.46824252125462695</v>
      </c>
      <c r="IF54" s="282">
        <v>0.50288147863441313</v>
      </c>
      <c r="IG54" s="282">
        <v>0.5301778997820501</v>
      </c>
      <c r="IH54" s="282">
        <v>0.4801307808137793</v>
      </c>
      <c r="II54" s="282">
        <v>0.49257001032750231</v>
      </c>
      <c r="IJ54" s="282">
        <v>0.48731220476542064</v>
      </c>
    </row>
    <row r="55" spans="1:244">
      <c r="A55" s="39" t="s">
        <v>319</v>
      </c>
      <c r="B55" s="282">
        <v>8.2425592479229398E-2</v>
      </c>
      <c r="C55" s="282">
        <v>8.6400685537904601E-2</v>
      </c>
      <c r="D55" s="282">
        <v>7.9577694522324133E-2</v>
      </c>
      <c r="E55" s="282">
        <v>6.479145669456321E-2</v>
      </c>
      <c r="F55" s="282">
        <v>6.7836787783928418E-2</v>
      </c>
      <c r="G55" s="282">
        <v>7.9633984249925613E-2</v>
      </c>
      <c r="H55" s="282">
        <v>7.1636666535646876E-2</v>
      </c>
      <c r="I55" s="282">
        <v>8.2195921651973966E-2</v>
      </c>
      <c r="J55" s="282">
        <v>6.1269034088213811E-2</v>
      </c>
      <c r="K55" s="282">
        <v>7.1148257771867784E-2</v>
      </c>
      <c r="L55" s="282">
        <v>5.5930876737450064E-2</v>
      </c>
      <c r="M55" s="282">
        <v>4.8930678509497769E-2</v>
      </c>
      <c r="N55" s="282">
        <v>4.4515048383649648E-2</v>
      </c>
      <c r="O55" s="282">
        <v>6.6770963174005576E-2</v>
      </c>
      <c r="P55" s="282">
        <v>7.3767049640344293E-2</v>
      </c>
      <c r="Q55" s="282">
        <v>6.8961075057506621E-2</v>
      </c>
      <c r="R55" s="282">
        <v>8.0115788650130221E-2</v>
      </c>
      <c r="S55" s="282">
        <v>9.1216573496108067E-2</v>
      </c>
      <c r="T55" s="282">
        <v>7.6812511387708907E-2</v>
      </c>
      <c r="U55" s="282">
        <v>7.4185451043033299E-2</v>
      </c>
      <c r="V55" s="282">
        <v>8.41582305712546E-2</v>
      </c>
      <c r="W55" s="282">
        <v>7.6927872720029211E-2</v>
      </c>
      <c r="X55" s="282">
        <v>7.738319230882261E-2</v>
      </c>
      <c r="Y55" s="282">
        <v>7.9435774336386919E-2</v>
      </c>
      <c r="Z55" s="282">
        <v>8.5921536979044366E-2</v>
      </c>
      <c r="AA55" s="282">
        <v>8.7760761995021766E-2</v>
      </c>
      <c r="AB55" s="282">
        <v>0.10365514904432491</v>
      </c>
      <c r="AC55" s="282">
        <v>6.8126086470495575E-2</v>
      </c>
      <c r="AD55" s="282">
        <v>8.8099968899950323E-2</v>
      </c>
      <c r="AE55" s="282">
        <v>9.4150076725230056E-2</v>
      </c>
      <c r="AF55" s="282">
        <v>8.6813549073757823E-2</v>
      </c>
      <c r="AG55" s="282">
        <v>0.12119132776196533</v>
      </c>
      <c r="AH55" s="282">
        <v>9.405795361387502E-2</v>
      </c>
      <c r="AI55" s="282">
        <v>8.4926610504972133E-2</v>
      </c>
      <c r="AJ55" s="282">
        <v>0.1011457788229084</v>
      </c>
      <c r="AK55" s="282">
        <v>7.3097902208796695E-2</v>
      </c>
      <c r="AL55" s="282">
        <v>8.7767703927441071E-2</v>
      </c>
      <c r="AM55" s="282">
        <v>7.4204107987909093E-2</v>
      </c>
      <c r="AN55" s="282">
        <v>7.4919333079681058E-2</v>
      </c>
      <c r="AO55" s="282">
        <v>7.3172213986007983E-2</v>
      </c>
      <c r="AP55" s="282">
        <v>7.0510152290034336E-2</v>
      </c>
      <c r="AQ55" s="282">
        <v>7.2613926362677286E-2</v>
      </c>
      <c r="AR55" s="282">
        <v>6.777487754552794E-2</v>
      </c>
      <c r="AS55" s="282">
        <v>8.4284821911696436E-2</v>
      </c>
      <c r="AT55" s="282">
        <v>9.6275836867218356E-2</v>
      </c>
      <c r="AU55" s="282">
        <v>8.8298886077408781E-2</v>
      </c>
      <c r="AV55" s="282">
        <v>0.10196824902576926</v>
      </c>
      <c r="AW55" s="282">
        <v>7.767001177572419E-2</v>
      </c>
      <c r="AX55" s="282">
        <v>7.7295216235086908E-2</v>
      </c>
      <c r="AY55" s="282">
        <v>9.5146143484353102E-2</v>
      </c>
      <c r="AZ55" s="282">
        <v>8.7733386042081252E-2</v>
      </c>
      <c r="BA55" s="282">
        <v>8.5218434395840523E-2</v>
      </c>
      <c r="BB55" s="282">
        <v>8.9456190986619014E-2</v>
      </c>
      <c r="BC55" s="282">
        <v>7.5117403327395721E-2</v>
      </c>
      <c r="BD55" s="282">
        <v>7.3632521126065692E-2</v>
      </c>
      <c r="BE55" s="282">
        <v>8.6119704444122619E-2</v>
      </c>
      <c r="BF55" s="282">
        <v>7.1620587282661241E-2</v>
      </c>
      <c r="BG55" s="282">
        <v>6.8301683765065818E-2</v>
      </c>
      <c r="BH55" s="282">
        <v>6.476190247185569E-2</v>
      </c>
      <c r="BI55" s="282">
        <v>4.5140627916678992E-2</v>
      </c>
      <c r="BJ55" s="282">
        <v>5.1160017874784337E-2</v>
      </c>
      <c r="BK55" s="282">
        <v>5.0719679813089558E-2</v>
      </c>
      <c r="BL55" s="282">
        <v>3.4562357039125143E-2</v>
      </c>
      <c r="BM55" s="282">
        <v>3.8054695584390105E-2</v>
      </c>
      <c r="BN55" s="282">
        <v>3.961704983260185E-2</v>
      </c>
      <c r="BO55" s="282">
        <v>3.9624259066360204E-2</v>
      </c>
      <c r="BP55" s="282">
        <v>2.9762759811900699E-2</v>
      </c>
      <c r="BQ55" s="282">
        <v>4.1643424276469734E-2</v>
      </c>
      <c r="BR55" s="282">
        <v>4.3943364959630478E-2</v>
      </c>
      <c r="BS55" s="282">
        <v>4.4001284624182034E-2</v>
      </c>
      <c r="BT55" s="282">
        <v>3.8596572993476769E-2</v>
      </c>
      <c r="BU55" s="282">
        <v>2.8264732097323841E-2</v>
      </c>
      <c r="BV55" s="282">
        <v>3.5507388287170406E-2</v>
      </c>
      <c r="BW55" s="282">
        <v>3.4723226995924075E-2</v>
      </c>
      <c r="BX55" s="282">
        <v>3.1794062666666879E-2</v>
      </c>
      <c r="BY55" s="282">
        <v>3.8477410189101655E-2</v>
      </c>
      <c r="BZ55" s="282">
        <v>4.4319590910535618E-2</v>
      </c>
      <c r="CA55" s="282">
        <v>4.6319738043491439E-2</v>
      </c>
      <c r="CB55" s="282">
        <v>5.4570164654272231E-2</v>
      </c>
      <c r="CC55" s="282">
        <v>5.1265843061047443E-2</v>
      </c>
      <c r="CD55" s="282">
        <v>4.8144624189156958E-2</v>
      </c>
      <c r="CE55" s="282">
        <v>5.0402271723680218E-2</v>
      </c>
      <c r="CF55" s="282">
        <v>5.1928709969009806E-2</v>
      </c>
      <c r="CG55" s="282">
        <v>2.8264732097323841E-2</v>
      </c>
      <c r="CH55" s="282">
        <v>5.3393665842295379E-2</v>
      </c>
      <c r="CI55" s="282">
        <v>5.3624844640211812E-2</v>
      </c>
      <c r="CJ55" s="282">
        <v>4.7919283605716997E-2</v>
      </c>
      <c r="CK55" s="282">
        <v>4.6226210786539178E-2</v>
      </c>
      <c r="CL55" s="282">
        <v>4.459425439749596E-2</v>
      </c>
      <c r="CM55" s="282">
        <v>5.4436028965267676E-2</v>
      </c>
      <c r="CN55" s="282">
        <v>4.1738738899626614E-2</v>
      </c>
      <c r="CO55" s="282">
        <v>4.4098419401245176E-2</v>
      </c>
      <c r="CP55" s="282">
        <v>3.9674399684494856E-2</v>
      </c>
      <c r="CQ55" s="282">
        <v>3.9815008034321898E-2</v>
      </c>
      <c r="CR55" s="282">
        <v>4.1127099377933289E-2</v>
      </c>
      <c r="CS55" s="282">
        <v>3.9169094824418077E-2</v>
      </c>
      <c r="CT55" s="282">
        <v>4.3931766543941576E-2</v>
      </c>
      <c r="CU55" s="282">
        <v>3.4392371154128305E-2</v>
      </c>
      <c r="CV55" s="282">
        <v>3.7677697677294279E-2</v>
      </c>
      <c r="CW55" s="282">
        <v>3.7812099951141209E-2</v>
      </c>
      <c r="CX55" s="282">
        <v>3.7271720158569117E-2</v>
      </c>
      <c r="CY55" s="282">
        <v>5.4452610526874952E-2</v>
      </c>
      <c r="CZ55" s="282">
        <v>6.111494921054382E-2</v>
      </c>
      <c r="DA55" s="282">
        <v>5.6619382305361739E-2</v>
      </c>
      <c r="DB55" s="282">
        <v>6.0476972513551906E-2</v>
      </c>
      <c r="DC55" s="282">
        <v>6.7265355583209174E-2</v>
      </c>
      <c r="DD55" s="282">
        <v>5.4187003758916129E-2</v>
      </c>
      <c r="DE55" s="282">
        <v>5.3075562293471899E-2</v>
      </c>
      <c r="DF55" s="282">
        <v>4.6295329113882809E-2</v>
      </c>
      <c r="DG55" s="282">
        <v>5.2489132533005578E-2</v>
      </c>
      <c r="DH55" s="282">
        <v>6.2126083907595844E-2</v>
      </c>
      <c r="DI55" s="282">
        <v>6.8493933147597968E-2</v>
      </c>
      <c r="DJ55" s="282">
        <v>6.6577650596232246E-2</v>
      </c>
      <c r="DK55" s="282">
        <v>5.3604396004822051E-2</v>
      </c>
      <c r="DL55" s="282">
        <v>5.0864834325359189E-2</v>
      </c>
      <c r="DM55" s="282">
        <v>5.9299999999999999E-2</v>
      </c>
      <c r="DN55" s="282">
        <v>6.2012199348499254E-2</v>
      </c>
      <c r="DO55" s="282">
        <v>7.0136321060794954E-2</v>
      </c>
      <c r="DP55" s="282">
        <v>8.0105183996074719E-2</v>
      </c>
      <c r="DQ55" s="282">
        <v>6.6013090979692338E-2</v>
      </c>
      <c r="DR55" s="282">
        <v>6.8959004375837699E-2</v>
      </c>
      <c r="DS55" s="282">
        <v>6.5155987200935711E-2</v>
      </c>
      <c r="DT55" s="282">
        <v>6.8872721366988021E-2</v>
      </c>
      <c r="DU55" s="282">
        <v>6.5100000000000005E-2</v>
      </c>
      <c r="DV55" s="282">
        <v>7.4005266606437109E-2</v>
      </c>
      <c r="DW55" s="282">
        <v>6.6517610651493558E-2</v>
      </c>
      <c r="DX55" s="282">
        <v>6.5511323146277653E-2</v>
      </c>
      <c r="DY55" s="282">
        <v>8.4768862198904116E-2</v>
      </c>
      <c r="DZ55" s="282">
        <v>7.5846979211527943E-2</v>
      </c>
      <c r="EA55" s="282">
        <v>9.8304433138021285E-2</v>
      </c>
      <c r="EB55" s="282">
        <v>9.9657773729513163E-2</v>
      </c>
      <c r="EC55" s="282">
        <v>0.10375648357575466</v>
      </c>
      <c r="ED55" s="282">
        <v>9.4454697070670196E-2</v>
      </c>
      <c r="EE55" s="282">
        <v>0.11126757616642882</v>
      </c>
      <c r="EF55" s="282">
        <v>0.10614409269260477</v>
      </c>
      <c r="EG55" s="282">
        <v>0.10491128964417175</v>
      </c>
      <c r="EH55" s="282">
        <v>0.12281566690338383</v>
      </c>
      <c r="EI55" s="282">
        <v>0.12142235178357356</v>
      </c>
      <c r="EJ55" s="282">
        <v>0.1424639107958241</v>
      </c>
      <c r="EK55" s="282">
        <v>0.16652213172135885</v>
      </c>
      <c r="EL55" s="282">
        <v>0.1315312787573005</v>
      </c>
      <c r="EM55" s="282">
        <v>0.13399272698334258</v>
      </c>
      <c r="EN55" s="282">
        <v>0.1423070777675389</v>
      </c>
      <c r="EO55" s="282">
        <v>0.13837902284984957</v>
      </c>
      <c r="EP55" s="282">
        <v>0.15842240838969376</v>
      </c>
      <c r="EQ55" s="282">
        <v>0.14003432168634777</v>
      </c>
      <c r="ER55" s="282">
        <v>0.16114191362379862</v>
      </c>
      <c r="ES55" s="282">
        <v>0.1333513611015632</v>
      </c>
      <c r="ET55" s="282">
        <v>0.13338326016005736</v>
      </c>
      <c r="EU55" s="282">
        <v>0.15748676477728252</v>
      </c>
      <c r="EV55" s="282">
        <v>0.14493859551110805</v>
      </c>
      <c r="EW55" s="282">
        <v>0.15495124126878304</v>
      </c>
      <c r="EX55" s="282">
        <v>0.16241158913277848</v>
      </c>
      <c r="EY55" s="282">
        <v>0.19389365083294027</v>
      </c>
      <c r="EZ55" s="282">
        <v>0.20000783132876734</v>
      </c>
      <c r="FA55" s="282">
        <v>0.16400098841524979</v>
      </c>
      <c r="FB55" s="282">
        <v>0.20130919128683303</v>
      </c>
      <c r="FC55" s="282">
        <v>0.22248122744755069</v>
      </c>
      <c r="FD55" s="282">
        <v>0.21823161548296871</v>
      </c>
      <c r="FE55" s="282">
        <v>0.23144281222312393</v>
      </c>
      <c r="FF55" s="282">
        <v>0.18891080345414574</v>
      </c>
      <c r="FG55" s="282">
        <v>0.19961620496355051</v>
      </c>
      <c r="FH55" s="282">
        <v>0.28126863817056519</v>
      </c>
      <c r="FI55" s="282">
        <v>0.25477370893131707</v>
      </c>
      <c r="FJ55" s="282">
        <v>0.27287093325915013</v>
      </c>
      <c r="FK55" s="282">
        <v>0.2531034627137641</v>
      </c>
      <c r="FL55" s="282">
        <v>0.29151711134658115</v>
      </c>
      <c r="FM55" s="282">
        <v>0.30548346090943662</v>
      </c>
      <c r="FN55" s="282">
        <v>0.31812820375040518</v>
      </c>
      <c r="FO55" s="282">
        <v>0.32239805373689395</v>
      </c>
      <c r="FP55" s="282">
        <v>0.29150868993523482</v>
      </c>
      <c r="FQ55" s="282">
        <v>0.32955081979902612</v>
      </c>
      <c r="FR55" s="282">
        <v>0.29721893848550918</v>
      </c>
      <c r="FS55" s="282">
        <v>0.25023961796889477</v>
      </c>
      <c r="FT55" s="282">
        <v>0.28910866827601728</v>
      </c>
      <c r="FU55" s="282">
        <v>0.26573380221937598</v>
      </c>
      <c r="FV55" s="282">
        <v>0.27952886650403314</v>
      </c>
      <c r="FW55" s="282">
        <v>0.2696321901373735</v>
      </c>
      <c r="FX55" s="282">
        <v>0.26600848761859708</v>
      </c>
      <c r="FY55" s="282">
        <v>0.26347752976180305</v>
      </c>
      <c r="FZ55" s="282">
        <v>0.29261726124848891</v>
      </c>
      <c r="GA55" s="282">
        <v>0.29186551450089421</v>
      </c>
      <c r="GB55" s="282">
        <v>0.24931055132113603</v>
      </c>
      <c r="GC55" s="282">
        <v>0.33462860733807437</v>
      </c>
      <c r="GD55" s="282">
        <v>0.33572894686909649</v>
      </c>
      <c r="GE55" s="282">
        <v>0.33355588429506078</v>
      </c>
      <c r="GF55" s="282">
        <v>0.34293946559943622</v>
      </c>
      <c r="GG55" s="282">
        <v>0.34594160807640978</v>
      </c>
      <c r="GH55" s="282">
        <v>0.32895055914588872</v>
      </c>
      <c r="GI55" s="282">
        <v>0.33622374212436118</v>
      </c>
      <c r="GJ55" s="282">
        <v>0.34854224369995862</v>
      </c>
      <c r="GK55" s="282">
        <v>0.32221405812922216</v>
      </c>
      <c r="GL55" s="282">
        <v>0.31432091804868961</v>
      </c>
      <c r="GM55" s="282">
        <v>0.33777542271361888</v>
      </c>
      <c r="GN55" s="282">
        <v>0.33519705503213509</v>
      </c>
      <c r="GO55" s="282">
        <v>0.34003510269188369</v>
      </c>
      <c r="GP55" s="282">
        <v>0.34328270366085506</v>
      </c>
      <c r="GQ55" s="282">
        <v>0.33034606517437226</v>
      </c>
      <c r="GR55" s="282">
        <v>0.35466796633627207</v>
      </c>
      <c r="GS55" s="282">
        <v>0.33106121696010704</v>
      </c>
      <c r="GT55" s="282">
        <v>0.32584543728719123</v>
      </c>
      <c r="GU55" s="282">
        <v>0.32258534766718949</v>
      </c>
      <c r="GV55" s="282">
        <v>0.35863575450675578</v>
      </c>
      <c r="GW55" s="282">
        <v>0.3389541639197336</v>
      </c>
      <c r="GX55" s="282">
        <v>0.32306829874556497</v>
      </c>
      <c r="GY55" s="282">
        <v>0.30961442486666974</v>
      </c>
      <c r="GZ55" s="282">
        <v>0.31315105248796143</v>
      </c>
      <c r="HA55" s="282">
        <v>0.31744976366022021</v>
      </c>
      <c r="HB55" s="282">
        <v>0.3092334376089122</v>
      </c>
      <c r="HC55" s="282">
        <v>0.30647016221079693</v>
      </c>
      <c r="HD55" s="282">
        <v>0.33493420605829222</v>
      </c>
      <c r="HE55" s="282">
        <v>0.31707844075192648</v>
      </c>
      <c r="HF55" s="282">
        <v>0.28871102928327885</v>
      </c>
      <c r="HG55" s="282">
        <v>0.30894329688771138</v>
      </c>
      <c r="HH55" s="282">
        <v>0.30040727239673687</v>
      </c>
      <c r="HI55" s="282">
        <v>0.32222226282449895</v>
      </c>
      <c r="HJ55" s="282">
        <v>0.31560610137361406</v>
      </c>
      <c r="HK55" s="282">
        <v>0.27963169574331498</v>
      </c>
      <c r="HL55" s="282">
        <v>0.2813150478135158</v>
      </c>
      <c r="HM55" s="282">
        <v>0.29489203951854409</v>
      </c>
      <c r="HN55" s="282">
        <v>0.28009421211806951</v>
      </c>
      <c r="HO55" s="282">
        <v>0.27368005702199211</v>
      </c>
      <c r="HP55" s="282">
        <v>0.29050083705192165</v>
      </c>
      <c r="HQ55" s="282">
        <v>0.28225620135639706</v>
      </c>
      <c r="HR55" s="282">
        <v>0.29115255776320836</v>
      </c>
      <c r="HS55" s="282">
        <v>0.25811609301312682</v>
      </c>
      <c r="HT55" s="282">
        <v>0.29917212072305993</v>
      </c>
      <c r="HU55" s="282">
        <v>0.27706298912282029</v>
      </c>
      <c r="HV55" s="608">
        <v>0.28037136547530689</v>
      </c>
      <c r="HW55" s="282">
        <v>0.28721764637926783</v>
      </c>
      <c r="HX55" s="282">
        <v>0.27024033422718424</v>
      </c>
      <c r="HY55" s="282">
        <v>0.25076819968699116</v>
      </c>
      <c r="HZ55" s="282">
        <v>0.28849169760306925</v>
      </c>
      <c r="IA55" s="282">
        <v>0.27320120874289067</v>
      </c>
      <c r="IB55" s="282">
        <v>0.28635253372176522</v>
      </c>
      <c r="IC55" s="282">
        <v>0.27540730785821238</v>
      </c>
      <c r="ID55" s="282">
        <v>0.29772668882032322</v>
      </c>
      <c r="IE55" s="282">
        <v>0.31837132574852511</v>
      </c>
      <c r="IF55" s="282">
        <v>0.31060682573517756</v>
      </c>
      <c r="IG55" s="282">
        <v>0.26824541061859741</v>
      </c>
      <c r="IH55" s="282">
        <v>0.2891000685207939</v>
      </c>
      <c r="II55" s="282">
        <v>0.27691011419508305</v>
      </c>
      <c r="IJ55" s="282">
        <v>0.28629887107767121</v>
      </c>
    </row>
    <row r="56" spans="1:244">
      <c r="A56" s="39" t="s">
        <v>320</v>
      </c>
      <c r="B56" s="282">
        <v>0.56505825366010665</v>
      </c>
      <c r="C56" s="282">
        <v>0.53295010831761214</v>
      </c>
      <c r="D56" s="282">
        <v>0.54699549814053627</v>
      </c>
      <c r="E56" s="282">
        <v>0.53020593021131246</v>
      </c>
      <c r="F56" s="282">
        <v>0.57553962093110023</v>
      </c>
      <c r="G56" s="282">
        <v>0.57501049498762991</v>
      </c>
      <c r="H56" s="282">
        <v>0.56715113159613795</v>
      </c>
      <c r="I56" s="282">
        <v>0.53978964024865972</v>
      </c>
      <c r="J56" s="282">
        <v>0.56970136839874896</v>
      </c>
      <c r="K56" s="282">
        <v>0.56181516480015004</v>
      </c>
      <c r="L56" s="282">
        <v>0.58251179404117059</v>
      </c>
      <c r="M56" s="282">
        <v>0.54890976367465405</v>
      </c>
      <c r="N56" s="282">
        <v>0.60419279205834153</v>
      </c>
      <c r="O56" s="282">
        <v>0.54063351268332061</v>
      </c>
      <c r="P56" s="282">
        <v>0.53155580659856316</v>
      </c>
      <c r="Q56" s="282">
        <v>0.52285606143297692</v>
      </c>
      <c r="R56" s="282">
        <v>0.48398455198388657</v>
      </c>
      <c r="S56" s="282">
        <v>0.46676127208568796</v>
      </c>
      <c r="T56" s="282">
        <v>0.54544595591934331</v>
      </c>
      <c r="U56" s="282">
        <v>0.50879725160824918</v>
      </c>
      <c r="V56" s="282">
        <v>0.49990232177685046</v>
      </c>
      <c r="W56" s="282">
        <v>0.49817535269550889</v>
      </c>
      <c r="X56" s="282">
        <v>0.48758185851099256</v>
      </c>
      <c r="Y56" s="282">
        <v>0.47528727179219643</v>
      </c>
      <c r="Z56" s="282">
        <v>0.50450917942331019</v>
      </c>
      <c r="AA56" s="282">
        <v>0.50498512799963335</v>
      </c>
      <c r="AB56" s="282">
        <v>0.50716995758378713</v>
      </c>
      <c r="AC56" s="282">
        <v>0.50857255455033945</v>
      </c>
      <c r="AD56" s="282">
        <v>0.5252442575891173</v>
      </c>
      <c r="AE56" s="282">
        <v>0.49923923988958774</v>
      </c>
      <c r="AF56" s="282">
        <v>0.50033536488798491</v>
      </c>
      <c r="AG56" s="282">
        <v>0.4432554076158382</v>
      </c>
      <c r="AH56" s="282">
        <v>0.50246191007847185</v>
      </c>
      <c r="AI56" s="282">
        <v>0.4669051424387064</v>
      </c>
      <c r="AJ56" s="282">
        <v>0.46585222672927457</v>
      </c>
      <c r="AK56" s="282">
        <v>0.46854348424340619</v>
      </c>
      <c r="AL56" s="282">
        <v>0.47484009108982961</v>
      </c>
      <c r="AM56" s="282">
        <v>0.50319478439087373</v>
      </c>
      <c r="AN56" s="282">
        <v>0.4913202277120558</v>
      </c>
      <c r="AO56" s="282">
        <v>0.49651464400011197</v>
      </c>
      <c r="AP56" s="282">
        <v>0.50138459500670018</v>
      </c>
      <c r="AQ56" s="282">
        <v>0.48020287344888302</v>
      </c>
      <c r="AR56" s="282">
        <v>0.48216122723602761</v>
      </c>
      <c r="AS56" s="282">
        <v>0.4956030448579552</v>
      </c>
      <c r="AT56" s="282">
        <v>0.42923325530795847</v>
      </c>
      <c r="AU56" s="282">
        <v>0.41616954627366709</v>
      </c>
      <c r="AV56" s="282">
        <v>0.44432019500214748</v>
      </c>
      <c r="AW56" s="282">
        <v>0.48235864578009424</v>
      </c>
      <c r="AX56" s="282">
        <v>0.48990121262268016</v>
      </c>
      <c r="AY56" s="282">
        <v>0.48319788532713337</v>
      </c>
      <c r="AZ56" s="282">
        <v>0.46786982614430034</v>
      </c>
      <c r="BA56" s="282">
        <v>0.46062998437660591</v>
      </c>
      <c r="BB56" s="282">
        <v>0.46521221645563715</v>
      </c>
      <c r="BC56" s="282">
        <v>0.44439137709057003</v>
      </c>
      <c r="BD56" s="282">
        <v>0.45175056438355637</v>
      </c>
      <c r="BE56" s="282">
        <v>0.43166251574934916</v>
      </c>
      <c r="BF56" s="282">
        <v>0.43855803986226655</v>
      </c>
      <c r="BG56" s="282">
        <v>0.42488352123953566</v>
      </c>
      <c r="BH56" s="282">
        <v>0.44797172976533001</v>
      </c>
      <c r="BI56" s="282">
        <v>0.46068363470437007</v>
      </c>
      <c r="BJ56" s="282">
        <v>0.43478908358633128</v>
      </c>
      <c r="BK56" s="282">
        <v>0.42931693659788722</v>
      </c>
      <c r="BL56" s="282">
        <v>0.4216721885949965</v>
      </c>
      <c r="BM56" s="282">
        <v>0.44231291524103844</v>
      </c>
      <c r="BN56" s="282">
        <v>0.4275507142338687</v>
      </c>
      <c r="BO56" s="282">
        <v>0.40217798475758981</v>
      </c>
      <c r="BP56" s="282">
        <v>0.41341752157041356</v>
      </c>
      <c r="BQ56" s="282">
        <v>0.42045643163972191</v>
      </c>
      <c r="BR56" s="282">
        <v>0.43847923572737585</v>
      </c>
      <c r="BS56" s="282">
        <v>0.40455424099993986</v>
      </c>
      <c r="BT56" s="282">
        <v>0.39168163830309538</v>
      </c>
      <c r="BU56" s="282">
        <v>0.4567331472761656</v>
      </c>
      <c r="BV56" s="282">
        <v>0.44905704357179821</v>
      </c>
      <c r="BW56" s="282">
        <v>0.44005983323937053</v>
      </c>
      <c r="BX56" s="282">
        <v>0.42073239533501466</v>
      </c>
      <c r="BY56" s="282">
        <v>0.40993953868815297</v>
      </c>
      <c r="BZ56" s="282">
        <v>0.38498359388713987</v>
      </c>
      <c r="CA56" s="282">
        <v>0.3917712526578957</v>
      </c>
      <c r="CB56" s="282">
        <v>0.34950065957556897</v>
      </c>
      <c r="CC56" s="282">
        <v>0.31855552393185099</v>
      </c>
      <c r="CD56" s="282">
        <v>0.34521215594218052</v>
      </c>
      <c r="CE56" s="282">
        <v>0.34917989503690189</v>
      </c>
      <c r="CF56" s="282">
        <v>0.35746342617899851</v>
      </c>
      <c r="CG56" s="282">
        <v>0.4567331472761656</v>
      </c>
      <c r="CH56" s="282">
        <v>0.38525461103472325</v>
      </c>
      <c r="CI56" s="282">
        <v>0.35293805939270001</v>
      </c>
      <c r="CJ56" s="282">
        <v>0.34877980582741946</v>
      </c>
      <c r="CK56" s="282">
        <v>0.32996985865140821</v>
      </c>
      <c r="CL56" s="282">
        <v>0.34419575781532846</v>
      </c>
      <c r="CM56" s="282">
        <v>0.3444494368415793</v>
      </c>
      <c r="CN56" s="282">
        <v>0.35536830792674035</v>
      </c>
      <c r="CO56" s="282">
        <v>0.32620005285079978</v>
      </c>
      <c r="CP56" s="282">
        <v>0.34385402514363433</v>
      </c>
      <c r="CQ56" s="282">
        <v>0.35536249901107708</v>
      </c>
      <c r="CR56" s="282">
        <v>0.32619794922025291</v>
      </c>
      <c r="CS56" s="282">
        <v>0.326840023876529</v>
      </c>
      <c r="CT56" s="282">
        <v>0.33309666102826757</v>
      </c>
      <c r="CU56" s="282">
        <v>0.29453525783707823</v>
      </c>
      <c r="CV56" s="282">
        <v>0.31302512317091324</v>
      </c>
      <c r="CW56" s="282">
        <v>0.32035015029905739</v>
      </c>
      <c r="CX56" s="282">
        <v>0.3713742562582884</v>
      </c>
      <c r="CY56" s="282">
        <v>0.32416256512512914</v>
      </c>
      <c r="CZ56" s="282">
        <v>0.34007968764165153</v>
      </c>
      <c r="DA56" s="282">
        <v>0.30386558876471675</v>
      </c>
      <c r="DB56" s="282">
        <v>0.32398283509639819</v>
      </c>
      <c r="DC56" s="282">
        <v>0.32945088297712727</v>
      </c>
      <c r="DD56" s="282">
        <v>0.33527902262182729</v>
      </c>
      <c r="DE56" s="282">
        <v>0.30012035035272328</v>
      </c>
      <c r="DF56" s="282">
        <v>0.32370162487727716</v>
      </c>
      <c r="DG56" s="282">
        <v>0.32300038200052616</v>
      </c>
      <c r="DH56" s="282">
        <v>0.31866644942496625</v>
      </c>
      <c r="DI56" s="282">
        <v>0.30150200558297752</v>
      </c>
      <c r="DJ56" s="282">
        <v>0.29562598009071039</v>
      </c>
      <c r="DK56" s="282">
        <v>0.33493192626813656</v>
      </c>
      <c r="DL56" s="282">
        <v>0.33377333030690698</v>
      </c>
      <c r="DM56" s="282">
        <v>0.30209999999999998</v>
      </c>
      <c r="DN56" s="282">
        <v>0.28642877872660749</v>
      </c>
      <c r="DO56" s="282">
        <v>0.21399766727699254</v>
      </c>
      <c r="DP56" s="282">
        <v>0.2646685993771537</v>
      </c>
      <c r="DQ56" s="282">
        <v>0.26146938514572171</v>
      </c>
      <c r="DR56" s="282">
        <v>5.0500000000000003E-2</v>
      </c>
      <c r="DS56" s="282">
        <v>0.25158871119851162</v>
      </c>
      <c r="DT56" s="282">
        <v>0.25399911983773504</v>
      </c>
      <c r="DU56" s="282">
        <v>0.23300000000000001</v>
      </c>
      <c r="DV56" s="282">
        <v>0.21652824767825279</v>
      </c>
      <c r="DW56" s="282">
        <v>0.20547754623938322</v>
      </c>
      <c r="DX56" s="282">
        <v>0.21154173853626296</v>
      </c>
      <c r="DY56" s="282">
        <v>0.19706569937099047</v>
      </c>
      <c r="DZ56" s="282">
        <v>0.2013658102358801</v>
      </c>
      <c r="EA56" s="282">
        <v>0.19293948000713029</v>
      </c>
      <c r="EB56" s="282">
        <v>0.22336554017323307</v>
      </c>
      <c r="EC56" s="282">
        <v>0.216860923710848</v>
      </c>
      <c r="ED56" s="282">
        <v>0.21182416562423928</v>
      </c>
      <c r="EE56" s="282">
        <v>0.19059386386891447</v>
      </c>
      <c r="EF56" s="282">
        <v>0.18429861827711588</v>
      </c>
      <c r="EG56" s="282">
        <v>0.1883545649912588</v>
      </c>
      <c r="EH56" s="282">
        <v>0.17026905024516673</v>
      </c>
      <c r="EI56" s="282">
        <v>0.18164111280775186</v>
      </c>
      <c r="EJ56" s="282">
        <v>0.18335051680975761</v>
      </c>
      <c r="EK56" s="282">
        <v>0.16159390722278283</v>
      </c>
      <c r="EL56" s="282">
        <v>0.15480955854999995</v>
      </c>
      <c r="EM56" s="282">
        <v>0.14310912418833158</v>
      </c>
      <c r="EN56" s="282">
        <v>0.13369307005066103</v>
      </c>
      <c r="EO56" s="282">
        <v>0.17174415919328603</v>
      </c>
      <c r="EP56" s="282">
        <v>0.17609057731481642</v>
      </c>
      <c r="EQ56" s="282">
        <v>0.16721909244427902</v>
      </c>
      <c r="ER56" s="282">
        <v>0.1660164929648642</v>
      </c>
      <c r="ES56" s="282">
        <v>0.12626661016633001</v>
      </c>
      <c r="ET56" s="282">
        <v>0.1207639525509963</v>
      </c>
      <c r="EU56" s="282">
        <v>0.12537459175535265</v>
      </c>
      <c r="EV56" s="282">
        <v>0.13038337562917748</v>
      </c>
      <c r="EW56" s="282">
        <v>0.12777467886726351</v>
      </c>
      <c r="EX56" s="282">
        <v>0.123269909637038</v>
      </c>
      <c r="EY56" s="282">
        <v>9.1632418213605779E-2</v>
      </c>
      <c r="EZ56" s="282">
        <v>9.4133368156051278E-2</v>
      </c>
      <c r="FA56" s="282">
        <v>0.12581570348996785</v>
      </c>
      <c r="FB56" s="282">
        <v>0.10125148063576846</v>
      </c>
      <c r="FC56" s="282">
        <v>9.2891524258745098E-2</v>
      </c>
      <c r="FD56" s="282">
        <v>0.10383039407988069</v>
      </c>
      <c r="FE56" s="282">
        <v>8.3111952326709038E-2</v>
      </c>
      <c r="FF56" s="282">
        <v>8.6694974470829772E-2</v>
      </c>
      <c r="FG56" s="282">
        <v>9.0931875350580199E-2</v>
      </c>
      <c r="FH56" s="282">
        <v>7.3985712444553237E-2</v>
      </c>
      <c r="FI56" s="282">
        <v>7.824334935880016E-2</v>
      </c>
      <c r="FJ56" s="282">
        <v>7.8539883705121258E-2</v>
      </c>
      <c r="FK56" s="282">
        <v>6.981650164550425E-2</v>
      </c>
      <c r="FL56" s="282">
        <v>6.1297682629892276E-2</v>
      </c>
      <c r="FM56" s="282">
        <v>5.7632953783516148E-2</v>
      </c>
      <c r="FN56" s="282">
        <v>6.0769715073116522E-2</v>
      </c>
      <c r="FO56" s="282">
        <v>5.4597147209102824E-2</v>
      </c>
      <c r="FP56" s="282">
        <v>5.8591314923129398E-2</v>
      </c>
      <c r="FQ56" s="282">
        <v>4.4763674853126795E-2</v>
      </c>
      <c r="FR56" s="282">
        <v>5.2526229236851719E-2</v>
      </c>
      <c r="FS56" s="282">
        <v>7.048977161204717E-2</v>
      </c>
      <c r="FT56" s="282">
        <v>5.8707457822906733E-2</v>
      </c>
      <c r="FU56" s="282">
        <v>5.4654144891244885E-2</v>
      </c>
      <c r="FV56" s="282">
        <v>7.0313784652065378E-2</v>
      </c>
      <c r="FW56" s="282">
        <v>7.3225446688556628E-2</v>
      </c>
      <c r="FX56" s="282">
        <v>7.5533770593879057E-2</v>
      </c>
      <c r="FY56" s="282">
        <v>7.9996983769488453E-2</v>
      </c>
      <c r="FZ56" s="282">
        <v>6.9273364629952011E-2</v>
      </c>
      <c r="GA56" s="282">
        <v>6.7512081970302326E-2</v>
      </c>
      <c r="GB56" s="282">
        <v>6.7406716800571184E-2</v>
      </c>
      <c r="GC56" s="282">
        <v>5.7344195476931752E-2</v>
      </c>
      <c r="GD56" s="282">
        <v>5.4826614101783321E-2</v>
      </c>
      <c r="GE56" s="282">
        <v>5.4588896652019485E-2</v>
      </c>
      <c r="GF56" s="282">
        <v>5.2622494036365312E-2</v>
      </c>
      <c r="GG56" s="282">
        <v>5.1769765445159543E-2</v>
      </c>
      <c r="GH56" s="282">
        <v>5.5377789996609431E-2</v>
      </c>
      <c r="GI56" s="282">
        <v>5.3896929361293047E-2</v>
      </c>
      <c r="GJ56" s="282">
        <v>5.0107181367291073E-2</v>
      </c>
      <c r="GK56" s="282">
        <v>5.5270188903211427E-2</v>
      </c>
      <c r="GL56" s="282">
        <v>6.2470796107498512E-2</v>
      </c>
      <c r="GM56" s="282">
        <v>4.8736331932948296E-2</v>
      </c>
      <c r="GN56" s="282">
        <v>6.0142699251001179E-2</v>
      </c>
      <c r="GO56" s="282">
        <v>5.7187442138540281E-2</v>
      </c>
      <c r="GP56" s="282">
        <v>6.0946279838180101E-2</v>
      </c>
      <c r="GQ56" s="282">
        <v>6.3127490838173497E-2</v>
      </c>
      <c r="GR56" s="282">
        <v>5.5228746666797834E-2</v>
      </c>
      <c r="GS56" s="282">
        <v>5.552285718448715E-2</v>
      </c>
      <c r="GT56" s="282">
        <v>5.9684936438296872E-2</v>
      </c>
      <c r="GU56" s="282">
        <v>3.7144928516280575E-2</v>
      </c>
      <c r="GV56" s="282">
        <v>3.5238939210912062E-2</v>
      </c>
      <c r="GW56" s="282">
        <v>3.908526015325136E-2</v>
      </c>
      <c r="GX56" s="282">
        <v>3.5992035480531599E-2</v>
      </c>
      <c r="GY56" s="282">
        <v>4.4139739246955773E-2</v>
      </c>
      <c r="GZ56" s="282">
        <v>4.6424894139906428E-2</v>
      </c>
      <c r="HA56" s="282">
        <v>4.2175930698743383E-2</v>
      </c>
      <c r="HB56" s="282">
        <v>4.0650412715584887E-2</v>
      </c>
      <c r="HC56" s="282">
        <v>4.3659474399689757E-2</v>
      </c>
      <c r="HD56" s="282">
        <v>4.21352882763988E-2</v>
      </c>
      <c r="HE56" s="282">
        <v>4.257849509968082E-2</v>
      </c>
      <c r="HF56" s="282">
        <v>5.2583782284823181E-2</v>
      </c>
      <c r="HG56" s="282">
        <v>4.0759972913402338E-2</v>
      </c>
      <c r="HH56" s="282">
        <v>4.6906311133784344E-2</v>
      </c>
      <c r="HI56" s="282">
        <v>4.5810048546557826E-2</v>
      </c>
      <c r="HJ56" s="282">
        <v>5.1811576579573845E-2</v>
      </c>
      <c r="HK56" s="282">
        <v>5.0056365059830805E-2</v>
      </c>
      <c r="HL56" s="282">
        <v>4.9490798055846996E-2</v>
      </c>
      <c r="HM56" s="282">
        <v>5.2258654215557393E-2</v>
      </c>
      <c r="HN56" s="282">
        <v>4.9749377554177868E-2</v>
      </c>
      <c r="HO56" s="282">
        <v>5.9760720451257104E-2</v>
      </c>
      <c r="HP56" s="282">
        <v>5.2668113676131528E-2</v>
      </c>
      <c r="HQ56" s="282">
        <v>6.8019251184202975E-2</v>
      </c>
      <c r="HR56" s="282">
        <v>6.338029943780181E-2</v>
      </c>
      <c r="HS56" s="282">
        <v>5.6104983047685186E-2</v>
      </c>
      <c r="HT56" s="282">
        <v>6.173003447031631E-2</v>
      </c>
      <c r="HU56" s="282">
        <v>6.8051777984849196E-2</v>
      </c>
      <c r="HV56" s="608">
        <v>7.6482862793662731E-2</v>
      </c>
      <c r="HW56" s="282">
        <v>8.7434708965761221E-2</v>
      </c>
      <c r="HX56" s="282">
        <v>9.1564158051419237E-2</v>
      </c>
      <c r="HY56" s="282">
        <v>7.8991908076493311E-2</v>
      </c>
      <c r="HZ56" s="282">
        <v>5.0102270698819923E-2</v>
      </c>
      <c r="IA56" s="282">
        <v>5.7950720347516207E-2</v>
      </c>
      <c r="IB56" s="282">
        <v>6.6438999643073093E-2</v>
      </c>
      <c r="IC56" s="282">
        <v>6.5411719957958983E-2</v>
      </c>
      <c r="ID56" s="282">
        <v>6.5524398902685396E-2</v>
      </c>
      <c r="IE56" s="282">
        <v>6.4659250929122017E-2</v>
      </c>
      <c r="IF56" s="282">
        <v>5.4180908480186127E-2</v>
      </c>
      <c r="IG56" s="282">
        <v>6.6565587318923605E-2</v>
      </c>
      <c r="IH56" s="282">
        <v>7.4329758063734749E-2</v>
      </c>
      <c r="II56" s="282">
        <v>7.1855958994267499E-2</v>
      </c>
      <c r="IJ56" s="282">
        <v>7.6780563469650176E-2</v>
      </c>
    </row>
    <row r="57" spans="1:244">
      <c r="A57" s="51" t="s">
        <v>321</v>
      </c>
      <c r="B57" s="284">
        <v>1.3999907341570462E-2</v>
      </c>
      <c r="C57" s="284">
        <v>1.5871951312818204E-2</v>
      </c>
      <c r="D57" s="284">
        <v>2.0769478881509845E-2</v>
      </c>
      <c r="E57" s="284">
        <v>1.3990432752869562E-2</v>
      </c>
      <c r="F57" s="284">
        <v>1.3427187313275782E-2</v>
      </c>
      <c r="G57" s="284">
        <v>1.6360437384239836E-2</v>
      </c>
      <c r="H57" s="284">
        <v>2.0554046410109977E-2</v>
      </c>
      <c r="I57" s="284">
        <v>1.5308327572159757E-2</v>
      </c>
      <c r="J57" s="284">
        <v>1.3704923009781505E-2</v>
      </c>
      <c r="K57" s="284">
        <v>1.6462786134815593E-2</v>
      </c>
      <c r="L57" s="284">
        <v>2.7887740332846311E-2</v>
      </c>
      <c r="M57" s="284">
        <v>2.2584821687081202E-2</v>
      </c>
      <c r="N57" s="284">
        <v>1.3841439661086643E-2</v>
      </c>
      <c r="O57" s="284">
        <v>1.6715760165430742E-2</v>
      </c>
      <c r="P57" s="284">
        <v>1.771329682396075E-2</v>
      </c>
      <c r="Q57" s="284">
        <v>1.611279254051147E-2</v>
      </c>
      <c r="R57" s="284"/>
      <c r="S57" s="284">
        <v>1.8278734510335026E-2</v>
      </c>
      <c r="T57" s="284">
        <v>1.3179587577144679E-2</v>
      </c>
      <c r="U57" s="284">
        <v>1.6988124918249813E-2</v>
      </c>
      <c r="V57" s="284">
        <v>2.2525558823185743E-2</v>
      </c>
      <c r="W57" s="284">
        <v>2.1692311712771785E-2</v>
      </c>
      <c r="X57" s="284">
        <v>2.0075800170122598E-2</v>
      </c>
      <c r="Y57" s="284">
        <v>4.0060439999312303E-2</v>
      </c>
      <c r="Z57" s="284">
        <v>3.0929167457392655E-2</v>
      </c>
      <c r="AA57" s="284">
        <v>2.0154120719841604E-2</v>
      </c>
      <c r="AB57" s="284">
        <v>1.8603879178544593E-2</v>
      </c>
      <c r="AC57" s="284">
        <v>2.0403395521364304E-2</v>
      </c>
      <c r="AD57" s="284">
        <v>1.664718957994905E-2</v>
      </c>
      <c r="AE57" s="284">
        <v>1.9492034274355929E-2</v>
      </c>
      <c r="AF57" s="284">
        <v>2.0527828157691545E-2</v>
      </c>
      <c r="AG57" s="284">
        <v>1.943751044890208E-2</v>
      </c>
      <c r="AH57" s="284">
        <v>2.1618239336337594E-2</v>
      </c>
      <c r="AI57" s="284">
        <v>2.3349868835641382E-2</v>
      </c>
      <c r="AJ57" s="284">
        <v>2.4444109391318684E-2</v>
      </c>
      <c r="AK57" s="284">
        <v>2.44899540030829E-2</v>
      </c>
      <c r="AL57" s="284">
        <v>2.2238639707070348E-2</v>
      </c>
      <c r="AM57" s="284">
        <v>2.5373039514454951E-2</v>
      </c>
      <c r="AN57" s="284">
        <v>2.6847312874509262E-2</v>
      </c>
      <c r="AO57" s="284">
        <v>2.4698560022836685E-2</v>
      </c>
      <c r="AP57" s="284">
        <v>3.03499830746633E-2</v>
      </c>
      <c r="AQ57" s="284">
        <v>2.8536813094670255E-2</v>
      </c>
      <c r="AR57" s="284">
        <v>2.6547928590652192E-2</v>
      </c>
      <c r="AS57" s="284">
        <v>3.4854916745021405E-2</v>
      </c>
      <c r="AT57" s="284">
        <v>3.5658570032844332E-2</v>
      </c>
      <c r="AU57" s="284">
        <v>3.162036741507853E-2</v>
      </c>
      <c r="AV57" s="284">
        <v>2.843547231772928E-2</v>
      </c>
      <c r="AW57" s="284">
        <v>3.7684521219358995E-2</v>
      </c>
      <c r="AX57" s="284">
        <v>3.0908702800806272E-2</v>
      </c>
      <c r="AY57" s="284">
        <v>3.4952090772502047E-2</v>
      </c>
      <c r="AZ57" s="284">
        <v>3.1845679196441871E-2</v>
      </c>
      <c r="BA57" s="284">
        <v>2.4014880095766061E-2</v>
      </c>
      <c r="BB57" s="284">
        <v>2.555142014363692E-2</v>
      </c>
      <c r="BC57" s="284">
        <v>3.0522606497888745E-2</v>
      </c>
      <c r="BD57" s="284">
        <v>2.6887116339080277E-2</v>
      </c>
      <c r="BE57" s="284">
        <v>2.2057470616743558E-2</v>
      </c>
      <c r="BF57" s="284">
        <v>1.9038885449476638E-2</v>
      </c>
      <c r="BG57" s="284">
        <v>1.9025802354577164E-2</v>
      </c>
      <c r="BH57" s="284">
        <v>2.001692183741555E-2</v>
      </c>
      <c r="BI57" s="284">
        <v>1.8742007555781776E-2</v>
      </c>
      <c r="BJ57" s="284">
        <v>1.8354940786931222E-2</v>
      </c>
      <c r="BK57" s="284">
        <v>2.5475089304845086E-2</v>
      </c>
      <c r="BL57" s="284">
        <v>2.0615410356398765E-2</v>
      </c>
      <c r="BM57" s="284">
        <v>1.5418884085198295E-2</v>
      </c>
      <c r="BN57" s="284">
        <v>1.7665805093358428E-2</v>
      </c>
      <c r="BO57" s="284">
        <v>1.3147182574083049E-2</v>
      </c>
      <c r="BP57" s="284">
        <v>1.2884463854808185E-2</v>
      </c>
      <c r="BQ57" s="284">
        <v>1.4649284230091679E-2</v>
      </c>
      <c r="BR57" s="284">
        <v>1.7897793176637925E-2</v>
      </c>
      <c r="BS57" s="284">
        <v>1.7374150438319257E-2</v>
      </c>
      <c r="BT57" s="284">
        <v>1.764738512280669E-2</v>
      </c>
      <c r="BU57" s="284">
        <v>1.5554815638705524E-2</v>
      </c>
      <c r="BV57" s="284">
        <v>1.7242034337345367E-2</v>
      </c>
      <c r="BW57" s="284">
        <v>1.5819491349066302E-2</v>
      </c>
      <c r="BX57" s="284">
        <v>2.2072520186523201E-2</v>
      </c>
      <c r="BY57" s="284">
        <v>2.0054972386177768E-2</v>
      </c>
      <c r="BZ57" s="284">
        <v>2.1290946929793365E-2</v>
      </c>
      <c r="CA57" s="284">
        <v>1.8835043396711524E-2</v>
      </c>
      <c r="CB57" s="284">
        <v>1.7735413298700764E-2</v>
      </c>
      <c r="CC57" s="284">
        <v>2.305393092176284E-2</v>
      </c>
      <c r="CD57" s="284">
        <v>1.8830589414661283E-2</v>
      </c>
      <c r="CE57" s="284">
        <v>1.4434550828811217E-2</v>
      </c>
      <c r="CF57" s="284">
        <v>1.3683225667513909E-2</v>
      </c>
      <c r="CG57" s="284">
        <v>1.5554815638705524E-2</v>
      </c>
      <c r="CH57" s="284">
        <v>8.9622778866824751E-3</v>
      </c>
      <c r="CI57" s="284">
        <v>1.084746750418796E-2</v>
      </c>
      <c r="CJ57" s="284">
        <v>1.0415378714499971E-2</v>
      </c>
      <c r="CK57" s="284">
        <v>2.2523953303943158E-2</v>
      </c>
      <c r="CL57" s="284">
        <v>2.0661817343410927E-2</v>
      </c>
      <c r="CM57" s="284">
        <v>1.944238208325607E-2</v>
      </c>
      <c r="CN57" s="284">
        <v>1.8615085032356694E-2</v>
      </c>
      <c r="CO57" s="284">
        <v>1.6422267609135548E-2</v>
      </c>
      <c r="CP57" s="284">
        <v>1.1087894508075697E-2</v>
      </c>
      <c r="CQ57" s="284">
        <v>1.8936599881087195E-2</v>
      </c>
      <c r="CR57" s="284">
        <v>1.0504719075427264E-2</v>
      </c>
      <c r="CS57" s="284">
        <v>1.1572952874041849E-2</v>
      </c>
      <c r="CT57" s="284">
        <v>1.0641015493297159E-2</v>
      </c>
      <c r="CU57" s="284">
        <v>1.1520963477572723E-2</v>
      </c>
      <c r="CV57" s="284">
        <v>1.1074311575858264E-2</v>
      </c>
      <c r="CW57" s="284">
        <v>1.5739477453290972E-2</v>
      </c>
      <c r="CX57" s="284">
        <v>8.9617761292242349E-3</v>
      </c>
      <c r="CY57" s="284">
        <v>1.2984342075256483E-2</v>
      </c>
      <c r="CZ57" s="284">
        <v>1.0472536380912263E-2</v>
      </c>
      <c r="DA57" s="284">
        <v>1.3601850497289344E-2</v>
      </c>
      <c r="DB57" s="284">
        <v>1.6217413010888269E-2</v>
      </c>
      <c r="DC57" s="284">
        <v>1.3824513441488037E-2</v>
      </c>
      <c r="DD57" s="284">
        <v>1.3795161286527351E-2</v>
      </c>
      <c r="DE57" s="284">
        <v>1.1413226430948949E-2</v>
      </c>
      <c r="DF57" s="284">
        <v>9.6720017107895725E-3</v>
      </c>
      <c r="DG57" s="284">
        <v>9.7582282153136322E-3</v>
      </c>
      <c r="DH57" s="284">
        <v>1.0171116476226946E-2</v>
      </c>
      <c r="DI57" s="284">
        <v>9.3138551603992193E-3</v>
      </c>
      <c r="DJ57" s="284">
        <v>9.951080989571516E-3</v>
      </c>
      <c r="DK57" s="284">
        <v>8.5798106060266058E-3</v>
      </c>
      <c r="DL57" s="284">
        <v>7.5985251711679688E-3</v>
      </c>
      <c r="DM57" s="284">
        <v>8.2000000000000007E-3</v>
      </c>
      <c r="DN57" s="284">
        <v>7.5500016909504026E-3</v>
      </c>
      <c r="DO57" s="284">
        <v>2.9042068337745433E-2</v>
      </c>
      <c r="DP57" s="284">
        <v>1.1744780685971238E-2</v>
      </c>
      <c r="DQ57" s="284">
        <v>9.2710392505658719E-3</v>
      </c>
      <c r="DR57" s="284">
        <v>9.4662401674150756E-3</v>
      </c>
      <c r="DS57" s="284">
        <v>1.1088735193966984E-2</v>
      </c>
      <c r="DT57" s="284">
        <v>1.0059945447444993E-2</v>
      </c>
      <c r="DU57" s="284">
        <v>8.9999999999999993E-3</v>
      </c>
      <c r="DV57" s="284">
        <v>1.0814223974386807E-2</v>
      </c>
      <c r="DW57" s="284">
        <v>9.7579069424602091E-3</v>
      </c>
      <c r="DX57" s="284">
        <v>7.3215014984630228E-3</v>
      </c>
      <c r="DY57" s="284">
        <v>8.9008886897090338E-3</v>
      </c>
      <c r="DZ57" s="284">
        <v>8.9628643895262785E-3</v>
      </c>
      <c r="EA57" s="284">
        <v>9.685494582717993E-3</v>
      </c>
      <c r="EB57" s="284">
        <v>8.7957029900523551E-3</v>
      </c>
      <c r="EC57" s="284">
        <v>1.2117199722096274E-2</v>
      </c>
      <c r="ED57" s="284">
        <v>9.5562258763017549E-3</v>
      </c>
      <c r="EE57" s="284">
        <v>1.1072039718401825E-2</v>
      </c>
      <c r="EF57" s="284">
        <v>8.6979161422442251E-3</v>
      </c>
      <c r="EG57" s="284">
        <v>1.04279122362942E-2</v>
      </c>
      <c r="EH57" s="284">
        <v>8.7662058511837788E-3</v>
      </c>
      <c r="EI57" s="284">
        <v>1.0173409037573937E-2</v>
      </c>
      <c r="EJ57" s="284">
        <v>6.9035215704738783E-3</v>
      </c>
      <c r="EK57" s="284">
        <v>8.6993726238498697E-3</v>
      </c>
      <c r="EL57" s="284">
        <v>6.1711346974981599E-3</v>
      </c>
      <c r="EM57" s="284">
        <v>5.8209802238947178E-3</v>
      </c>
      <c r="EN57" s="284">
        <v>6.3547079747092571E-3</v>
      </c>
      <c r="EO57" s="284">
        <v>6.8041190927946886E-3</v>
      </c>
      <c r="EP57" s="284">
        <v>7.9788867764518604E-3</v>
      </c>
      <c r="EQ57" s="284">
        <v>8.5125580117586183E-3</v>
      </c>
      <c r="ER57" s="284">
        <v>8.8168355618771389E-3</v>
      </c>
      <c r="ES57" s="284">
        <v>3.1266814032219516E-2</v>
      </c>
      <c r="ET57" s="284">
        <v>3.083203303127733E-2</v>
      </c>
      <c r="EU57" s="284">
        <v>3.6370230423060701E-2</v>
      </c>
      <c r="EV57" s="284">
        <v>3.280111014144043E-2</v>
      </c>
      <c r="EW57" s="284">
        <v>2.7266669416993888E-2</v>
      </c>
      <c r="EX57" s="284">
        <v>4.165151154044075E-2</v>
      </c>
      <c r="EY57" s="284">
        <v>4.7790732681111163E-2</v>
      </c>
      <c r="EZ57" s="284">
        <v>4.3724383058630918E-2</v>
      </c>
      <c r="FA57" s="284">
        <v>3.2073904296621082E-2</v>
      </c>
      <c r="FB57" s="284">
        <v>5.0414707753241972E-2</v>
      </c>
      <c r="FC57" s="284">
        <v>5.8954792521001581E-2</v>
      </c>
      <c r="FD57" s="284">
        <v>5.2962418726911722E-2</v>
      </c>
      <c r="FE57" s="284">
        <v>7.2451521078064726E-2</v>
      </c>
      <c r="FF57" s="284">
        <v>5.8894808024076109E-2</v>
      </c>
      <c r="FG57" s="284">
        <v>7.4947131136892817E-2</v>
      </c>
      <c r="FH57" s="284">
        <v>9.1705241913374799E-2</v>
      </c>
      <c r="FI57" s="284">
        <v>9.3373128583874893E-2</v>
      </c>
      <c r="FJ57" s="284">
        <v>0.10134367544802737</v>
      </c>
      <c r="FK57" s="284">
        <v>9.1222708565415311E-2</v>
      </c>
      <c r="FL57" s="284">
        <v>0.10110270064764203</v>
      </c>
      <c r="FM57" s="284">
        <v>0.10611554916831857</v>
      </c>
      <c r="FN57" s="284">
        <v>3.8014764118963026E-2</v>
      </c>
      <c r="FO57" s="284">
        <v>5.1635467075169736E-3</v>
      </c>
      <c r="FP57" s="284">
        <v>4.9943785164776868E-3</v>
      </c>
      <c r="FQ57" s="284">
        <v>5.5357975783780307E-3</v>
      </c>
      <c r="FR57" s="284">
        <v>5.1844703906930578E-3</v>
      </c>
      <c r="FS57" s="284">
        <v>4.4328820916934011E-3</v>
      </c>
      <c r="FT57" s="284">
        <v>5.0892243299313434E-3</v>
      </c>
      <c r="FU57" s="284">
        <v>5.8130389067126732E-3</v>
      </c>
      <c r="FV57" s="284">
        <v>4.788902051238662E-3</v>
      </c>
      <c r="FW57" s="284">
        <v>5.2331159362611658E-3</v>
      </c>
      <c r="FX57" s="284">
        <v>5.3477657311093553E-3</v>
      </c>
      <c r="FY57" s="284">
        <v>5.1115122002804401E-3</v>
      </c>
      <c r="FZ57" s="284">
        <v>4.5935959347328708E-3</v>
      </c>
      <c r="GA57" s="284">
        <v>4.7736285320425986E-3</v>
      </c>
      <c r="GB57" s="284">
        <v>2.457275272883613E-2</v>
      </c>
      <c r="GC57" s="284">
        <v>5.6202070125119701E-3</v>
      </c>
      <c r="GD57" s="284">
        <v>4.7102934837377182E-3</v>
      </c>
      <c r="GE57" s="284">
        <v>4.9020276662638173E-3</v>
      </c>
      <c r="GF57" s="284">
        <v>5.3368978070486061E-3</v>
      </c>
      <c r="GG57" s="284">
        <v>5.890277573265836E-3</v>
      </c>
      <c r="GH57" s="284">
        <v>5.11027346820903E-3</v>
      </c>
      <c r="GI57" s="284">
        <v>1.1929223794348773E-2</v>
      </c>
      <c r="GJ57" s="284">
        <v>5.9683299151499052E-3</v>
      </c>
      <c r="GK57" s="284">
        <v>6.9786649846329462E-3</v>
      </c>
      <c r="GL57" s="284">
        <v>5.5418930223181508E-3</v>
      </c>
      <c r="GM57" s="284">
        <v>4.0780561676578885E-3</v>
      </c>
      <c r="GN57" s="284">
        <v>4.3007371144868972E-3</v>
      </c>
      <c r="GO57" s="284">
        <v>4.2685444390900239E-3</v>
      </c>
      <c r="GP57" s="284">
        <v>4.3187677711355801E-3</v>
      </c>
      <c r="GQ57" s="284">
        <v>5.0564646435938892E-3</v>
      </c>
      <c r="GR57" s="284">
        <v>4.7299268524672615E-3</v>
      </c>
      <c r="GS57" s="284">
        <v>5.6257309285442456E-3</v>
      </c>
      <c r="GT57" s="284">
        <v>5.5581619246817216E-3</v>
      </c>
      <c r="GU57" s="284">
        <v>5.9346286772188695E-3</v>
      </c>
      <c r="GV57" s="284">
        <v>5.8638122069042979E-3</v>
      </c>
      <c r="GW57" s="284">
        <v>5.2001737698834771E-3</v>
      </c>
      <c r="GX57" s="284">
        <v>4.8985816775250976E-3</v>
      </c>
      <c r="GY57" s="284">
        <v>7.049898761228697E-3</v>
      </c>
      <c r="GZ57" s="284">
        <v>7.7840098280302994E-3</v>
      </c>
      <c r="HA57" s="284">
        <v>7.0476467567296662E-3</v>
      </c>
      <c r="HB57" s="284">
        <v>5.8102215025182631E-3</v>
      </c>
      <c r="HC57" s="284">
        <v>6.5136669890189991E-3</v>
      </c>
      <c r="HD57" s="284">
        <v>6.8919360434061975E-3</v>
      </c>
      <c r="HE57" s="284">
        <v>6.5519628340571633E-3</v>
      </c>
      <c r="HF57" s="284">
        <v>5.7607907055442229E-3</v>
      </c>
      <c r="HG57" s="284">
        <v>7.0039578996602091E-3</v>
      </c>
      <c r="HH57" s="284">
        <v>6.3849157782573749E-3</v>
      </c>
      <c r="HI57" s="284">
        <v>5.0865641035330728E-3</v>
      </c>
      <c r="HJ57" s="284">
        <v>4.6160477712035462E-3</v>
      </c>
      <c r="HK57" s="284">
        <v>6.1342976799146987E-3</v>
      </c>
      <c r="HL57" s="284">
        <v>4.742686120215416E-3</v>
      </c>
      <c r="HM57" s="284">
        <v>4.1412491846530347E-3</v>
      </c>
      <c r="HN57" s="284">
        <v>4.1931727832033635E-3</v>
      </c>
      <c r="HO57" s="284">
        <v>4.6622475864920151E-3</v>
      </c>
      <c r="HP57" s="284">
        <v>4.792676847940539E-3</v>
      </c>
      <c r="HQ57" s="284">
        <v>4.4168786391158808E-3</v>
      </c>
      <c r="HR57" s="284">
        <v>4.2948358898727652E-3</v>
      </c>
      <c r="HS57" s="284">
        <v>5.2993343214530787E-3</v>
      </c>
      <c r="HT57" s="284">
        <v>7.1480160287771552E-3</v>
      </c>
      <c r="HU57" s="284">
        <v>9.2661832611672153E-3</v>
      </c>
      <c r="HV57" s="609">
        <v>5.7517199867264512E-3</v>
      </c>
      <c r="HW57" s="284">
        <v>6.2926553521250846E-3</v>
      </c>
      <c r="HX57" s="284">
        <v>5.4906029000070487E-3</v>
      </c>
      <c r="HY57" s="284">
        <v>4.8836591410484345E-3</v>
      </c>
      <c r="HZ57" s="284">
        <v>6.2181923169346617E-3</v>
      </c>
      <c r="IA57" s="284">
        <v>5.8731361838725233E-3</v>
      </c>
      <c r="IB57" s="284">
        <v>7.7866610610480775E-3</v>
      </c>
      <c r="IC57" s="284">
        <v>7.2900687718086051E-3</v>
      </c>
      <c r="ID57" s="284">
        <v>6.460665156831474E-3</v>
      </c>
      <c r="IE57" s="284">
        <v>7.1549211869655471E-3</v>
      </c>
      <c r="IF57" s="284">
        <v>7.6527643110690094E-3</v>
      </c>
      <c r="IG57" s="284">
        <v>7.2214263773020043E-3</v>
      </c>
      <c r="IH57" s="284">
        <v>7.3534212359043167E-3</v>
      </c>
      <c r="II57" s="284">
        <v>8.4125042618498746E-3</v>
      </c>
      <c r="IJ57" s="284">
        <v>7.4866144480916341E-3</v>
      </c>
    </row>
    <row r="58" spans="1:244" s="407" customFormat="1">
      <c r="A58" s="407" t="s">
        <v>401</v>
      </c>
      <c r="GF58" s="25"/>
      <c r="GG58" s="488"/>
      <c r="GH58" s="488"/>
      <c r="GI58" s="488"/>
    </row>
    <row r="59" spans="1:244" s="407" customFormat="1">
      <c r="FU59" s="25"/>
      <c r="FV59" s="25"/>
    </row>
    <row r="60" spans="1:244" s="407" customFormat="1">
      <c r="FU60" s="25"/>
      <c r="FV60" s="25"/>
    </row>
    <row r="61" spans="1:244" s="407" customFormat="1">
      <c r="A61" s="410" t="s">
        <v>290</v>
      </c>
      <c r="B61" s="226">
        <v>38353</v>
      </c>
      <c r="C61" s="226">
        <v>38384</v>
      </c>
      <c r="D61" s="226">
        <v>38412</v>
      </c>
      <c r="E61" s="226">
        <v>38443</v>
      </c>
      <c r="F61" s="226">
        <v>38473</v>
      </c>
      <c r="G61" s="226">
        <v>38504</v>
      </c>
      <c r="H61" s="226">
        <v>38534</v>
      </c>
      <c r="I61" s="226">
        <v>38565</v>
      </c>
      <c r="J61" s="226">
        <v>38596</v>
      </c>
      <c r="K61" s="226">
        <v>38626</v>
      </c>
      <c r="L61" s="226">
        <v>38657</v>
      </c>
      <c r="M61" s="227">
        <v>38687</v>
      </c>
      <c r="N61" s="225">
        <v>38718</v>
      </c>
      <c r="O61" s="226">
        <v>38749</v>
      </c>
      <c r="P61" s="226">
        <v>38777</v>
      </c>
      <c r="Q61" s="226">
        <v>38808</v>
      </c>
      <c r="R61" s="226">
        <v>38838</v>
      </c>
      <c r="S61" s="226">
        <v>38869</v>
      </c>
      <c r="T61" s="226">
        <v>38899</v>
      </c>
      <c r="U61" s="226">
        <v>38930</v>
      </c>
      <c r="V61" s="226">
        <v>38961</v>
      </c>
      <c r="W61" s="226">
        <v>38991</v>
      </c>
      <c r="X61" s="226">
        <v>39022</v>
      </c>
      <c r="Y61" s="227">
        <v>39052</v>
      </c>
      <c r="Z61" s="225">
        <v>39083</v>
      </c>
      <c r="AA61" s="226">
        <v>39114</v>
      </c>
      <c r="AB61" s="226">
        <v>39142</v>
      </c>
      <c r="AC61" s="226">
        <v>39173</v>
      </c>
      <c r="AD61" s="226">
        <v>39203</v>
      </c>
      <c r="AE61" s="226">
        <v>39234</v>
      </c>
      <c r="AF61" s="226">
        <v>39264</v>
      </c>
      <c r="AG61" s="226">
        <v>39295</v>
      </c>
      <c r="AH61" s="226">
        <v>39326</v>
      </c>
      <c r="AI61" s="226">
        <v>39356</v>
      </c>
      <c r="AJ61" s="226">
        <v>39387</v>
      </c>
      <c r="AK61" s="227">
        <v>39417</v>
      </c>
      <c r="AL61" s="225">
        <v>39448</v>
      </c>
      <c r="AM61" s="226">
        <v>39479</v>
      </c>
      <c r="AN61" s="226">
        <v>39508</v>
      </c>
      <c r="AO61" s="226">
        <v>39539</v>
      </c>
      <c r="AP61" s="226">
        <v>39569</v>
      </c>
      <c r="AQ61" s="226">
        <v>39600</v>
      </c>
      <c r="AR61" s="226">
        <v>39630</v>
      </c>
      <c r="AS61" s="226">
        <v>39661</v>
      </c>
      <c r="AT61" s="226">
        <v>39692</v>
      </c>
      <c r="AU61" s="226">
        <v>39722</v>
      </c>
      <c r="AV61" s="226">
        <v>39753</v>
      </c>
      <c r="AW61" s="227">
        <v>39783</v>
      </c>
      <c r="AX61" s="225">
        <v>39814</v>
      </c>
      <c r="AY61" s="226">
        <v>39845</v>
      </c>
      <c r="AZ61" s="226">
        <v>39873</v>
      </c>
      <c r="BA61" s="226">
        <v>39904</v>
      </c>
      <c r="BB61" s="226">
        <v>39934</v>
      </c>
      <c r="BC61" s="226">
        <v>39965</v>
      </c>
      <c r="BD61" s="226">
        <v>39995</v>
      </c>
      <c r="BE61" s="226">
        <v>40026</v>
      </c>
      <c r="BF61" s="226">
        <v>40057</v>
      </c>
      <c r="BG61" s="226">
        <v>40087</v>
      </c>
      <c r="BH61" s="226">
        <v>40118</v>
      </c>
      <c r="BI61" s="226">
        <v>40148</v>
      </c>
      <c r="BJ61" s="225">
        <v>40179</v>
      </c>
      <c r="BK61" s="226">
        <v>40210</v>
      </c>
      <c r="BL61" s="226">
        <v>40238</v>
      </c>
      <c r="BM61" s="226">
        <v>40269</v>
      </c>
      <c r="BN61" s="226">
        <v>40299</v>
      </c>
      <c r="BO61" s="226">
        <v>40330</v>
      </c>
      <c r="BP61" s="226">
        <v>40360</v>
      </c>
      <c r="BQ61" s="226">
        <v>40391</v>
      </c>
      <c r="BR61" s="226">
        <v>40422</v>
      </c>
      <c r="BS61" s="226">
        <v>40452</v>
      </c>
      <c r="BT61" s="226">
        <v>40483</v>
      </c>
      <c r="BU61" s="227">
        <v>40513</v>
      </c>
      <c r="BV61" s="225">
        <v>40544</v>
      </c>
      <c r="BW61" s="226">
        <v>40575</v>
      </c>
      <c r="BX61" s="226">
        <v>40603</v>
      </c>
      <c r="BY61" s="226">
        <v>40634</v>
      </c>
      <c r="BZ61" s="226">
        <v>40664</v>
      </c>
      <c r="CA61" s="226">
        <v>40695</v>
      </c>
      <c r="CB61" s="226">
        <v>40725</v>
      </c>
      <c r="CC61" s="226">
        <v>40756</v>
      </c>
      <c r="CD61" s="226">
        <v>40787</v>
      </c>
      <c r="CE61" s="226">
        <v>40817</v>
      </c>
      <c r="CF61" s="226">
        <v>40848</v>
      </c>
      <c r="CG61" s="227">
        <v>40878</v>
      </c>
      <c r="CH61" s="225">
        <v>40909</v>
      </c>
      <c r="CI61" s="226">
        <v>40940</v>
      </c>
      <c r="CJ61" s="226">
        <v>40969</v>
      </c>
      <c r="CK61" s="226">
        <v>41000</v>
      </c>
      <c r="CL61" s="226">
        <v>41030</v>
      </c>
      <c r="CM61" s="226">
        <v>41061</v>
      </c>
      <c r="CN61" s="226">
        <v>41091</v>
      </c>
      <c r="CO61" s="226">
        <v>41122</v>
      </c>
      <c r="CP61" s="226">
        <v>41153</v>
      </c>
      <c r="CQ61" s="226">
        <v>41183</v>
      </c>
      <c r="CR61" s="226">
        <v>41214</v>
      </c>
      <c r="CS61" s="227">
        <v>41244</v>
      </c>
      <c r="CT61" s="225">
        <v>41275</v>
      </c>
      <c r="CU61" s="226">
        <v>41306</v>
      </c>
      <c r="CV61" s="226">
        <v>41334</v>
      </c>
      <c r="CW61" s="226">
        <v>41365</v>
      </c>
      <c r="CX61" s="226">
        <v>41395</v>
      </c>
      <c r="CY61" s="226">
        <v>41426</v>
      </c>
      <c r="CZ61" s="226">
        <v>41456</v>
      </c>
      <c r="DA61" s="226">
        <v>41487</v>
      </c>
      <c r="DB61" s="226">
        <v>41518</v>
      </c>
      <c r="DC61" s="226">
        <v>41548</v>
      </c>
      <c r="DD61" s="226">
        <v>41579</v>
      </c>
      <c r="DE61" s="227">
        <v>41609</v>
      </c>
      <c r="DF61" s="225">
        <v>41640</v>
      </c>
      <c r="DG61" s="226">
        <v>41671</v>
      </c>
      <c r="DH61" s="226">
        <v>41699</v>
      </c>
      <c r="DI61" s="226">
        <v>41730</v>
      </c>
      <c r="DJ61" s="226">
        <v>41760</v>
      </c>
      <c r="DK61" s="226">
        <v>41791</v>
      </c>
      <c r="DL61" s="226">
        <v>41821</v>
      </c>
      <c r="DM61" s="226">
        <v>41852</v>
      </c>
      <c r="DN61" s="226">
        <v>41883</v>
      </c>
      <c r="DO61" s="226">
        <v>41913</v>
      </c>
      <c r="DP61" s="226">
        <v>41944</v>
      </c>
      <c r="DQ61" s="226">
        <v>41974</v>
      </c>
      <c r="DR61" s="225">
        <v>42005</v>
      </c>
      <c r="DS61" s="226">
        <v>42036</v>
      </c>
      <c r="DT61" s="226">
        <v>42064</v>
      </c>
      <c r="DU61" s="226">
        <v>42095</v>
      </c>
      <c r="DV61" s="226">
        <v>42125</v>
      </c>
      <c r="DW61" s="226">
        <v>42156</v>
      </c>
      <c r="DX61" s="226">
        <v>42186</v>
      </c>
      <c r="DY61" s="226">
        <v>42217</v>
      </c>
      <c r="DZ61" s="226">
        <v>42248</v>
      </c>
      <c r="EA61" s="226">
        <v>42278</v>
      </c>
      <c r="EB61" s="226">
        <v>42309</v>
      </c>
      <c r="EC61" s="226">
        <v>42339</v>
      </c>
      <c r="ED61" s="225">
        <v>42370</v>
      </c>
      <c r="EE61" s="226">
        <v>42401</v>
      </c>
      <c r="EF61" s="226">
        <v>42430</v>
      </c>
      <c r="EG61" s="226">
        <v>42461</v>
      </c>
      <c r="EH61" s="226">
        <v>42491</v>
      </c>
      <c r="EI61" s="226">
        <v>42522</v>
      </c>
      <c r="EJ61" s="226">
        <v>42552</v>
      </c>
      <c r="EK61" s="226">
        <v>42583</v>
      </c>
      <c r="EL61" s="226">
        <v>42614</v>
      </c>
      <c r="EM61" s="226">
        <v>42644</v>
      </c>
      <c r="EN61" s="226">
        <v>42675</v>
      </c>
      <c r="EO61" s="228">
        <v>42705</v>
      </c>
      <c r="EP61" s="229">
        <v>42736</v>
      </c>
      <c r="EQ61" s="226">
        <v>42767</v>
      </c>
      <c r="ER61" s="226">
        <v>42795</v>
      </c>
      <c r="ES61" s="226">
        <v>42826</v>
      </c>
      <c r="ET61" s="226">
        <v>42856</v>
      </c>
      <c r="EU61" s="226">
        <v>42887</v>
      </c>
      <c r="EV61" s="226">
        <v>42917</v>
      </c>
      <c r="EW61" s="226">
        <v>42948</v>
      </c>
      <c r="EX61" s="226">
        <v>42979</v>
      </c>
      <c r="EY61" s="226">
        <v>43009</v>
      </c>
      <c r="EZ61" s="226">
        <v>43040</v>
      </c>
      <c r="FA61" s="226">
        <v>43070</v>
      </c>
      <c r="FB61" s="226">
        <v>43101</v>
      </c>
      <c r="FC61" s="226">
        <v>43132</v>
      </c>
      <c r="FD61" s="226">
        <v>43160</v>
      </c>
      <c r="FE61" s="226">
        <v>43191</v>
      </c>
      <c r="FF61" s="226">
        <v>43221</v>
      </c>
      <c r="FG61" s="226">
        <v>43252</v>
      </c>
      <c r="FH61" s="226">
        <v>43282</v>
      </c>
      <c r="FI61" s="226">
        <v>43313</v>
      </c>
      <c r="FJ61" s="226">
        <v>43344</v>
      </c>
      <c r="FK61" s="226">
        <v>43374</v>
      </c>
      <c r="FL61" s="270">
        <v>43405</v>
      </c>
      <c r="FM61" s="270">
        <v>43435</v>
      </c>
      <c r="FN61" s="270">
        <v>43466</v>
      </c>
      <c r="FO61" s="270">
        <v>43497</v>
      </c>
      <c r="FP61" s="270">
        <v>43525</v>
      </c>
      <c r="FQ61" s="270">
        <v>43556</v>
      </c>
      <c r="FR61" s="270">
        <v>43586</v>
      </c>
      <c r="FS61" s="270">
        <v>43617</v>
      </c>
      <c r="FT61" s="270">
        <v>43647</v>
      </c>
      <c r="FU61" s="270">
        <v>43678</v>
      </c>
      <c r="FV61" s="270">
        <v>43709</v>
      </c>
      <c r="FW61" s="270">
        <v>43739</v>
      </c>
      <c r="FX61" s="270">
        <v>43770</v>
      </c>
      <c r="FY61" s="270">
        <v>43800</v>
      </c>
      <c r="FZ61" s="270">
        <v>43831</v>
      </c>
      <c r="GA61" s="270">
        <v>43862</v>
      </c>
      <c r="GB61" s="270">
        <v>43891</v>
      </c>
      <c r="GC61" s="270">
        <v>43922</v>
      </c>
      <c r="GD61" s="270">
        <v>43952</v>
      </c>
      <c r="GE61" s="270">
        <v>43983</v>
      </c>
      <c r="GF61" s="270">
        <v>44013</v>
      </c>
      <c r="GG61" s="270">
        <v>44044</v>
      </c>
      <c r="GH61" s="270">
        <v>44075</v>
      </c>
      <c r="GI61" s="270">
        <v>44105</v>
      </c>
      <c r="GJ61" s="270">
        <v>44136</v>
      </c>
      <c r="GK61" s="270">
        <v>44166</v>
      </c>
      <c r="GL61" s="270">
        <v>44197</v>
      </c>
      <c r="GM61" s="270">
        <v>44228</v>
      </c>
      <c r="GN61" s="270">
        <v>44256</v>
      </c>
      <c r="GO61" s="270">
        <v>44287</v>
      </c>
      <c r="GP61" s="270">
        <v>44317</v>
      </c>
      <c r="GQ61" s="270">
        <v>44348</v>
      </c>
      <c r="GR61" s="270">
        <v>44378</v>
      </c>
      <c r="GS61" s="270">
        <v>44409</v>
      </c>
      <c r="GT61" s="270">
        <v>44440</v>
      </c>
      <c r="GU61" s="270">
        <v>44470</v>
      </c>
      <c r="GV61" s="270">
        <v>44501</v>
      </c>
      <c r="GW61" s="270">
        <v>44531</v>
      </c>
      <c r="GX61" s="270">
        <v>44562</v>
      </c>
      <c r="GY61" s="270">
        <v>44593</v>
      </c>
      <c r="GZ61" s="270">
        <v>44621</v>
      </c>
      <c r="HA61" s="270">
        <v>44652</v>
      </c>
      <c r="HB61" s="270">
        <v>44682</v>
      </c>
      <c r="HC61" s="270">
        <v>44713</v>
      </c>
      <c r="HD61" s="270">
        <v>44743</v>
      </c>
      <c r="HE61" s="270">
        <v>44774</v>
      </c>
      <c r="HF61" s="270">
        <v>44805</v>
      </c>
      <c r="HG61" s="270">
        <v>44835</v>
      </c>
      <c r="HH61" s="270">
        <f t="shared" ref="HH61:HZ61" si="3">HH$11</f>
        <v>44866</v>
      </c>
      <c r="HI61" s="270">
        <f t="shared" si="3"/>
        <v>44896</v>
      </c>
      <c r="HJ61" s="270">
        <f t="shared" si="3"/>
        <v>44927</v>
      </c>
      <c r="HK61" s="270">
        <f t="shared" si="3"/>
        <v>44958</v>
      </c>
      <c r="HL61" s="270">
        <f t="shared" si="3"/>
        <v>44986</v>
      </c>
      <c r="HM61" s="270">
        <f t="shared" si="3"/>
        <v>45017</v>
      </c>
      <c r="HN61" s="270">
        <f t="shared" si="3"/>
        <v>45047</v>
      </c>
      <c r="HO61" s="270">
        <f t="shared" si="3"/>
        <v>45078</v>
      </c>
      <c r="HP61" s="270">
        <f t="shared" si="3"/>
        <v>45108</v>
      </c>
      <c r="HQ61" s="270">
        <f t="shared" si="3"/>
        <v>45139</v>
      </c>
      <c r="HR61" s="270">
        <f t="shared" si="3"/>
        <v>45170</v>
      </c>
      <c r="HS61" s="270">
        <f t="shared" si="3"/>
        <v>45200</v>
      </c>
      <c r="HT61" s="270">
        <f t="shared" si="3"/>
        <v>45231</v>
      </c>
      <c r="HU61" s="270">
        <f t="shared" si="3"/>
        <v>45261</v>
      </c>
      <c r="HV61" s="270">
        <f t="shared" si="3"/>
        <v>45292</v>
      </c>
      <c r="HW61" s="270">
        <f t="shared" si="3"/>
        <v>45323</v>
      </c>
      <c r="HX61" s="270">
        <f t="shared" si="3"/>
        <v>45352</v>
      </c>
      <c r="HY61" s="270">
        <f t="shared" si="3"/>
        <v>45383</v>
      </c>
      <c r="HZ61" s="270">
        <f t="shared" si="3"/>
        <v>45413</v>
      </c>
      <c r="IA61" s="270">
        <v>45444</v>
      </c>
      <c r="IB61" s="270">
        <v>45474</v>
      </c>
      <c r="IC61" s="270">
        <v>45505</v>
      </c>
      <c r="ID61" s="270">
        <v>45536</v>
      </c>
      <c r="IE61" s="270">
        <v>45566</v>
      </c>
      <c r="IF61" s="270">
        <v>45597</v>
      </c>
      <c r="IG61" s="270">
        <v>45627</v>
      </c>
      <c r="IH61" s="270">
        <v>45658</v>
      </c>
      <c r="II61" s="270">
        <v>45689</v>
      </c>
      <c r="IJ61" s="270">
        <v>45717</v>
      </c>
    </row>
    <row r="62" spans="1:244">
      <c r="A62" s="26" t="s">
        <v>272</v>
      </c>
      <c r="B62" s="283">
        <v>0</v>
      </c>
      <c r="C62" s="283">
        <v>0</v>
      </c>
      <c r="D62" s="283">
        <v>0</v>
      </c>
      <c r="E62" s="283">
        <v>0</v>
      </c>
      <c r="F62" s="283">
        <v>0</v>
      </c>
      <c r="G62" s="283">
        <v>0</v>
      </c>
      <c r="H62" s="283">
        <v>0</v>
      </c>
      <c r="I62" s="283">
        <v>0</v>
      </c>
      <c r="J62" s="283">
        <v>0</v>
      </c>
      <c r="K62" s="283">
        <v>0</v>
      </c>
      <c r="L62" s="283">
        <v>0</v>
      </c>
      <c r="M62" s="283">
        <v>0</v>
      </c>
      <c r="N62" s="283">
        <v>0</v>
      </c>
      <c r="O62" s="283">
        <v>0</v>
      </c>
      <c r="P62" s="283">
        <v>0</v>
      </c>
      <c r="Q62" s="283">
        <v>0</v>
      </c>
      <c r="R62" s="283">
        <v>0</v>
      </c>
      <c r="S62" s="283">
        <v>0</v>
      </c>
      <c r="T62" s="283">
        <v>0</v>
      </c>
      <c r="U62" s="283">
        <v>0</v>
      </c>
      <c r="V62" s="283">
        <v>0</v>
      </c>
      <c r="W62" s="283">
        <v>0</v>
      </c>
      <c r="X62" s="283">
        <v>0</v>
      </c>
      <c r="Y62" s="283">
        <v>0</v>
      </c>
      <c r="Z62" s="283">
        <v>0</v>
      </c>
      <c r="AA62" s="283">
        <v>0</v>
      </c>
      <c r="AB62" s="283">
        <v>0</v>
      </c>
      <c r="AC62" s="283">
        <v>0</v>
      </c>
      <c r="AD62" s="283">
        <v>0</v>
      </c>
      <c r="AE62" s="283">
        <v>0</v>
      </c>
      <c r="AF62" s="283">
        <v>0</v>
      </c>
      <c r="AG62" s="283">
        <v>0</v>
      </c>
      <c r="AH62" s="283">
        <v>0</v>
      </c>
      <c r="AI62" s="283">
        <v>0</v>
      </c>
      <c r="AJ62" s="283">
        <v>0</v>
      </c>
      <c r="AK62" s="283">
        <v>0</v>
      </c>
      <c r="AL62" s="283">
        <v>0</v>
      </c>
      <c r="AM62" s="283">
        <v>0</v>
      </c>
      <c r="AN62" s="283">
        <v>0</v>
      </c>
      <c r="AO62" s="283">
        <v>0</v>
      </c>
      <c r="AP62" s="283">
        <v>0</v>
      </c>
      <c r="AQ62" s="283">
        <v>0</v>
      </c>
      <c r="AR62" s="283">
        <v>0</v>
      </c>
      <c r="AS62" s="283">
        <v>0</v>
      </c>
      <c r="AT62" s="283">
        <v>0</v>
      </c>
      <c r="AU62" s="283">
        <v>0</v>
      </c>
      <c r="AV62" s="283">
        <v>0</v>
      </c>
      <c r="AW62" s="283">
        <v>0</v>
      </c>
      <c r="AX62" s="283">
        <v>0</v>
      </c>
      <c r="AY62" s="283">
        <v>0</v>
      </c>
      <c r="AZ62" s="283">
        <v>0</v>
      </c>
      <c r="BA62" s="283">
        <v>0</v>
      </c>
      <c r="BB62" s="283">
        <v>0</v>
      </c>
      <c r="BC62" s="283">
        <v>0</v>
      </c>
      <c r="BD62" s="283">
        <v>0</v>
      </c>
      <c r="BE62" s="283">
        <v>0</v>
      </c>
      <c r="BF62" s="283">
        <v>0</v>
      </c>
      <c r="BG62" s="283">
        <v>0</v>
      </c>
      <c r="BH62" s="283">
        <v>0</v>
      </c>
      <c r="BI62" s="283">
        <v>0</v>
      </c>
      <c r="BJ62" s="283">
        <v>0</v>
      </c>
      <c r="BK62" s="283">
        <v>0</v>
      </c>
      <c r="BL62" s="283">
        <v>0</v>
      </c>
      <c r="BM62" s="283">
        <v>0</v>
      </c>
      <c r="BN62" s="283">
        <v>0</v>
      </c>
      <c r="BO62" s="283">
        <v>0</v>
      </c>
      <c r="BP62" s="283">
        <v>0</v>
      </c>
      <c r="BQ62" s="283">
        <v>0</v>
      </c>
      <c r="BR62" s="283">
        <v>0</v>
      </c>
      <c r="BS62" s="283">
        <v>0</v>
      </c>
      <c r="BT62" s="283">
        <v>0</v>
      </c>
      <c r="BU62" s="283">
        <v>0</v>
      </c>
      <c r="BV62" s="283">
        <v>0</v>
      </c>
      <c r="BW62" s="283">
        <v>0</v>
      </c>
      <c r="BX62" s="283">
        <v>0</v>
      </c>
      <c r="BY62" s="283">
        <v>0</v>
      </c>
      <c r="BZ62" s="283">
        <v>0</v>
      </c>
      <c r="CA62" s="283">
        <v>0</v>
      </c>
      <c r="CB62" s="283">
        <v>0</v>
      </c>
      <c r="CC62" s="283">
        <v>0</v>
      </c>
      <c r="CD62" s="283">
        <v>0</v>
      </c>
      <c r="CE62" s="283">
        <v>0</v>
      </c>
      <c r="CF62" s="283">
        <v>0</v>
      </c>
      <c r="CG62" s="283">
        <v>0</v>
      </c>
      <c r="CH62" s="283">
        <v>0</v>
      </c>
      <c r="CI62" s="283">
        <v>0</v>
      </c>
      <c r="CJ62" s="283">
        <v>0</v>
      </c>
      <c r="CK62" s="283">
        <v>0</v>
      </c>
      <c r="CL62" s="283">
        <v>0</v>
      </c>
      <c r="CM62" s="283">
        <v>0</v>
      </c>
      <c r="CN62" s="283">
        <v>0</v>
      </c>
      <c r="CO62" s="283">
        <v>0</v>
      </c>
      <c r="CP62" s="283">
        <v>0</v>
      </c>
      <c r="CQ62" s="283">
        <v>0</v>
      </c>
      <c r="CR62" s="283">
        <v>0</v>
      </c>
      <c r="CS62" s="283">
        <v>0</v>
      </c>
      <c r="CT62" s="283">
        <v>0</v>
      </c>
      <c r="CU62" s="283">
        <v>0</v>
      </c>
      <c r="CV62" s="283">
        <v>0</v>
      </c>
      <c r="CW62" s="283">
        <v>0</v>
      </c>
      <c r="CX62" s="283">
        <v>0</v>
      </c>
      <c r="CY62" s="283">
        <v>4.5416665665696165E-3</v>
      </c>
      <c r="CZ62" s="283">
        <v>3.5828860061508355E-3</v>
      </c>
      <c r="DA62" s="283">
        <v>5.8747405814848341E-3</v>
      </c>
      <c r="DB62" s="283">
        <v>5.9501718219001449E-3</v>
      </c>
      <c r="DC62" s="283">
        <v>5.8492722555908653E-3</v>
      </c>
      <c r="DD62" s="283">
        <v>5.0580136096694765E-3</v>
      </c>
      <c r="DE62" s="283">
        <v>7.6382895356370845E-3</v>
      </c>
      <c r="DF62" s="283">
        <v>3.5926392984496325E-3</v>
      </c>
      <c r="DG62" s="283">
        <v>3.8165494217943501E-3</v>
      </c>
      <c r="DH62" s="283">
        <v>4.2675684353338881E-3</v>
      </c>
      <c r="DI62" s="283">
        <v>4.9042393951153774E-3</v>
      </c>
      <c r="DJ62" s="283">
        <v>4.5207469541467399E-3</v>
      </c>
      <c r="DK62" s="283">
        <v>3.5368050584993586E-3</v>
      </c>
      <c r="DL62" s="283">
        <v>4.3610868070792933E-3</v>
      </c>
      <c r="DM62" s="283">
        <v>3.3999999999999998E-3</v>
      </c>
      <c r="DN62" s="283">
        <v>2.4218304559221007E-3</v>
      </c>
      <c r="DO62" s="283">
        <v>3.3962933339737773E-3</v>
      </c>
      <c r="DP62" s="283">
        <v>6.6041082899746546E-3</v>
      </c>
      <c r="DQ62" s="283">
        <v>5.732637594116575E-3</v>
      </c>
      <c r="DR62" s="283">
        <v>4.5590617161921539E-3</v>
      </c>
      <c r="DS62" s="283">
        <v>4.9953726624858098E-3</v>
      </c>
      <c r="DT62" s="283">
        <v>3.7846871079019102E-3</v>
      </c>
      <c r="DU62" s="283">
        <v>2.3E-3</v>
      </c>
      <c r="DV62" s="283">
        <v>3.4515716561871307E-3</v>
      </c>
      <c r="DW62" s="283">
        <v>2.1614143081807157E-3</v>
      </c>
      <c r="DX62" s="283">
        <v>1.3806472827255808E-3</v>
      </c>
      <c r="DY62" s="283">
        <v>1.9568864038432884E-3</v>
      </c>
      <c r="DZ62" s="283">
        <v>3.7352056502576699E-3</v>
      </c>
      <c r="EA62" s="283">
        <v>3.95226682158995E-3</v>
      </c>
      <c r="EB62" s="283">
        <v>4.9999119236926338E-3</v>
      </c>
      <c r="EC62" s="283">
        <v>6.1006124549584867E-3</v>
      </c>
      <c r="ED62" s="283">
        <v>3.5733411314146056E-3</v>
      </c>
      <c r="EE62" s="283">
        <v>4.2775595293701174E-3</v>
      </c>
      <c r="EF62" s="283">
        <v>3.7797117584788503E-3</v>
      </c>
      <c r="EG62" s="283">
        <v>1.3161794919313427E-2</v>
      </c>
      <c r="EH62" s="283">
        <v>3.8562002705532575E-3</v>
      </c>
      <c r="EI62" s="283">
        <v>0</v>
      </c>
      <c r="EJ62" s="283">
        <v>3.7829332211142784E-3</v>
      </c>
      <c r="EK62" s="283">
        <v>5.9791367351081709E-3</v>
      </c>
      <c r="EL62" s="283">
        <v>2.1267075980912738E-3</v>
      </c>
      <c r="EM62" s="283">
        <v>1.320920536451692E-3</v>
      </c>
      <c r="EN62" s="283">
        <v>1.0409172261778327E-3</v>
      </c>
      <c r="EO62" s="283">
        <v>1.8427646429486823E-3</v>
      </c>
      <c r="EP62" s="283">
        <v>1.7551125562572417E-3</v>
      </c>
      <c r="EQ62" s="283">
        <v>1.8190346974047149E-3</v>
      </c>
      <c r="ER62" s="283">
        <v>6.2199324577534413E-4</v>
      </c>
      <c r="ES62" s="283">
        <v>1.3869143221573509E-3</v>
      </c>
      <c r="ET62" s="283">
        <v>3.4072014029248058E-3</v>
      </c>
      <c r="EU62" s="283">
        <v>1.1430167859811245E-3</v>
      </c>
      <c r="EV62" s="283">
        <v>1.822891200528565E-3</v>
      </c>
      <c r="EW62" s="283">
        <v>1.3975559830196383E-3</v>
      </c>
      <c r="EX62" s="283">
        <v>0</v>
      </c>
      <c r="EY62" s="283">
        <v>1.511009441441761E-3</v>
      </c>
      <c r="EZ62" s="283">
        <v>0</v>
      </c>
      <c r="FA62" s="283">
        <v>1.2623581838619911E-3</v>
      </c>
      <c r="FB62" s="283">
        <v>2.0856353208659074E-3</v>
      </c>
      <c r="FC62" s="283">
        <v>0</v>
      </c>
      <c r="FD62" s="283">
        <v>1.2880414568960537E-3</v>
      </c>
      <c r="FE62" s="283">
        <v>2.6343056848316679E-3</v>
      </c>
      <c r="FF62" s="283">
        <v>1.2988710625382847E-3</v>
      </c>
      <c r="FG62" s="283">
        <v>6.9373211428804277E-3</v>
      </c>
      <c r="FH62" s="283">
        <v>3.3241141633176385E-3</v>
      </c>
      <c r="FI62" s="283">
        <v>4.0906060511112369E-3</v>
      </c>
      <c r="FJ62" s="283">
        <v>1.7903490069899927E-3</v>
      </c>
      <c r="FK62" s="283">
        <v>2.1562012223323625E-3</v>
      </c>
      <c r="FL62" s="283">
        <v>2.816755499832237E-3</v>
      </c>
      <c r="FM62" s="283">
        <v>5.6602962349879601E-3</v>
      </c>
      <c r="FN62" s="283">
        <v>2.7847282819047333E-3</v>
      </c>
      <c r="FO62" s="283">
        <v>3.3362714602128678E-3</v>
      </c>
      <c r="FP62" s="283">
        <v>2.3314727890557515E-3</v>
      </c>
      <c r="FQ62" s="424">
        <v>3.3485877542106424E-3</v>
      </c>
      <c r="FR62" s="282">
        <v>9.6785959747693084E-4</v>
      </c>
      <c r="FS62" s="282">
        <v>0</v>
      </c>
      <c r="FT62" s="282">
        <v>1.4862216714887761E-3</v>
      </c>
      <c r="FU62" s="282">
        <v>5.3558687346003846E-4</v>
      </c>
      <c r="FV62" s="282">
        <v>1.9811810829920354E-3</v>
      </c>
      <c r="FW62" s="282">
        <v>2.1531654495877853E-3</v>
      </c>
      <c r="FX62" s="282">
        <v>5.4963147654570239E-4</v>
      </c>
      <c r="FY62" s="282">
        <v>1.7836513953851229E-3</v>
      </c>
      <c r="FZ62" s="282">
        <v>9.7266181445110659E-4</v>
      </c>
      <c r="GA62" s="282">
        <v>5.5414081645936285E-4</v>
      </c>
      <c r="GB62" s="282">
        <v>7.1360283278304871E-4</v>
      </c>
      <c r="GC62" s="282">
        <v>2.9106499038880087E-3</v>
      </c>
      <c r="GD62" s="282">
        <v>1.6582207235452695E-3</v>
      </c>
      <c r="GE62" s="282">
        <v>9.4427302170104746E-4</v>
      </c>
      <c r="GF62" s="282">
        <v>1.8823256972401942E-3</v>
      </c>
      <c r="GG62" s="282">
        <v>2.1368977997770358E-3</v>
      </c>
      <c r="GH62" s="282">
        <v>5.6339724139785807E-4</v>
      </c>
      <c r="GI62" s="282">
        <v>2.025289799869304E-3</v>
      </c>
      <c r="GJ62" s="282">
        <v>1.3394236432126617E-3</v>
      </c>
      <c r="GK62" s="282">
        <v>1.713753459798238E-3</v>
      </c>
      <c r="GL62" s="282">
        <v>2.6256947629369211E-3</v>
      </c>
      <c r="GM62" s="282">
        <v>2.5413292816798255E-3</v>
      </c>
      <c r="GN62" s="282">
        <v>1.9701494765282717E-3</v>
      </c>
      <c r="GO62" s="282">
        <v>2.2950942553481685E-3</v>
      </c>
      <c r="GP62" s="282">
        <v>2.1737533089863431E-3</v>
      </c>
      <c r="GQ62" s="282">
        <v>1.159768945547068E-3</v>
      </c>
      <c r="GR62" s="282">
        <v>2.3575236979830917E-3</v>
      </c>
      <c r="GS62" s="282">
        <v>1.7136309553864297E-3</v>
      </c>
      <c r="GT62" s="282">
        <v>1.4078296605649116E-3</v>
      </c>
      <c r="GU62" s="282">
        <v>1.947019999286788E-3</v>
      </c>
      <c r="GV62" s="282">
        <v>2.9526589363916165E-3</v>
      </c>
      <c r="GW62" s="282">
        <v>2.5393152672653829E-3</v>
      </c>
      <c r="GX62" s="282">
        <v>4.3607327872659E-3</v>
      </c>
      <c r="GY62" s="282">
        <v>1.7865261835499752E-3</v>
      </c>
      <c r="GZ62" s="282">
        <v>1.8120511713081823E-3</v>
      </c>
      <c r="HA62" s="282">
        <v>2.8057802935894825E-3</v>
      </c>
      <c r="HB62" s="282">
        <v>2.512202531952076E-3</v>
      </c>
      <c r="HC62" s="282">
        <v>2.409401818155148E-3</v>
      </c>
      <c r="HD62" s="282">
        <v>2.8196446170509655E-3</v>
      </c>
      <c r="HE62" s="282">
        <v>2.214413323099356E-3</v>
      </c>
      <c r="HF62" s="282">
        <v>1.8211736441090592E-3</v>
      </c>
      <c r="HG62" s="282">
        <v>3.3707164353395927E-3</v>
      </c>
      <c r="HH62" s="282">
        <v>1.8158057013862982E-3</v>
      </c>
      <c r="HI62" s="282">
        <v>2.3850591941878756E-3</v>
      </c>
      <c r="HJ62" s="282">
        <v>1.8075500347295135E-3</v>
      </c>
      <c r="HK62" s="282">
        <v>1.066965096001789E-3</v>
      </c>
      <c r="HL62" s="282">
        <v>8.3090726737921911E-4</v>
      </c>
      <c r="HM62" s="282">
        <v>1.9000171148621185E-3</v>
      </c>
      <c r="HN62" s="282">
        <v>1.3517327050979661E-3</v>
      </c>
      <c r="HO62" s="282">
        <v>1.1992083877215883E-3</v>
      </c>
      <c r="HP62" s="282">
        <v>1.5794584217807895E-3</v>
      </c>
      <c r="HQ62" s="282">
        <v>1.3260629570718946E-3</v>
      </c>
      <c r="HR62" s="282">
        <v>1.7565164641514999E-3</v>
      </c>
      <c r="HS62" s="282">
        <v>1.1978952367433472E-3</v>
      </c>
      <c r="HT62" s="282">
        <v>1.5472867545782531E-3</v>
      </c>
      <c r="HU62" s="282">
        <v>1.9551173484680488E-3</v>
      </c>
      <c r="HV62" s="608">
        <v>1.3196346089238155E-3</v>
      </c>
      <c r="HW62" s="282">
        <v>1.5405980712502397E-3</v>
      </c>
      <c r="HX62" s="282">
        <v>1.2678467229393913E-3</v>
      </c>
      <c r="HY62" s="282">
        <v>8.5767797638642304E-4</v>
      </c>
      <c r="HZ62" s="282">
        <v>1.0069289671940009E-3</v>
      </c>
      <c r="IA62" s="282">
        <v>9.9747072145148154E-4</v>
      </c>
      <c r="IB62" s="282">
        <v>1.198217356521949E-3</v>
      </c>
      <c r="IC62" s="282">
        <v>1.0826987840090369E-3</v>
      </c>
      <c r="ID62" s="282">
        <v>1.5387624568966802E-3</v>
      </c>
      <c r="IE62" s="282">
        <v>1.5569260214880318E-3</v>
      </c>
      <c r="IF62" s="282">
        <v>1.973583578831106E-3</v>
      </c>
      <c r="IG62" s="282">
        <v>1.4951011871327589E-3</v>
      </c>
      <c r="IH62" s="282">
        <v>1.5880385361651986E-3</v>
      </c>
      <c r="II62" s="282">
        <v>1.5862582122711849E-3</v>
      </c>
      <c r="IJ62" s="282">
        <v>1.4894542027746474E-3</v>
      </c>
    </row>
    <row r="63" spans="1:244">
      <c r="A63" s="39" t="s">
        <v>317</v>
      </c>
      <c r="B63" s="282">
        <v>0.2658239404412987</v>
      </c>
      <c r="C63" s="282">
        <v>0.29374581933538663</v>
      </c>
      <c r="D63" s="282">
        <v>0.30329757001149277</v>
      </c>
      <c r="E63" s="282">
        <v>0.3313941402236813</v>
      </c>
      <c r="F63" s="282">
        <v>0.30621370255528318</v>
      </c>
      <c r="G63" s="282">
        <v>0.2554042990167073</v>
      </c>
      <c r="H63" s="282">
        <v>0.25802957698150203</v>
      </c>
      <c r="I63" s="282">
        <v>0.23691286332614703</v>
      </c>
      <c r="J63" s="282">
        <v>0.23896129579090547</v>
      </c>
      <c r="K63" s="282">
        <v>0.25322385624798671</v>
      </c>
      <c r="L63" s="282">
        <v>0.22993275695803983</v>
      </c>
      <c r="M63" s="282">
        <v>0.25682194338466219</v>
      </c>
      <c r="N63" s="282">
        <v>0.22940248121901696</v>
      </c>
      <c r="O63" s="282">
        <v>0.2908924482931487</v>
      </c>
      <c r="P63" s="282">
        <v>0.28948309211241086</v>
      </c>
      <c r="Q63" s="282">
        <v>0.31715306926044751</v>
      </c>
      <c r="R63" s="282">
        <v>0.32848468754023907</v>
      </c>
      <c r="S63" s="282">
        <v>0.34700303317421555</v>
      </c>
      <c r="T63" s="282">
        <v>0.31164080135114902</v>
      </c>
      <c r="U63" s="282">
        <v>0.28477507725685997</v>
      </c>
      <c r="V63" s="282">
        <v>0.24037997273224918</v>
      </c>
      <c r="W63" s="282">
        <v>0.28766974240414633</v>
      </c>
      <c r="X63" s="282">
        <v>0.28514358542202145</v>
      </c>
      <c r="Y63" s="282">
        <v>0.31959731465315078</v>
      </c>
      <c r="Z63" s="282">
        <v>0.28796236689171772</v>
      </c>
      <c r="AA63" s="282">
        <v>0.27257263560077533</v>
      </c>
      <c r="AB63" s="282">
        <v>0.26408491699037301</v>
      </c>
      <c r="AC63" s="282">
        <v>0.24316564953217676</v>
      </c>
      <c r="AD63" s="282">
        <v>0.24218179494273256</v>
      </c>
      <c r="AE63" s="282">
        <v>0.26170259176964672</v>
      </c>
      <c r="AF63" s="282">
        <v>0.29443074478470405</v>
      </c>
      <c r="AG63" s="282">
        <v>0.30449736907193231</v>
      </c>
      <c r="AH63" s="282">
        <v>0.27482668393328169</v>
      </c>
      <c r="AI63" s="282">
        <v>0.29901963393677705</v>
      </c>
      <c r="AJ63" s="282">
        <v>0.30493979563040002</v>
      </c>
      <c r="AK63" s="282">
        <v>0.3349036455635982</v>
      </c>
      <c r="AL63" s="282">
        <v>0.30694248850544348</v>
      </c>
      <c r="AM63" s="282">
        <v>0.28106702799695693</v>
      </c>
      <c r="AN63" s="282">
        <v>0.27724859836172661</v>
      </c>
      <c r="AO63" s="282">
        <v>0.27456522946812967</v>
      </c>
      <c r="AP63" s="282">
        <v>0.26107079800016858</v>
      </c>
      <c r="AQ63" s="282">
        <v>0.2959250187255078</v>
      </c>
      <c r="AR63" s="282">
        <v>0.31358277656569883</v>
      </c>
      <c r="AS63" s="282">
        <v>0.29924899504018876</v>
      </c>
      <c r="AT63" s="282">
        <v>0.31000515211027652</v>
      </c>
      <c r="AU63" s="282">
        <v>0.33676588896261095</v>
      </c>
      <c r="AV63" s="282">
        <v>0.33359155218457831</v>
      </c>
      <c r="AW63" s="282">
        <v>0.26575233908595436</v>
      </c>
      <c r="AX63" s="282">
        <v>0.25740101463607118</v>
      </c>
      <c r="AY63" s="282">
        <v>0.24802283816968701</v>
      </c>
      <c r="AZ63" s="282">
        <v>0.28304193875734296</v>
      </c>
      <c r="BA63" s="282">
        <v>0.31218170961043129</v>
      </c>
      <c r="BB63" s="282">
        <v>0.29735300087304189</v>
      </c>
      <c r="BC63" s="282">
        <v>0.3007446493135717</v>
      </c>
      <c r="BD63" s="282">
        <v>0.30755867337964199</v>
      </c>
      <c r="BE63" s="282">
        <v>0.36144954785428196</v>
      </c>
      <c r="BF63" s="282">
        <v>0.35314951344123541</v>
      </c>
      <c r="BG63" s="282">
        <v>0.36399188417633566</v>
      </c>
      <c r="BH63" s="282">
        <v>0.30614854324890667</v>
      </c>
      <c r="BI63" s="282">
        <v>0.30199495821751365</v>
      </c>
      <c r="BJ63" s="282">
        <v>0.32633298851222531</v>
      </c>
      <c r="BK63" s="282">
        <v>0.31075334812660765</v>
      </c>
      <c r="BL63" s="282">
        <v>0.34375281015235293</v>
      </c>
      <c r="BM63" s="282">
        <v>0.29886491270459481</v>
      </c>
      <c r="BN63" s="282">
        <v>0.30460335016499362</v>
      </c>
      <c r="BO63" s="282">
        <v>0.34432362554386231</v>
      </c>
      <c r="BP63" s="282">
        <v>0.35374168673532103</v>
      </c>
      <c r="BQ63" s="282">
        <v>0.32471285670642475</v>
      </c>
      <c r="BR63" s="282">
        <v>0.32267143011067606</v>
      </c>
      <c r="BS63" s="282">
        <v>0.36996798815112431</v>
      </c>
      <c r="BT63" s="282">
        <v>0.37668915178002599</v>
      </c>
      <c r="BU63" s="282">
        <v>0.36667945329966473</v>
      </c>
      <c r="BV63" s="282">
        <v>0.34113201007108279</v>
      </c>
      <c r="BW63" s="282">
        <v>0.33921890847993474</v>
      </c>
      <c r="BX63" s="282">
        <v>0.34795915248126563</v>
      </c>
      <c r="BY63" s="282">
        <v>0.36141236084834211</v>
      </c>
      <c r="BZ63" s="282">
        <v>0.36915669651209909</v>
      </c>
      <c r="CA63" s="282">
        <v>0.35654419946174676</v>
      </c>
      <c r="CB63" s="282">
        <v>0.39048706668246952</v>
      </c>
      <c r="CC63" s="282">
        <v>0.39490135621885553</v>
      </c>
      <c r="CD63" s="282">
        <v>0.37736829039219427</v>
      </c>
      <c r="CE63" s="282">
        <v>0.39500308929864086</v>
      </c>
      <c r="CF63" s="282">
        <v>0.40299948511558586</v>
      </c>
      <c r="CG63" s="282">
        <v>0.36667945329966473</v>
      </c>
      <c r="CH63" s="282">
        <v>0.36976161352997677</v>
      </c>
      <c r="CI63" s="282">
        <v>0.38378078553663703</v>
      </c>
      <c r="CJ63" s="282">
        <v>0.38455327802826167</v>
      </c>
      <c r="CK63" s="282">
        <v>0.37535347364979282</v>
      </c>
      <c r="CL63" s="282">
        <v>0.3724384261685767</v>
      </c>
      <c r="CM63" s="282">
        <v>0.37385478734757749</v>
      </c>
      <c r="CN63" s="282">
        <v>0.38886744482425728</v>
      </c>
      <c r="CO63" s="282">
        <v>0.40979089167389354</v>
      </c>
      <c r="CP63" s="282">
        <v>0.37644001282019662</v>
      </c>
      <c r="CQ63" s="282">
        <v>0.39536066778447082</v>
      </c>
      <c r="CR63" s="282">
        <v>0.38125004090017722</v>
      </c>
      <c r="CS63" s="282">
        <v>0.42739616970600242</v>
      </c>
      <c r="CT63" s="282">
        <v>0.4414187975986173</v>
      </c>
      <c r="CU63" s="282">
        <v>0.45949851634624278</v>
      </c>
      <c r="CV63" s="282">
        <v>0.42487615579907884</v>
      </c>
      <c r="CW63" s="282">
        <v>0.40113831818700391</v>
      </c>
      <c r="CX63" s="282">
        <v>0.34878770487465255</v>
      </c>
      <c r="CY63" s="282">
        <v>0.42608871346547239</v>
      </c>
      <c r="CZ63" s="282">
        <v>0.42677035783112816</v>
      </c>
      <c r="DA63" s="282">
        <v>0.45120903580602978</v>
      </c>
      <c r="DB63" s="282">
        <v>0.40979574106435612</v>
      </c>
      <c r="DC63" s="282">
        <v>0.42397922197522497</v>
      </c>
      <c r="DD63" s="282">
        <v>0.40358325942009876</v>
      </c>
      <c r="DE63" s="282">
        <v>0.43845576553138588</v>
      </c>
      <c r="DF63" s="282">
        <v>0.37982396853250705</v>
      </c>
      <c r="DG63" s="282">
        <v>0.34745491328769235</v>
      </c>
      <c r="DH63" s="282">
        <v>0.35796721691054167</v>
      </c>
      <c r="DI63" s="282">
        <v>0.35897251920116335</v>
      </c>
      <c r="DJ63" s="282">
        <v>0.37212957390269957</v>
      </c>
      <c r="DK63" s="282">
        <v>0.37585717786347472</v>
      </c>
      <c r="DL63" s="282">
        <v>0.37369637601768657</v>
      </c>
      <c r="DM63" s="282">
        <v>0.32340000000000002</v>
      </c>
      <c r="DN63" s="282">
        <v>0.29241843526731554</v>
      </c>
      <c r="DO63" s="282">
        <v>0.3041891792396233</v>
      </c>
      <c r="DP63" s="282">
        <v>0.28580434343816064</v>
      </c>
      <c r="DQ63" s="282">
        <v>0.28764941237944802</v>
      </c>
      <c r="DR63" s="282">
        <v>0.38738519234405216</v>
      </c>
      <c r="DS63" s="282">
        <v>0.3507772031343957</v>
      </c>
      <c r="DT63" s="282">
        <v>0.32762124425373357</v>
      </c>
      <c r="DU63" s="282">
        <v>0.41049999999999998</v>
      </c>
      <c r="DV63" s="282">
        <v>0.44146439525602554</v>
      </c>
      <c r="DW63" s="282">
        <v>0.41629961713333319</v>
      </c>
      <c r="DX63" s="282">
        <v>0.40050060619574795</v>
      </c>
      <c r="DY63" s="282">
        <v>0.3499004476018937</v>
      </c>
      <c r="DZ63" s="282">
        <v>0.32767467188831956</v>
      </c>
      <c r="EA63" s="282">
        <v>0.40129006589578919</v>
      </c>
      <c r="EB63" s="282">
        <v>0.35820480923888348</v>
      </c>
      <c r="EC63" s="282">
        <v>0.36693310332808882</v>
      </c>
      <c r="ED63" s="282">
        <v>0.42108718561521247</v>
      </c>
      <c r="EE63" s="282">
        <v>0.43736860025468688</v>
      </c>
      <c r="EF63" s="282">
        <v>0.39224484859299019</v>
      </c>
      <c r="EG63" s="282">
        <v>0.46171068341826849</v>
      </c>
      <c r="EH63" s="282">
        <v>0.44521530845120588</v>
      </c>
      <c r="EI63" s="282">
        <v>0.40366896052618317</v>
      </c>
      <c r="EJ63" s="282">
        <v>0.45947383460569968</v>
      </c>
      <c r="EK63" s="282">
        <v>0.46013068575245381</v>
      </c>
      <c r="EL63" s="282">
        <v>0.44250578168246696</v>
      </c>
      <c r="EM63" s="282">
        <v>0.49339888732884313</v>
      </c>
      <c r="EN63" s="282">
        <v>0.43133481630418524</v>
      </c>
      <c r="EO63" s="282">
        <v>0.47026814266131239</v>
      </c>
      <c r="EP63" s="282">
        <v>0.48354192543438662</v>
      </c>
      <c r="EQ63" s="282">
        <v>0.53600011778249668</v>
      </c>
      <c r="ER63" s="282">
        <v>0.47832699522215888</v>
      </c>
      <c r="ES63" s="282">
        <v>0.55589936741324764</v>
      </c>
      <c r="ET63" s="282">
        <v>0.48386041485271836</v>
      </c>
      <c r="EU63" s="282">
        <v>0.45383004693456303</v>
      </c>
      <c r="EV63" s="282">
        <v>0.49321821433938223</v>
      </c>
      <c r="EW63" s="282">
        <v>0.53625514423749365</v>
      </c>
      <c r="EX63" s="282">
        <v>0.56206461124762275</v>
      </c>
      <c r="EY63" s="282">
        <v>0.49204365386863497</v>
      </c>
      <c r="EZ63" s="282">
        <v>0.49334201407271688</v>
      </c>
      <c r="FA63" s="282">
        <v>0.51147722620953273</v>
      </c>
      <c r="FB63" s="282">
        <v>0.59556997644010956</v>
      </c>
      <c r="FC63" s="282">
        <v>0.51039485274089413</v>
      </c>
      <c r="FD63" s="282">
        <v>0.54673069861506141</v>
      </c>
      <c r="FE63" s="282">
        <v>0.50583810858368816</v>
      </c>
      <c r="FF63" s="282">
        <v>0.50146046695711421</v>
      </c>
      <c r="FG63" s="282">
        <v>0.50204294585590037</v>
      </c>
      <c r="FH63" s="282">
        <v>0.474016649898446</v>
      </c>
      <c r="FI63" s="282">
        <v>0.44305798110437916</v>
      </c>
      <c r="FJ63" s="282">
        <v>0.41773279877475394</v>
      </c>
      <c r="FK63" s="282">
        <v>0.45572550034880444</v>
      </c>
      <c r="FL63" s="282">
        <v>0.47629493109292748</v>
      </c>
      <c r="FM63" s="282">
        <v>0.44950980546594566</v>
      </c>
      <c r="FN63" s="282">
        <v>0.52985578260630162</v>
      </c>
      <c r="FO63" s="282">
        <v>0.5464558773959397</v>
      </c>
      <c r="FP63" s="282">
        <v>0.47770711830177148</v>
      </c>
      <c r="FQ63" s="282">
        <v>0.5484305827010133</v>
      </c>
      <c r="FR63" s="282">
        <v>0.5484305827010133</v>
      </c>
      <c r="FS63" s="425">
        <v>0.62124975296720353</v>
      </c>
      <c r="FT63" s="425">
        <v>0.59540638663226153</v>
      </c>
      <c r="FU63" s="425">
        <v>0.54841304429818571</v>
      </c>
      <c r="FV63" s="425">
        <v>0.54829258449318952</v>
      </c>
      <c r="FW63" s="425">
        <v>0.62246104429740212</v>
      </c>
      <c r="FX63" s="425">
        <v>0.62191564173194902</v>
      </c>
      <c r="FY63" s="425">
        <v>0.53644088657223998</v>
      </c>
      <c r="FZ63" s="425">
        <v>0.62313833560135645</v>
      </c>
      <c r="GA63" s="425">
        <v>0.5626413445001468</v>
      </c>
      <c r="GB63" s="425">
        <v>0.5736306055936411</v>
      </c>
      <c r="GC63" s="425">
        <v>0.65261518532687024</v>
      </c>
      <c r="GD63" s="425">
        <v>0.60966088142136643</v>
      </c>
      <c r="GE63" s="425">
        <v>0.5784409585375031</v>
      </c>
      <c r="GF63" s="425">
        <v>0.60615114916246216</v>
      </c>
      <c r="GG63" s="425">
        <v>0.50896229689675787</v>
      </c>
      <c r="GH63" s="425">
        <v>0.48109543904338709</v>
      </c>
      <c r="GI63" s="425">
        <v>0.48408067694435947</v>
      </c>
      <c r="GJ63" s="425">
        <v>0.56265434736657172</v>
      </c>
      <c r="GK63" s="425">
        <v>0.59816996615521811</v>
      </c>
      <c r="GL63" s="425">
        <v>0.59257458913093186</v>
      </c>
      <c r="GM63" s="282">
        <v>0.53899214567419684</v>
      </c>
      <c r="GN63" s="282">
        <v>0.42184469539052727</v>
      </c>
      <c r="GO63" s="282">
        <v>0.47677453480873633</v>
      </c>
      <c r="GP63" s="282">
        <v>0.46400160459772855</v>
      </c>
      <c r="GQ63" s="282">
        <v>0.55032174019409064</v>
      </c>
      <c r="GR63" s="282">
        <v>0.48220700303492259</v>
      </c>
      <c r="GS63" s="282">
        <v>0.46501383264466972</v>
      </c>
      <c r="GT63" s="282">
        <v>0.50289271214506615</v>
      </c>
      <c r="GU63" s="282">
        <v>0.46394798695938111</v>
      </c>
      <c r="GV63" s="282">
        <v>0.38447991468874881</v>
      </c>
      <c r="GW63" s="282">
        <v>0.43370838072081258</v>
      </c>
      <c r="GX63" s="282">
        <v>0.51907766381355769</v>
      </c>
      <c r="GY63" s="282">
        <v>0.46415855070283762</v>
      </c>
      <c r="GZ63" s="282">
        <v>0.4764629665043118</v>
      </c>
      <c r="HA63" s="282">
        <v>0.49353734777267982</v>
      </c>
      <c r="HB63" s="282">
        <v>0.45818223229625527</v>
      </c>
      <c r="HC63" s="282">
        <v>0.4600323459550329</v>
      </c>
      <c r="HD63" s="282">
        <v>0.42537367902342871</v>
      </c>
      <c r="HE63" s="282">
        <v>0.37949093702587972</v>
      </c>
      <c r="HF63" s="282">
        <v>0.3719875366125967</v>
      </c>
      <c r="HG63" s="282">
        <v>0.38501794077033563</v>
      </c>
      <c r="HH63" s="282">
        <v>0.39028334975670642</v>
      </c>
      <c r="HI63" s="282">
        <v>0.42774943495628881</v>
      </c>
      <c r="HJ63" s="282">
        <v>0.4737417954889323</v>
      </c>
      <c r="HK63" s="282">
        <v>0.4810961662459976</v>
      </c>
      <c r="HL63" s="282">
        <v>0.48081544192827241</v>
      </c>
      <c r="HM63" s="282">
        <v>0.4803515588786913</v>
      </c>
      <c r="HN63" s="282">
        <v>0.50092843004635557</v>
      </c>
      <c r="HO63" s="282">
        <v>0.50881670807191881</v>
      </c>
      <c r="HP63" s="282">
        <v>0.44620011290115447</v>
      </c>
      <c r="HQ63" s="282">
        <v>0.39861286782232047</v>
      </c>
      <c r="HR63" s="282">
        <v>0.36010159902703393</v>
      </c>
      <c r="HS63" s="282">
        <v>0.40592523956269383</v>
      </c>
      <c r="HT63" s="282">
        <v>0.4161430868964342</v>
      </c>
      <c r="HU63" s="282">
        <v>0.46410387002600162</v>
      </c>
      <c r="HV63" s="608">
        <v>0.51294803481237761</v>
      </c>
      <c r="HW63" s="282">
        <v>0.48388531318456768</v>
      </c>
      <c r="HX63" s="282">
        <v>0.45614062786782683</v>
      </c>
      <c r="HY63" s="282">
        <v>0.44894658949909544</v>
      </c>
      <c r="HZ63" s="282">
        <v>0.43262364205164755</v>
      </c>
      <c r="IA63" s="282">
        <v>0.36154147160201167</v>
      </c>
      <c r="IB63" s="282">
        <v>0.36033337748160954</v>
      </c>
      <c r="IC63" s="282">
        <v>0.38565032687481549</v>
      </c>
      <c r="ID63" s="282">
        <v>0.34756253394401954</v>
      </c>
      <c r="IE63" s="282">
        <v>0.34949310290262231</v>
      </c>
      <c r="IF63" s="282">
        <v>0.28381909777333686</v>
      </c>
      <c r="IG63" s="282">
        <v>0.245788975939289</v>
      </c>
      <c r="IH63" s="282">
        <v>0.33562692030326902</v>
      </c>
      <c r="II63" s="282">
        <v>0.31898444611596793</v>
      </c>
      <c r="IJ63" s="282">
        <v>0.28689672955608231</v>
      </c>
    </row>
    <row r="64" spans="1:244">
      <c r="A64" s="39" t="s">
        <v>322</v>
      </c>
      <c r="B64" s="282">
        <v>9.7917123704907932E-2</v>
      </c>
      <c r="C64" s="282">
        <v>9.7895409755050497E-2</v>
      </c>
      <c r="D64" s="282">
        <v>7.4690045237575026E-2</v>
      </c>
      <c r="E64" s="282">
        <v>9.6423463741670767E-2</v>
      </c>
      <c r="F64" s="282">
        <v>7.1365972678980386E-2</v>
      </c>
      <c r="G64" s="282">
        <v>0.10119404951376265</v>
      </c>
      <c r="H64" s="282">
        <v>0.11017516790382702</v>
      </c>
      <c r="I64" s="282">
        <v>0.14614118343094648</v>
      </c>
      <c r="J64" s="282">
        <v>0.13725852013190218</v>
      </c>
      <c r="K64" s="282">
        <v>0.11022993626675823</v>
      </c>
      <c r="L64" s="282">
        <v>0.11702854630971615</v>
      </c>
      <c r="M64" s="282">
        <v>0.15392298862543108</v>
      </c>
      <c r="N64" s="282">
        <v>0.12373174766262804</v>
      </c>
      <c r="O64" s="282">
        <v>0.12167214476018239</v>
      </c>
      <c r="P64" s="282">
        <v>0.12595721581965064</v>
      </c>
      <c r="Q64" s="282">
        <v>0.11616375831181402</v>
      </c>
      <c r="R64" s="282">
        <v>0.13384849333029919</v>
      </c>
      <c r="S64" s="282">
        <v>0.11712154258083525</v>
      </c>
      <c r="T64" s="282">
        <v>8.4500326162760389E-2</v>
      </c>
      <c r="U64" s="282">
        <v>0.15013367388092227</v>
      </c>
      <c r="V64" s="282">
        <v>0.19338946494610423</v>
      </c>
      <c r="W64" s="282">
        <v>0.15536287053766612</v>
      </c>
      <c r="X64" s="282">
        <v>0.1816914153320025</v>
      </c>
      <c r="Y64" s="282">
        <v>0.14246557351363068</v>
      </c>
      <c r="Z64" s="282">
        <v>0.15324388241500655</v>
      </c>
      <c r="AA64" s="282">
        <v>0.15399012994461614</v>
      </c>
      <c r="AB64" s="282">
        <v>0.15616875037904362</v>
      </c>
      <c r="AC64" s="282">
        <v>0.19793819023982981</v>
      </c>
      <c r="AD64" s="282">
        <v>0.16979960686362264</v>
      </c>
      <c r="AE64" s="282">
        <v>0.16638251985686356</v>
      </c>
      <c r="AF64" s="282">
        <v>0.14814074700440757</v>
      </c>
      <c r="AG64" s="282">
        <v>0.15501653336410065</v>
      </c>
      <c r="AH64" s="282">
        <v>0.14002529534919855</v>
      </c>
      <c r="AI64" s="282">
        <v>0.17855095997484507</v>
      </c>
      <c r="AJ64" s="282">
        <v>0.16073315082820869</v>
      </c>
      <c r="AK64" s="282">
        <v>0.15450802531150062</v>
      </c>
      <c r="AL64" s="282">
        <v>0.15406831969959567</v>
      </c>
      <c r="AM64" s="282">
        <v>0.15391763596189004</v>
      </c>
      <c r="AN64" s="282">
        <v>0.16053938580482383</v>
      </c>
      <c r="AO64" s="282">
        <v>0.18871930033670226</v>
      </c>
      <c r="AP64" s="282">
        <v>0.18583678383008051</v>
      </c>
      <c r="AQ64" s="282">
        <v>0.16080123653764547</v>
      </c>
      <c r="AR64" s="282">
        <v>0.17735236724185802</v>
      </c>
      <c r="AS64" s="282">
        <v>0.15795631148895548</v>
      </c>
      <c r="AT64" s="282">
        <v>0.20293257954710908</v>
      </c>
      <c r="AU64" s="282">
        <v>0.22244752138356708</v>
      </c>
      <c r="AV64" s="282">
        <v>0.20940450425491369</v>
      </c>
      <c r="AW64" s="282">
        <v>0.18285072637220048</v>
      </c>
      <c r="AX64" s="282">
        <v>0.19756524636865191</v>
      </c>
      <c r="AY64" s="282">
        <v>0.18921152514355205</v>
      </c>
      <c r="AZ64" s="282">
        <v>0.17169754847529356</v>
      </c>
      <c r="BA64" s="282">
        <v>0.17643659593051755</v>
      </c>
      <c r="BB64" s="282">
        <v>0.17339693239764001</v>
      </c>
      <c r="BC64" s="282">
        <v>0.16695692884082303</v>
      </c>
      <c r="BD64" s="282">
        <v>0.16263664562754598</v>
      </c>
      <c r="BE64" s="282">
        <v>0.13810852456947961</v>
      </c>
      <c r="BF64" s="282">
        <v>0.16293980591281496</v>
      </c>
      <c r="BG64" s="282">
        <v>0.15765680762443435</v>
      </c>
      <c r="BH64" s="282">
        <v>0.18069976539915253</v>
      </c>
      <c r="BI64" s="282">
        <v>0.18029856539885411</v>
      </c>
      <c r="BJ64" s="282">
        <v>0.17542727255591412</v>
      </c>
      <c r="BK64" s="282">
        <v>0.17937061071107949</v>
      </c>
      <c r="BL64" s="282">
        <v>0.18766210219768986</v>
      </c>
      <c r="BM64" s="282">
        <v>0.21049397282511897</v>
      </c>
      <c r="BN64" s="282">
        <v>0.187330241686541</v>
      </c>
      <c r="BO64" s="282">
        <v>0.20750698269985937</v>
      </c>
      <c r="BP64" s="282">
        <v>0.19377955653603468</v>
      </c>
      <c r="BQ64" s="282">
        <v>0.19545966459312861</v>
      </c>
      <c r="BR64" s="282">
        <v>0.17780151925341281</v>
      </c>
      <c r="BS64" s="282">
        <v>0.16907059901814558</v>
      </c>
      <c r="BT64" s="282">
        <v>0.19315004911826608</v>
      </c>
      <c r="BU64" s="282">
        <v>0.13355801995888256</v>
      </c>
      <c r="BV64" s="282">
        <v>0.15637382152435148</v>
      </c>
      <c r="BW64" s="282">
        <v>0.16602206771602196</v>
      </c>
      <c r="BX64" s="282">
        <v>0.17994308990440003</v>
      </c>
      <c r="BY64" s="282">
        <v>0.16700714967611505</v>
      </c>
      <c r="BZ64" s="282">
        <v>0.18014206588810924</v>
      </c>
      <c r="CA64" s="282">
        <v>0.19232852398736605</v>
      </c>
      <c r="CB64" s="282">
        <v>0.18959000668698806</v>
      </c>
      <c r="CC64" s="282">
        <v>0.21768264433396223</v>
      </c>
      <c r="CD64" s="282">
        <v>0.22025604193282983</v>
      </c>
      <c r="CE64" s="282">
        <v>0.19045799150852816</v>
      </c>
      <c r="CF64" s="282">
        <v>0.18690950811954107</v>
      </c>
      <c r="CG64" s="282">
        <v>0.13355801995888256</v>
      </c>
      <c r="CH64" s="282">
        <v>0.19673619823747629</v>
      </c>
      <c r="CI64" s="282">
        <v>0.21964093426667172</v>
      </c>
      <c r="CJ64" s="282">
        <v>0.22352627211595968</v>
      </c>
      <c r="CK64" s="282">
        <v>0.23212489204306103</v>
      </c>
      <c r="CL64" s="282">
        <v>0.21125842924173358</v>
      </c>
      <c r="CM64" s="282">
        <v>0.2191371617176828</v>
      </c>
      <c r="CN64" s="282">
        <v>0.2056915926871952</v>
      </c>
      <c r="CO64" s="282">
        <v>0.21498164744781312</v>
      </c>
      <c r="CP64" s="282">
        <v>0.25157620585548224</v>
      </c>
      <c r="CQ64" s="282">
        <v>0.2002543625411414</v>
      </c>
      <c r="CR64" s="282">
        <v>0.26227977120508705</v>
      </c>
      <c r="CS64" s="282">
        <v>0.22306284812616284</v>
      </c>
      <c r="CT64" s="282">
        <v>0.19688420290828698</v>
      </c>
      <c r="CU64" s="282">
        <v>0.22747572604864386</v>
      </c>
      <c r="CV64" s="282">
        <v>0.23969019567331074</v>
      </c>
      <c r="CW64" s="282">
        <v>0.23864205267092978</v>
      </c>
      <c r="CX64" s="282">
        <v>0.24450477926014991</v>
      </c>
      <c r="CY64" s="282">
        <v>0.19799199417473101</v>
      </c>
      <c r="CZ64" s="282">
        <v>0.17775405077800688</v>
      </c>
      <c r="DA64" s="282">
        <v>0.20043422272452865</v>
      </c>
      <c r="DB64" s="282">
        <v>0.21746401274975877</v>
      </c>
      <c r="DC64" s="282">
        <v>0.19647637178111113</v>
      </c>
      <c r="DD64" s="282">
        <v>0.21392752950357402</v>
      </c>
      <c r="DE64" s="282">
        <v>0.23887478218486599</v>
      </c>
      <c r="DF64" s="282">
        <v>0.25605804811243887</v>
      </c>
      <c r="DG64" s="282">
        <v>0.27992976025237809</v>
      </c>
      <c r="DH64" s="282">
        <v>0.27232037424446737</v>
      </c>
      <c r="DI64" s="282">
        <v>0.28631832351774694</v>
      </c>
      <c r="DJ64" s="282">
        <v>0.28922661638356723</v>
      </c>
      <c r="DK64" s="282">
        <v>0.23816734738776602</v>
      </c>
      <c r="DL64" s="282">
        <v>0.25088790211956563</v>
      </c>
      <c r="DM64" s="282">
        <v>0.3221</v>
      </c>
      <c r="DN64" s="282">
        <v>0.3580653063181502</v>
      </c>
      <c r="DO64" s="282">
        <v>0.39510925572414918</v>
      </c>
      <c r="DP64" s="282">
        <v>0.3752498095684409</v>
      </c>
      <c r="DQ64" s="282">
        <v>0.38919869863666956</v>
      </c>
      <c r="DR64" s="282">
        <v>0.33946401828366424</v>
      </c>
      <c r="DS64" s="282">
        <v>0.34534953860688705</v>
      </c>
      <c r="DT64" s="282">
        <v>0.35901134901507425</v>
      </c>
      <c r="DU64" s="282">
        <v>0.30599999999999999</v>
      </c>
      <c r="DV64" s="282">
        <v>0.30151807456457325</v>
      </c>
      <c r="DW64" s="282">
        <v>0.34839104122279141</v>
      </c>
      <c r="DX64" s="282">
        <v>0.35982310753512281</v>
      </c>
      <c r="DY64" s="282">
        <v>0.40688157573744166</v>
      </c>
      <c r="DZ64" s="282">
        <v>0.43651613481444657</v>
      </c>
      <c r="EA64" s="282">
        <v>0.35384147160835805</v>
      </c>
      <c r="EB64" s="282">
        <v>0.34665944084099348</v>
      </c>
      <c r="EC64" s="282">
        <v>0.34523462637831448</v>
      </c>
      <c r="ED64" s="282">
        <v>0.30287535206028654</v>
      </c>
      <c r="EE64" s="282">
        <v>0.30634494420325126</v>
      </c>
      <c r="EF64" s="282">
        <v>0.36139302265989881</v>
      </c>
      <c r="EG64" s="282">
        <v>0.29939461926445537</v>
      </c>
      <c r="EH64" s="282">
        <v>0.34480399653866184</v>
      </c>
      <c r="EI64" s="282">
        <v>0.35531054212457253</v>
      </c>
      <c r="EJ64" s="282">
        <v>0.3003083130395558</v>
      </c>
      <c r="EK64" s="282">
        <v>0.30834121144389554</v>
      </c>
      <c r="EL64" s="282">
        <v>0.35722302967908559</v>
      </c>
      <c r="EM64" s="282">
        <v>0.31879712192827925</v>
      </c>
      <c r="EN64" s="282">
        <v>0.38583765272982756</v>
      </c>
      <c r="EO64" s="282">
        <v>0.30471839166414844</v>
      </c>
      <c r="EP64" s="282">
        <v>0.28632919757823078</v>
      </c>
      <c r="EQ64" s="282">
        <v>0.26206798778609153</v>
      </c>
      <c r="ER64" s="282">
        <v>0.29941644334517503</v>
      </c>
      <c r="ES64" s="282">
        <v>0.2604781440080548</v>
      </c>
      <c r="ET64" s="282">
        <v>0.33814940457314335</v>
      </c>
      <c r="EU64" s="282">
        <v>0.34565112395791531</v>
      </c>
      <c r="EV64" s="282">
        <v>0.3034172459533851</v>
      </c>
      <c r="EW64" s="282">
        <v>0.27389092013413824</v>
      </c>
      <c r="EX64" s="282">
        <v>0.25020822566302026</v>
      </c>
      <c r="EY64" s="282">
        <v>0.34954672486940724</v>
      </c>
      <c r="EZ64" s="282">
        <v>0.3384329746817325</v>
      </c>
      <c r="FA64" s="282">
        <v>0.29822609773601516</v>
      </c>
      <c r="FB64" s="282">
        <v>0.23092775203474927</v>
      </c>
      <c r="FC64" s="282">
        <v>0.28531845831560865</v>
      </c>
      <c r="FD64" s="282">
        <v>0.23764410918581988</v>
      </c>
      <c r="FE64" s="282">
        <v>0.31171638522382644</v>
      </c>
      <c r="FF64" s="282">
        <v>0.34099929709081395</v>
      </c>
      <c r="FG64" s="282">
        <v>0.31780052919337831</v>
      </c>
      <c r="FH64" s="282">
        <v>0.33327089039669244</v>
      </c>
      <c r="FI64" s="282">
        <v>0.35945751202239334</v>
      </c>
      <c r="FJ64" s="282">
        <v>0.37715923159651538</v>
      </c>
      <c r="FK64" s="282">
        <v>0.35683290459918537</v>
      </c>
      <c r="FL64" s="282">
        <v>0.33711395859655424</v>
      </c>
      <c r="FM64" s="282">
        <v>0.34737683238017469</v>
      </c>
      <c r="FN64" s="282">
        <v>0.27843612892016062</v>
      </c>
      <c r="FO64" s="282">
        <v>0.27357364963369868</v>
      </c>
      <c r="FP64" s="282">
        <v>0.33667393864697631</v>
      </c>
      <c r="FQ64" s="282">
        <v>0.29922953266607621</v>
      </c>
      <c r="FR64" s="282">
        <v>0.26976007879255759</v>
      </c>
      <c r="FS64" s="282">
        <v>0.22680066644625746</v>
      </c>
      <c r="FT64" s="282">
        <v>0.24785264040498942</v>
      </c>
      <c r="FU64" s="282">
        <v>0.31760424033101448</v>
      </c>
      <c r="FV64" s="282">
        <v>0.30379969658238704</v>
      </c>
      <c r="FW64" s="282">
        <v>0.23541576814228077</v>
      </c>
      <c r="FX64" s="282">
        <v>0.23575365376392271</v>
      </c>
      <c r="FY64" s="282">
        <v>0.28912175095831982</v>
      </c>
      <c r="FZ64" s="282">
        <v>0.22084425270199012</v>
      </c>
      <c r="GA64" s="282">
        <v>0.27679986085049119</v>
      </c>
      <c r="GB64" s="282">
        <v>0.2693198664653369</v>
      </c>
      <c r="GC64" s="282">
        <v>0.2285461886190088</v>
      </c>
      <c r="GD64" s="282">
        <v>0.25818504691837618</v>
      </c>
      <c r="GE64" s="282">
        <v>0.26971721966583756</v>
      </c>
      <c r="GF64" s="282">
        <v>0.24584140716694863</v>
      </c>
      <c r="GG64" s="282">
        <v>0.3573528193935625</v>
      </c>
      <c r="GH64" s="282">
        <v>0.37076386973767961</v>
      </c>
      <c r="GI64" s="282">
        <v>0.34692946170909617</v>
      </c>
      <c r="GJ64" s="282">
        <v>0.30430705390080609</v>
      </c>
      <c r="GK64" s="282">
        <v>0.28072909486149217</v>
      </c>
      <c r="GL64" s="282">
        <v>0.24254161439013891</v>
      </c>
      <c r="GM64" s="282">
        <v>0.35711319025683674</v>
      </c>
      <c r="GN64" s="282">
        <v>0.41794331428668913</v>
      </c>
      <c r="GO64" s="282">
        <v>0.38005717643904147</v>
      </c>
      <c r="GP64" s="282">
        <v>0.38080082930694487</v>
      </c>
      <c r="GQ64" s="282">
        <v>0.30717817482399373</v>
      </c>
      <c r="GR64" s="282">
        <v>0.386299777540136</v>
      </c>
      <c r="GS64" s="282">
        <v>0.42602841864264446</v>
      </c>
      <c r="GT64" s="282">
        <v>0.3798112653217055</v>
      </c>
      <c r="GU64" s="282">
        <v>0.43220520513696942</v>
      </c>
      <c r="GV64" s="282">
        <v>0.50189578209097974</v>
      </c>
      <c r="GW64" s="282">
        <v>0.43340836895564533</v>
      </c>
      <c r="GX64" s="282">
        <v>0.3645687375059718</v>
      </c>
      <c r="GY64" s="282">
        <v>0.38769659063379541</v>
      </c>
      <c r="GZ64" s="282">
        <v>0.39928201532856883</v>
      </c>
      <c r="HA64" s="282">
        <v>0.39101830961020595</v>
      </c>
      <c r="HB64" s="282">
        <v>0.4166714905495405</v>
      </c>
      <c r="HC64" s="282">
        <v>0.39071675866376615</v>
      </c>
      <c r="HD64" s="282">
        <v>0.43559606170899973</v>
      </c>
      <c r="HE64" s="282">
        <v>0.49403972543397656</v>
      </c>
      <c r="HF64" s="282">
        <v>0.4410956692419663</v>
      </c>
      <c r="HG64" s="282">
        <v>0.45591040530028049</v>
      </c>
      <c r="HH64" s="282">
        <v>0.48222382820467136</v>
      </c>
      <c r="HI64" s="282">
        <v>0.43856501588548802</v>
      </c>
      <c r="HJ64" s="282">
        <v>0.37958900716666399</v>
      </c>
      <c r="HK64" s="282">
        <v>0.39655823533599877</v>
      </c>
      <c r="HL64" s="282">
        <v>0.37484754137465937</v>
      </c>
      <c r="HM64" s="282">
        <v>0.35454239137410948</v>
      </c>
      <c r="HN64" s="282">
        <v>0.34904558494046883</v>
      </c>
      <c r="HO64" s="282">
        <v>0.3232260726767443</v>
      </c>
      <c r="HP64" s="282">
        <v>0.39452135677772471</v>
      </c>
      <c r="HQ64" s="282">
        <v>0.4087850761536414</v>
      </c>
      <c r="HR64" s="282">
        <v>0.46854826010754674</v>
      </c>
      <c r="HS64" s="282">
        <v>0.45105326471833029</v>
      </c>
      <c r="HT64" s="282">
        <v>0.40517008398924836</v>
      </c>
      <c r="HU64" s="282">
        <v>0.35107381585392305</v>
      </c>
      <c r="HV64" s="608">
        <v>0.29301706647347309</v>
      </c>
      <c r="HW64" s="282">
        <v>0.27988603370566711</v>
      </c>
      <c r="HX64" s="282">
        <v>0.31090894199514901</v>
      </c>
      <c r="HY64" s="282">
        <v>0.37292720006827662</v>
      </c>
      <c r="HZ64" s="282">
        <v>0.41392153774140322</v>
      </c>
      <c r="IA64" s="282">
        <v>0.46228057315389015</v>
      </c>
      <c r="IB64" s="282">
        <v>0.42857051550865027</v>
      </c>
      <c r="IC64" s="282">
        <v>0.41502135300366866</v>
      </c>
      <c r="ID64" s="282">
        <v>0.43888229728159911</v>
      </c>
      <c r="IE64" s="282">
        <v>0.39021985389610009</v>
      </c>
      <c r="IF64" s="282">
        <v>0.50182335483383955</v>
      </c>
      <c r="IG64" s="282">
        <v>0.54901118817824579</v>
      </c>
      <c r="IH64" s="282">
        <v>0.40907730724209013</v>
      </c>
      <c r="II64" s="282">
        <v>0.45553886058987481</v>
      </c>
      <c r="IJ64" s="282">
        <v>0.46301300049223437</v>
      </c>
    </row>
    <row r="65" spans="1:244">
      <c r="A65" s="39" t="s">
        <v>319</v>
      </c>
      <c r="B65" s="282">
        <v>2.8430598248344419E-2</v>
      </c>
      <c r="C65" s="282">
        <v>2.9190944680447469E-2</v>
      </c>
      <c r="D65" s="282">
        <v>3.8064687313166048E-2</v>
      </c>
      <c r="E65" s="282">
        <v>3.0459847878849283E-2</v>
      </c>
      <c r="F65" s="282">
        <v>1.9136684348546585E-2</v>
      </c>
      <c r="G65" s="282">
        <v>3.5477582925881788E-2</v>
      </c>
      <c r="H65" s="282">
        <v>2.2406548506027475E-2</v>
      </c>
      <c r="I65" s="282">
        <v>3.9040110074064494E-2</v>
      </c>
      <c r="J65" s="282">
        <v>1.9695962308694002E-2</v>
      </c>
      <c r="K65" s="282">
        <v>2.4048211317441913E-2</v>
      </c>
      <c r="L65" s="282">
        <v>2.1717421562867118E-2</v>
      </c>
      <c r="M65" s="282">
        <v>1.7329881827438005E-2</v>
      </c>
      <c r="N65" s="282">
        <v>1.3806871594780095E-2</v>
      </c>
      <c r="O65" s="282">
        <v>2.46260266652839E-2</v>
      </c>
      <c r="P65" s="282">
        <v>3.3736126760506982E-2</v>
      </c>
      <c r="Q65" s="282">
        <v>2.6791901753921987E-2</v>
      </c>
      <c r="R65" s="282">
        <v>2.7013371516244028E-2</v>
      </c>
      <c r="S65" s="282">
        <v>3.2607481829731638E-2</v>
      </c>
      <c r="T65" s="282">
        <v>2.6054086569122521E-2</v>
      </c>
      <c r="U65" s="282">
        <v>1.8190635849442621E-2</v>
      </c>
      <c r="V65" s="282">
        <v>2.7335626681303394E-2</v>
      </c>
      <c r="W65" s="282">
        <v>2.3477465316003181E-2</v>
      </c>
      <c r="X65" s="282">
        <v>1.4787389756057583E-2</v>
      </c>
      <c r="Y65" s="282">
        <v>1.5640816766492184E-2</v>
      </c>
      <c r="Z65" s="282">
        <v>1.6086478173003058E-2</v>
      </c>
      <c r="AA65" s="282">
        <v>2.126328252118739E-2</v>
      </c>
      <c r="AB65" s="282">
        <v>2.6779531083482102E-2</v>
      </c>
      <c r="AC65" s="282">
        <v>1.755345816190973E-2</v>
      </c>
      <c r="AD65" s="282">
        <v>2.3239066831738282E-2</v>
      </c>
      <c r="AE65" s="282">
        <v>3.298262293154372E-2</v>
      </c>
      <c r="AF65" s="282">
        <v>2.4286138161733896E-2</v>
      </c>
      <c r="AG65" s="282">
        <v>5.4770301716266623E-2</v>
      </c>
      <c r="AH65" s="282">
        <v>2.8445629811270336E-2</v>
      </c>
      <c r="AI65" s="282">
        <v>1.5669065891697649E-2</v>
      </c>
      <c r="AJ65" s="282">
        <v>1.5639424295715701E-2</v>
      </c>
      <c r="AK65" s="282">
        <v>1.5314667307275638E-2</v>
      </c>
      <c r="AL65" s="282">
        <v>8.3483974058843127E-3</v>
      </c>
      <c r="AM65" s="282">
        <v>4.5301129596953755E-3</v>
      </c>
      <c r="AN65" s="282">
        <v>9.0248783605183132E-3</v>
      </c>
      <c r="AO65" s="282">
        <v>1.2753590605546802E-2</v>
      </c>
      <c r="AP65" s="282">
        <v>4.4447840328724801E-3</v>
      </c>
      <c r="AQ65" s="282">
        <v>5.9991576925646209E-3</v>
      </c>
      <c r="AR65" s="282">
        <v>1.2875110000016307E-2</v>
      </c>
      <c r="AS65" s="282">
        <v>3.0138012737336278E-3</v>
      </c>
      <c r="AT65" s="282">
        <v>9.0129822093346617E-3</v>
      </c>
      <c r="AU65" s="282">
        <v>1.2054727702312728E-2</v>
      </c>
      <c r="AV65" s="282">
        <v>8.0144955690532073E-3</v>
      </c>
      <c r="AW65" s="282">
        <v>1.6679770679846228E-2</v>
      </c>
      <c r="AX65" s="282">
        <v>1.466298900189357E-2</v>
      </c>
      <c r="AY65" s="282">
        <v>1.4185443414908121E-2</v>
      </c>
      <c r="AZ65" s="282">
        <v>2.0867148474442838E-2</v>
      </c>
      <c r="BA65" s="282">
        <v>1.971851855152806E-2</v>
      </c>
      <c r="BB65" s="282">
        <v>1.5102547669756605E-2</v>
      </c>
      <c r="BC65" s="282">
        <v>2.8226748724484951E-2</v>
      </c>
      <c r="BD65" s="282">
        <v>1.8007916831991395E-2</v>
      </c>
      <c r="BE65" s="282">
        <v>1.5730504695758356E-2</v>
      </c>
      <c r="BF65" s="282">
        <v>1.0843279138522521E-2</v>
      </c>
      <c r="BG65" s="282">
        <v>1.5094978414689264E-2</v>
      </c>
      <c r="BH65" s="282">
        <v>1.1920545546222509E-2</v>
      </c>
      <c r="BI65" s="282">
        <v>4.6944040367106147E-3</v>
      </c>
      <c r="BJ65" s="282">
        <v>1.9250997222738375E-2</v>
      </c>
      <c r="BK65" s="282">
        <v>1.6526174505855938E-2</v>
      </c>
      <c r="BL65" s="282">
        <v>1.141581908596763E-2</v>
      </c>
      <c r="BM65" s="282">
        <v>1.4356655513828231E-2</v>
      </c>
      <c r="BN65" s="282">
        <v>3.2307697921846734E-3</v>
      </c>
      <c r="BO65" s="282">
        <v>9.7883016630021004E-3</v>
      </c>
      <c r="BP65" s="282">
        <v>1.3054054517255458E-2</v>
      </c>
      <c r="BQ65" s="282">
        <v>1.8345757202497603E-2</v>
      </c>
      <c r="BR65" s="282">
        <v>1.0833593547696122E-2</v>
      </c>
      <c r="BS65" s="282">
        <v>1.1447388885221369E-2</v>
      </c>
      <c r="BT65" s="282">
        <v>1.5765729922567528E-2</v>
      </c>
      <c r="BU65" s="282">
        <v>1.3408156318721071E-2</v>
      </c>
      <c r="BV65" s="282">
        <v>2.0568020378899293E-2</v>
      </c>
      <c r="BW65" s="282">
        <v>1.430303247069048E-2</v>
      </c>
      <c r="BX65" s="282">
        <v>1.2995430795467312E-2</v>
      </c>
      <c r="BY65" s="282">
        <v>2.3551796108855168E-2</v>
      </c>
      <c r="BZ65" s="282">
        <v>1.267254047843579E-2</v>
      </c>
      <c r="CA65" s="282">
        <v>1.93139698105518E-2</v>
      </c>
      <c r="CB65" s="282">
        <v>2.3415124335548081E-2</v>
      </c>
      <c r="CC65" s="282">
        <v>2.5807646804512901E-2</v>
      </c>
      <c r="CD65" s="282">
        <v>1.3537730168805766E-2</v>
      </c>
      <c r="CE65" s="282">
        <v>1.4991814672011368E-2</v>
      </c>
      <c r="CF65" s="282">
        <v>1.9500669881556992E-2</v>
      </c>
      <c r="CG65" s="282">
        <v>1.3408156318721071E-2</v>
      </c>
      <c r="CH65" s="282">
        <v>2.1350735345713374E-2</v>
      </c>
      <c r="CI65" s="282">
        <v>1.5969049435119138E-2</v>
      </c>
      <c r="CJ65" s="282">
        <v>1.6215078466553231E-2</v>
      </c>
      <c r="CK65" s="282">
        <v>2.2014621665980325E-2</v>
      </c>
      <c r="CL65" s="282">
        <v>1.2642686128342811E-2</v>
      </c>
      <c r="CM65" s="282">
        <v>1.1164177420893099E-2</v>
      </c>
      <c r="CN65" s="282">
        <v>1.0908874076721602E-2</v>
      </c>
      <c r="CO65" s="282">
        <v>1.1590859831010679E-2</v>
      </c>
      <c r="CP65" s="282">
        <v>5.6495572958499309E-3</v>
      </c>
      <c r="CQ65" s="282">
        <v>1.1853329607319546E-2</v>
      </c>
      <c r="CR65" s="282">
        <v>5.6619717434886838E-3</v>
      </c>
      <c r="CS65" s="282">
        <v>6.7074235525527541E-3</v>
      </c>
      <c r="CT65" s="282">
        <v>8.7371518086711165E-3</v>
      </c>
      <c r="CU65" s="282">
        <v>7.8486034875672201E-3</v>
      </c>
      <c r="CV65" s="282">
        <v>5.173637399994966E-3</v>
      </c>
      <c r="CW65" s="282">
        <v>6.5359277759300515E-3</v>
      </c>
      <c r="CX65" s="282">
        <v>1.820148318877175E-3</v>
      </c>
      <c r="CY65" s="282">
        <v>2.9243932633126021E-3</v>
      </c>
      <c r="CZ65" s="282">
        <v>5.7403967360342319E-3</v>
      </c>
      <c r="DA65" s="282">
        <v>5.0967039209810841E-3</v>
      </c>
      <c r="DB65" s="282">
        <v>5.178273219976267E-3</v>
      </c>
      <c r="DC65" s="282">
        <v>5.1420551418969078E-3</v>
      </c>
      <c r="DD65" s="282">
        <v>3.8811222287053111E-3</v>
      </c>
      <c r="DE65" s="282">
        <v>6.1338232790868943E-3</v>
      </c>
      <c r="DF65" s="282">
        <v>7.3877482552431968E-3</v>
      </c>
      <c r="DG65" s="282">
        <v>9.2425766558173628E-3</v>
      </c>
      <c r="DH65" s="282">
        <v>4.8887032536035048E-3</v>
      </c>
      <c r="DI65" s="282">
        <v>6.9656191495622429E-3</v>
      </c>
      <c r="DJ65" s="282">
        <v>8.1664969978226479E-3</v>
      </c>
      <c r="DK65" s="282">
        <v>5.5043538271224964E-3</v>
      </c>
      <c r="DL65" s="282">
        <v>5.474174233264531E-3</v>
      </c>
      <c r="DM65" s="282">
        <v>3.5999999999999999E-3</v>
      </c>
      <c r="DN65" s="282">
        <v>3.7657422721226932E-3</v>
      </c>
      <c r="DO65" s="282">
        <v>6.5629578173090151E-3</v>
      </c>
      <c r="DP65" s="282">
        <v>2.8882491057067726E-3</v>
      </c>
      <c r="DQ65" s="282">
        <v>3.9630794620425687E-3</v>
      </c>
      <c r="DR65" s="282">
        <v>7.9271730324628076E-3</v>
      </c>
      <c r="DS65" s="282">
        <v>5.2045805774104297E-3</v>
      </c>
      <c r="DT65" s="282">
        <v>8.5732174153758979E-3</v>
      </c>
      <c r="DU65" s="282">
        <v>1.21E-2</v>
      </c>
      <c r="DV65" s="282">
        <v>9.3154731352387121E-3</v>
      </c>
      <c r="DW65" s="282">
        <v>8.8389767125936075E-3</v>
      </c>
      <c r="DX65" s="282">
        <v>8.3626405212853753E-3</v>
      </c>
      <c r="DY65" s="282">
        <v>9.1740880031659436E-3</v>
      </c>
      <c r="DZ65" s="282">
        <v>6.8097238172656494E-3</v>
      </c>
      <c r="EA65" s="282">
        <v>8.9423069000848961E-3</v>
      </c>
      <c r="EB65" s="282">
        <v>7.1892894149504522E-3</v>
      </c>
      <c r="EC65" s="282">
        <v>8.4795045595758255E-3</v>
      </c>
      <c r="ED65" s="282">
        <v>1.4430742906540377E-2</v>
      </c>
      <c r="EE65" s="282">
        <v>1.591752012993292E-2</v>
      </c>
      <c r="EF65" s="282">
        <v>1.2064773290541229E-2</v>
      </c>
      <c r="EG65" s="282">
        <v>9.29414600446846E-3</v>
      </c>
      <c r="EH65" s="282">
        <v>9.0332565242159223E-3</v>
      </c>
      <c r="EI65" s="282">
        <v>1.0624909306974089E-2</v>
      </c>
      <c r="EJ65" s="282">
        <v>1.5310725356340364E-2</v>
      </c>
      <c r="EK65" s="282">
        <v>7.6589154094694606E-3</v>
      </c>
      <c r="EL65" s="282">
        <v>4.5811712185855284E-3</v>
      </c>
      <c r="EM65" s="282">
        <v>8.6302690859738785E-3</v>
      </c>
      <c r="EN65" s="282">
        <v>3.3985490583796703E-3</v>
      </c>
      <c r="EO65" s="282">
        <v>4.7904925012971673E-3</v>
      </c>
      <c r="EP65" s="282">
        <v>5.4735921862975236E-3</v>
      </c>
      <c r="EQ65" s="282">
        <v>1.5899500152003086E-3</v>
      </c>
      <c r="ER65" s="282">
        <v>4.3270644707402457E-3</v>
      </c>
      <c r="ES65" s="282">
        <v>4.5763507555745316E-3</v>
      </c>
      <c r="ET65" s="282">
        <v>4.1032773122765438E-3</v>
      </c>
      <c r="EU65" s="282">
        <v>3.2394925572468425E-3</v>
      </c>
      <c r="EV65" s="282">
        <v>3.1730520785569448E-3</v>
      </c>
      <c r="EW65" s="282">
        <v>2.8554994901236739E-3</v>
      </c>
      <c r="EX65" s="282">
        <v>2.0572960519945897E-3</v>
      </c>
      <c r="EY65" s="282">
        <v>3.3647032324571678E-3</v>
      </c>
      <c r="EZ65" s="282">
        <v>3.101073412522744E-3</v>
      </c>
      <c r="FA65" s="282">
        <v>3.3197736234198021E-3</v>
      </c>
      <c r="FB65" s="282">
        <v>1.6879799557464532E-3</v>
      </c>
      <c r="FC65" s="282">
        <v>2.3479702878728913E-3</v>
      </c>
      <c r="FD65" s="282">
        <v>3.076441504115172E-3</v>
      </c>
      <c r="FE65" s="282">
        <v>3.3556036699641484E-3</v>
      </c>
      <c r="FF65" s="282">
        <v>3.4199855377549005E-3</v>
      </c>
      <c r="FG65" s="282">
        <v>3.3859710645285715E-3</v>
      </c>
      <c r="FH65" s="282">
        <v>3.1460806563682804E-3</v>
      </c>
      <c r="FI65" s="282">
        <v>3.5386828858571823E-3</v>
      </c>
      <c r="FJ65" s="282">
        <v>2.541324610921047E-3</v>
      </c>
      <c r="FK65" s="282">
        <v>3.7269045883944322E-3</v>
      </c>
      <c r="FL65" s="282">
        <v>2.2242068595199299E-3</v>
      </c>
      <c r="FM65" s="282">
        <v>2.8622093845367211E-3</v>
      </c>
      <c r="FN65" s="282">
        <v>2.4292796067470496E-3</v>
      </c>
      <c r="FO65" s="282">
        <v>1.9235699865209404E-3</v>
      </c>
      <c r="FP65" s="282">
        <v>5.5480901373853196E-3</v>
      </c>
      <c r="FQ65" s="282">
        <v>3.8595792832334529E-3</v>
      </c>
      <c r="FR65" s="282">
        <v>3.1065711516208537E-3</v>
      </c>
      <c r="FS65" s="282">
        <v>2.0179119283930268E-3</v>
      </c>
      <c r="FT65" s="282">
        <v>2.2516679990625356E-3</v>
      </c>
      <c r="FU65" s="282">
        <v>2.1182333929023796E-3</v>
      </c>
      <c r="FV65" s="282">
        <v>1.5772972554919788E-3</v>
      </c>
      <c r="FW65" s="282">
        <v>3.7882412949674037E-3</v>
      </c>
      <c r="FX65" s="282">
        <v>3.9537395500103198E-3</v>
      </c>
      <c r="FY65" s="282">
        <v>1.9848278243180034E-3</v>
      </c>
      <c r="FZ65" s="282">
        <v>3.7658452454296426E-3</v>
      </c>
      <c r="GA65" s="282">
        <v>2.57623232090909E-3</v>
      </c>
      <c r="GB65" s="282">
        <v>1.9377324236283643E-3</v>
      </c>
      <c r="GC65" s="282">
        <v>3.5574103544345963E-3</v>
      </c>
      <c r="GD65" s="282">
        <v>1.3827401776407074E-3</v>
      </c>
      <c r="GE65" s="282">
        <v>8.1802101668661232E-4</v>
      </c>
      <c r="GF65" s="282">
        <v>1.1369173907502231E-3</v>
      </c>
      <c r="GG65" s="282">
        <v>9.836683028396037E-4</v>
      </c>
      <c r="GH65" s="282">
        <v>7.5856440028425646E-4</v>
      </c>
      <c r="GI65" s="282">
        <v>8.046184984460261E-4</v>
      </c>
      <c r="GJ65" s="282">
        <v>8.1625125602305729E-4</v>
      </c>
      <c r="GK65" s="282">
        <v>7.7517356435329531E-4</v>
      </c>
      <c r="GL65" s="282">
        <v>4.4809122188745396E-4</v>
      </c>
      <c r="GM65" s="282">
        <v>1.0960909729031882E-3</v>
      </c>
      <c r="GN65" s="282">
        <v>9.4868921485105129E-4</v>
      </c>
      <c r="GO65" s="282">
        <v>1.5099711026768758E-3</v>
      </c>
      <c r="GP65" s="282">
        <v>1.5910936882512863E-3</v>
      </c>
      <c r="GQ65" s="282">
        <v>1.7470140566779859E-3</v>
      </c>
      <c r="GR65" s="282">
        <v>1.817839979785811E-3</v>
      </c>
      <c r="GS65" s="282">
        <v>1.6324720055832401E-3</v>
      </c>
      <c r="GT65" s="282">
        <v>9.4302714198151035E-4</v>
      </c>
      <c r="GU65" s="282">
        <v>1.4533512105316655E-3</v>
      </c>
      <c r="GV65" s="282">
        <v>8.3805957495749453E-4</v>
      </c>
      <c r="GW65" s="282">
        <v>7.3453860935722968E-4</v>
      </c>
      <c r="GX65" s="282">
        <v>7.7199416033457973E-4</v>
      </c>
      <c r="GY65" s="282">
        <v>7.1884341043199768E-4</v>
      </c>
      <c r="GZ65" s="282">
        <v>1.1550237317972186E-3</v>
      </c>
      <c r="HA65" s="282">
        <v>1.3542457293172106E-3</v>
      </c>
      <c r="HB65" s="282">
        <v>9.757485436603018E-4</v>
      </c>
      <c r="HC65" s="282">
        <v>9.292383622617334E-3</v>
      </c>
      <c r="HD65" s="282">
        <v>2.512465725353968E-3</v>
      </c>
      <c r="HE65" s="282">
        <v>1.7808845314140867E-3</v>
      </c>
      <c r="HF65" s="282">
        <v>2.1938364416490786E-3</v>
      </c>
      <c r="HG65" s="282">
        <v>3.6492271868075131E-3</v>
      </c>
      <c r="HH65" s="282">
        <v>2.099055150530603E-3</v>
      </c>
      <c r="HI65" s="282">
        <v>1.4131475725563164E-3</v>
      </c>
      <c r="HJ65" s="282">
        <v>7.5731877385971425E-4</v>
      </c>
      <c r="HK65" s="282">
        <v>1.2837675901329795E-3</v>
      </c>
      <c r="HL65" s="282">
        <v>9.2543737912161484E-4</v>
      </c>
      <c r="HM65" s="282">
        <v>8.9028481983042022E-4</v>
      </c>
      <c r="HN65" s="282">
        <v>4.9331154228881191E-4</v>
      </c>
      <c r="HO65" s="282">
        <v>5.2734851993768163E-4</v>
      </c>
      <c r="HP65" s="282">
        <v>6.6763045003737998E-4</v>
      </c>
      <c r="HQ65" s="282">
        <v>1.1848075460701795E-3</v>
      </c>
      <c r="HR65" s="282">
        <v>8.0100614575668422E-4</v>
      </c>
      <c r="HS65" s="282">
        <v>8.2241844990884553E-4</v>
      </c>
      <c r="HT65" s="282">
        <v>7.851659730995108E-4</v>
      </c>
      <c r="HU65" s="282">
        <v>4.8835288125763051E-4</v>
      </c>
      <c r="HV65" s="608">
        <v>4.8498589524379739E-4</v>
      </c>
      <c r="HW65" s="282">
        <v>3.6975128463876132E-4</v>
      </c>
      <c r="HX65" s="282">
        <v>4.0211249676829836E-4</v>
      </c>
      <c r="HY65" s="282">
        <v>5.3106632490848777E-4</v>
      </c>
      <c r="HZ65" s="282">
        <v>1.1724540877257072E-3</v>
      </c>
      <c r="IA65" s="282">
        <v>1.6194907271446515E-3</v>
      </c>
      <c r="IB65" s="282">
        <v>1.5025208902422959E-3</v>
      </c>
      <c r="IC65" s="282">
        <v>1.6380561818690618E-3</v>
      </c>
      <c r="ID65" s="282">
        <v>2.256216161473749E-3</v>
      </c>
      <c r="IE65" s="282">
        <v>1.5182504886912978E-3</v>
      </c>
      <c r="IF65" s="282">
        <v>2.4692142813156166E-3</v>
      </c>
      <c r="IG65" s="282">
        <v>9.9330429121785601E-4</v>
      </c>
      <c r="IH65" s="282">
        <v>6.5260642176253865E-4</v>
      </c>
      <c r="II65" s="282">
        <v>6.3361144538202452E-4</v>
      </c>
      <c r="IJ65" s="282">
        <v>6.5799913211311031E-4</v>
      </c>
    </row>
    <row r="66" spans="1:244">
      <c r="A66" s="39" t="s">
        <v>323</v>
      </c>
      <c r="B66" s="282">
        <v>0.60208875755443458</v>
      </c>
      <c r="C66" s="282">
        <v>0.57301928534346347</v>
      </c>
      <c r="D66" s="282">
        <v>0.56749632619897239</v>
      </c>
      <c r="E66" s="282">
        <v>0.53342075115989207</v>
      </c>
      <c r="F66" s="282">
        <v>0.59774719752168948</v>
      </c>
      <c r="G66" s="282">
        <v>0.59802568010123047</v>
      </c>
      <c r="H66" s="282">
        <v>0.59468400794258836</v>
      </c>
      <c r="I66" s="282">
        <v>0.57042764550491598</v>
      </c>
      <c r="J66" s="282">
        <v>0.59760448780600983</v>
      </c>
      <c r="K66" s="282">
        <v>0.60405575634614284</v>
      </c>
      <c r="L66" s="282">
        <v>0.60730033432795538</v>
      </c>
      <c r="M66" s="282">
        <v>0.55938680954034725</v>
      </c>
      <c r="N66" s="282">
        <v>0.63074795576756093</v>
      </c>
      <c r="O66" s="282">
        <v>0.55815767710603237</v>
      </c>
      <c r="P66" s="282">
        <v>0.54480558845599125</v>
      </c>
      <c r="Q66" s="282">
        <v>0.53337541177080272</v>
      </c>
      <c r="R66" s="282">
        <v>0.50491237454684812</v>
      </c>
      <c r="S66" s="282">
        <v>0.49671625174916484</v>
      </c>
      <c r="T66" s="282">
        <v>0.57423257669473182</v>
      </c>
      <c r="U66" s="282">
        <v>0.53930307782085263</v>
      </c>
      <c r="V66" s="282">
        <v>0.52397912372031485</v>
      </c>
      <c r="W66" s="282">
        <v>0.52123319162009962</v>
      </c>
      <c r="X66" s="282">
        <v>0.51017920920613646</v>
      </c>
      <c r="Y66" s="282">
        <v>0.50932416344747633</v>
      </c>
      <c r="Z66" s="282">
        <v>0.53416551497342291</v>
      </c>
      <c r="AA66" s="282">
        <v>0.54484646444988416</v>
      </c>
      <c r="AB66" s="282">
        <v>0.54481827656525572</v>
      </c>
      <c r="AC66" s="282">
        <v>0.52394547104810862</v>
      </c>
      <c r="AD66" s="282">
        <v>0.55261529713861768</v>
      </c>
      <c r="AE66" s="282">
        <v>0.52238193054966797</v>
      </c>
      <c r="AF66" s="282">
        <v>0.51639047157829687</v>
      </c>
      <c r="AG66" s="282">
        <v>0.47113741530918124</v>
      </c>
      <c r="AH66" s="282">
        <v>0.53633186603379923</v>
      </c>
      <c r="AI66" s="282">
        <v>0.48481580337617308</v>
      </c>
      <c r="AJ66" s="282">
        <v>0.50045324674703484</v>
      </c>
      <c r="AK66" s="282">
        <v>0.47249053637243305</v>
      </c>
      <c r="AL66" s="282">
        <v>0.51309959629767776</v>
      </c>
      <c r="AM66" s="282">
        <v>0.53840569896798807</v>
      </c>
      <c r="AN66" s="282">
        <v>0.52688844371103516</v>
      </c>
      <c r="AO66" s="282">
        <v>0.50165151815087694</v>
      </c>
      <c r="AP66" s="282">
        <v>0.52012247649106003</v>
      </c>
      <c r="AQ66" s="282">
        <v>0.51504133388518869</v>
      </c>
      <c r="AR66" s="282">
        <v>0.47726072547410386</v>
      </c>
      <c r="AS66" s="282">
        <v>0.51268608926779358</v>
      </c>
      <c r="AT66" s="282">
        <v>0.45017783635432296</v>
      </c>
      <c r="AU66" s="282">
        <v>0.40168801047316521</v>
      </c>
      <c r="AV66" s="282">
        <v>0.42745668125725333</v>
      </c>
      <c r="AW66" s="282">
        <v>0.49497379189677099</v>
      </c>
      <c r="AX66" s="282">
        <v>0.50232326276355399</v>
      </c>
      <c r="AY66" s="282">
        <v>0.5122708540351073</v>
      </c>
      <c r="AZ66" s="282">
        <v>0.49249971052841784</v>
      </c>
      <c r="BA66" s="282">
        <v>0.46811528529157492</v>
      </c>
      <c r="BB66" s="282">
        <v>0.48733470591833444</v>
      </c>
      <c r="BC66" s="282">
        <v>0.46915525451430279</v>
      </c>
      <c r="BD66" s="282">
        <v>0.48098233558429804</v>
      </c>
      <c r="BE66" s="282">
        <v>0.46321864127787743</v>
      </c>
      <c r="BF66" s="282">
        <v>0.4570467373106803</v>
      </c>
      <c r="BG66" s="282">
        <v>0.45136096696941114</v>
      </c>
      <c r="BH66" s="282">
        <v>0.48840216682881027</v>
      </c>
      <c r="BI66" s="282">
        <v>0.50271676635211104</v>
      </c>
      <c r="BJ66" s="282">
        <v>0.46896236329391133</v>
      </c>
      <c r="BK66" s="282">
        <v>0.47122621158235001</v>
      </c>
      <c r="BL66" s="282">
        <v>0.43839127392969102</v>
      </c>
      <c r="BM66" s="282">
        <v>0.46395278237178328</v>
      </c>
      <c r="BN66" s="282">
        <v>0.49392804573045213</v>
      </c>
      <c r="BO66" s="282">
        <v>0.43104716826429335</v>
      </c>
      <c r="BP66" s="282">
        <v>0.43075660407592659</v>
      </c>
      <c r="BQ66" s="282">
        <v>0.45170712511936745</v>
      </c>
      <c r="BR66" s="282">
        <v>0.4771496116007844</v>
      </c>
      <c r="BS66" s="282">
        <v>0.43867471952668435</v>
      </c>
      <c r="BT66" s="282">
        <v>0.40121097101306413</v>
      </c>
      <c r="BU66" s="282">
        <v>0.47328719218681803</v>
      </c>
      <c r="BV66" s="282">
        <v>0.46880813199337967</v>
      </c>
      <c r="BW66" s="282">
        <v>0.46830334521638345</v>
      </c>
      <c r="BX66" s="282">
        <v>0.43899330987249646</v>
      </c>
      <c r="BY66" s="282">
        <v>0.43020068205380413</v>
      </c>
      <c r="BZ66" s="282">
        <v>0.42153126530781099</v>
      </c>
      <c r="CA66" s="282">
        <v>0.41901912094363747</v>
      </c>
      <c r="CB66" s="282">
        <v>0.38390668136728945</v>
      </c>
      <c r="CC66" s="282">
        <v>0.33877551420028607</v>
      </c>
      <c r="CD66" s="282">
        <v>0.37317172563318679</v>
      </c>
      <c r="CE66" s="282">
        <v>0.388749762989263</v>
      </c>
      <c r="CF66" s="282">
        <v>0.38071302324481304</v>
      </c>
      <c r="CG66" s="282">
        <v>0.47328719218681803</v>
      </c>
      <c r="CH66" s="282">
        <v>0.40937278625432993</v>
      </c>
      <c r="CI66" s="282">
        <v>0.37329641327391511</v>
      </c>
      <c r="CJ66" s="282">
        <v>0.37037255888577714</v>
      </c>
      <c r="CK66" s="282">
        <v>0.34751620363215291</v>
      </c>
      <c r="CL66" s="282">
        <v>0.38290831476825182</v>
      </c>
      <c r="CM66" s="282">
        <v>0.38081641915048359</v>
      </c>
      <c r="CN66" s="282">
        <v>0.37996855206942654</v>
      </c>
      <c r="CO66" s="282">
        <v>0.35070617017674316</v>
      </c>
      <c r="CP66" s="282">
        <v>0.36081643739126301</v>
      </c>
      <c r="CQ66" s="282">
        <v>0.37523940673580491</v>
      </c>
      <c r="CR66" s="282">
        <v>0.34530396453824203</v>
      </c>
      <c r="CS66" s="282">
        <v>0.33476276969703467</v>
      </c>
      <c r="CT66" s="282">
        <v>0.34672544415197359</v>
      </c>
      <c r="CU66" s="282">
        <v>0.29650192980314005</v>
      </c>
      <c r="CV66" s="282">
        <v>0.32236635469551145</v>
      </c>
      <c r="CW66" s="282">
        <v>0.33908299511669171</v>
      </c>
      <c r="CX66" s="282">
        <v>0.3996957070444026</v>
      </c>
      <c r="CY66" s="282">
        <v>0.35905913914935544</v>
      </c>
      <c r="CZ66" s="282">
        <v>0.38028551607186917</v>
      </c>
      <c r="DA66" s="282">
        <v>0.32846362420593167</v>
      </c>
      <c r="DB66" s="282">
        <v>0.35033445288415099</v>
      </c>
      <c r="DC66" s="282">
        <v>0.35987851638720464</v>
      </c>
      <c r="DD66" s="282">
        <v>0.3637881631642933</v>
      </c>
      <c r="DE66" s="282">
        <v>0.30568267313169828</v>
      </c>
      <c r="DF66" s="282">
        <v>0.34903328166530301</v>
      </c>
      <c r="DG66" s="282">
        <v>0.35618247482156756</v>
      </c>
      <c r="DH66" s="282">
        <v>0.35750450014168211</v>
      </c>
      <c r="DI66" s="282">
        <v>0.34102822709613589</v>
      </c>
      <c r="DJ66" s="282">
        <v>0.32408894802007127</v>
      </c>
      <c r="DK66" s="282">
        <v>0.37496319009848916</v>
      </c>
      <c r="DL66" s="282">
        <v>0.36440330414795258</v>
      </c>
      <c r="DM66" s="282">
        <v>0.3463</v>
      </c>
      <c r="DN66" s="282">
        <v>0.34290702867716655</v>
      </c>
      <c r="DO66" s="282">
        <v>0.26511682581939822</v>
      </c>
      <c r="DP66" s="282">
        <v>0.32795896940898422</v>
      </c>
      <c r="DQ66" s="282">
        <v>0.31265973427691846</v>
      </c>
      <c r="DR66" s="282">
        <v>0.26007419324632869</v>
      </c>
      <c r="DS66" s="282">
        <v>0.29315173687826612</v>
      </c>
      <c r="DT66" s="282">
        <v>0.30034090418938431</v>
      </c>
      <c r="DU66" s="282">
        <v>0.26850000000000002</v>
      </c>
      <c r="DV66" s="282">
        <v>0.24367262991079899</v>
      </c>
      <c r="DW66" s="282">
        <v>0.22360705976618131</v>
      </c>
      <c r="DX66" s="282">
        <v>0.22962458606023423</v>
      </c>
      <c r="DY66" s="282">
        <v>0.23104476943955232</v>
      </c>
      <c r="DZ66" s="282">
        <v>0.2244802252512878</v>
      </c>
      <c r="EA66" s="282">
        <v>0.23054268722107504</v>
      </c>
      <c r="EB66" s="282">
        <v>0.28241981820076939</v>
      </c>
      <c r="EC66" s="282">
        <v>0.27237025460381475</v>
      </c>
      <c r="ED66" s="282">
        <v>0.25654464760633078</v>
      </c>
      <c r="EE66" s="282">
        <v>0.2311936726536111</v>
      </c>
      <c r="EF66" s="282">
        <v>0.22877485165734551</v>
      </c>
      <c r="EG66" s="282">
        <v>0.21212179841173126</v>
      </c>
      <c r="EH66" s="282">
        <v>0.19567109953348102</v>
      </c>
      <c r="EI66" s="282">
        <v>0.22766048449754916</v>
      </c>
      <c r="EJ66" s="282">
        <v>0.21983417372854022</v>
      </c>
      <c r="EK66" s="282">
        <v>0.21385190912400959</v>
      </c>
      <c r="EL66" s="282">
        <v>0.19167012990871837</v>
      </c>
      <c r="EM66" s="282">
        <v>0.17708836354936744</v>
      </c>
      <c r="EN66" s="282">
        <v>0.17587551119156811</v>
      </c>
      <c r="EO66" s="282">
        <v>0.21451120481532293</v>
      </c>
      <c r="EP66" s="282">
        <v>0.21854783712457188</v>
      </c>
      <c r="EQ66" s="282">
        <v>0.19558990101495316</v>
      </c>
      <c r="ER66" s="282">
        <v>0.20936875771465999</v>
      </c>
      <c r="ES66" s="282">
        <v>0.1678438038934417</v>
      </c>
      <c r="ET66" s="282">
        <v>0.16023793208211734</v>
      </c>
      <c r="EU66" s="282">
        <v>0.1885243949678396</v>
      </c>
      <c r="EV66" s="282">
        <v>0.19329205456622559</v>
      </c>
      <c r="EW66" s="282">
        <v>0.18529534978781326</v>
      </c>
      <c r="EX66" s="282">
        <v>0.18376862082245948</v>
      </c>
      <c r="EY66" s="282">
        <v>0.15310806835222457</v>
      </c>
      <c r="EZ66" s="282">
        <v>0.16474612536111899</v>
      </c>
      <c r="FA66" s="282">
        <v>0.18133309668920108</v>
      </c>
      <c r="FB66" s="282">
        <v>0.16910475055801563</v>
      </c>
      <c r="FC66" s="282">
        <v>0.2003859266420388</v>
      </c>
      <c r="FD66" s="282">
        <v>0.21163607235122436</v>
      </c>
      <c r="FE66" s="282">
        <v>0.17534872168493343</v>
      </c>
      <c r="FF66" s="282">
        <v>0.15191251349002613</v>
      </c>
      <c r="FG66" s="282">
        <v>0.16877629132946462</v>
      </c>
      <c r="FH66" s="282">
        <v>0.18521541845670805</v>
      </c>
      <c r="FI66" s="282">
        <v>0.18892263538778808</v>
      </c>
      <c r="FJ66" s="282">
        <v>0.19944511786475652</v>
      </c>
      <c r="FK66" s="282">
        <v>0.17954095623621333</v>
      </c>
      <c r="FL66" s="282">
        <v>0.18057296031931441</v>
      </c>
      <c r="FM66" s="282">
        <v>0.19107861885991986</v>
      </c>
      <c r="FN66" s="282">
        <v>0.18607842846153785</v>
      </c>
      <c r="FO66" s="282">
        <v>0.1742003606634582</v>
      </c>
      <c r="FP66" s="282">
        <v>0.17665372795512393</v>
      </c>
      <c r="FQ66" s="282">
        <v>0.14443118156868162</v>
      </c>
      <c r="FR66" s="282">
        <v>0.15024114876319952</v>
      </c>
      <c r="FS66" s="282">
        <v>0.14939564431967281</v>
      </c>
      <c r="FT66" s="282">
        <v>0.15243917564984313</v>
      </c>
      <c r="FU66" s="282">
        <v>0.12995090488499725</v>
      </c>
      <c r="FV66" s="282">
        <v>0.1433785338327877</v>
      </c>
      <c r="FW66" s="282">
        <v>0.13531667693515492</v>
      </c>
      <c r="FX66" s="282">
        <v>0.13708392269473804</v>
      </c>
      <c r="FY66" s="282">
        <v>0.1697808100218558</v>
      </c>
      <c r="FZ66" s="282">
        <v>0.15016703216288821</v>
      </c>
      <c r="GA66" s="282">
        <v>0.15642902854950902</v>
      </c>
      <c r="GB66" s="282">
        <v>0.13736512001713952</v>
      </c>
      <c r="GC66" s="282">
        <v>0.11117723980291486</v>
      </c>
      <c r="GD66" s="282">
        <v>0.12845734706756387</v>
      </c>
      <c r="GE66" s="282">
        <v>0.14823129718043512</v>
      </c>
      <c r="GF66" s="282">
        <v>0.14412881315270604</v>
      </c>
      <c r="GG66" s="282">
        <v>0.12938872950398256</v>
      </c>
      <c r="GH66" s="282">
        <v>0.1459084362502783</v>
      </c>
      <c r="GI66" s="282">
        <v>0.13992511121762127</v>
      </c>
      <c r="GJ66" s="282">
        <v>0.12969507435934843</v>
      </c>
      <c r="GK66" s="282">
        <v>0.11765277985736769</v>
      </c>
      <c r="GL66" s="282">
        <v>0.16098991458919704</v>
      </c>
      <c r="GM66" s="425">
        <v>9.9567553721530019E-2</v>
      </c>
      <c r="GN66" s="425">
        <v>0.1563393977649426</v>
      </c>
      <c r="GO66" s="425">
        <v>0.13824465472934308</v>
      </c>
      <c r="GP66" s="425">
        <v>0.1502070288529708</v>
      </c>
      <c r="GQ66" s="425">
        <v>0.1382956883521779</v>
      </c>
      <c r="GR66" s="425">
        <v>0.12573353276083749</v>
      </c>
      <c r="GS66" s="425">
        <v>0.1045906537725127</v>
      </c>
      <c r="GT66" s="425">
        <v>0.11399219628883774</v>
      </c>
      <c r="GU66" s="425">
        <v>9.8921279114025845E-2</v>
      </c>
      <c r="GV66" s="425">
        <v>0.10842638881313089</v>
      </c>
      <c r="GW66" s="425">
        <v>0.1284187615200596</v>
      </c>
      <c r="GX66" s="425">
        <v>0.11070709860974327</v>
      </c>
      <c r="GY66" s="425">
        <v>0.14468027530719973</v>
      </c>
      <c r="GZ66" s="425">
        <v>0.12046030336815541</v>
      </c>
      <c r="HA66" s="425">
        <v>0.11038680852517553</v>
      </c>
      <c r="HB66" s="425">
        <v>0.12110216075901811</v>
      </c>
      <c r="HC66" s="425">
        <v>0.13686957880326789</v>
      </c>
      <c r="HD66" s="425">
        <v>0.13226061416262527</v>
      </c>
      <c r="HE66" s="425">
        <v>0.12125505092553587</v>
      </c>
      <c r="HF66" s="425">
        <v>0.18168022181052179</v>
      </c>
      <c r="HG66" s="425">
        <v>0.15110572666617</v>
      </c>
      <c r="HH66" s="425">
        <v>0.12201411852819191</v>
      </c>
      <c r="HI66" s="425">
        <v>0.12896313195373119</v>
      </c>
      <c r="HJ66" s="425">
        <v>0.14339196967494253</v>
      </c>
      <c r="HK66" s="425">
        <v>0.11879573334296009</v>
      </c>
      <c r="HL66" s="425">
        <v>0.14159120958638199</v>
      </c>
      <c r="HM66" s="425">
        <v>0.16119147073715137</v>
      </c>
      <c r="HN66" s="425">
        <v>0.14722996214793951</v>
      </c>
      <c r="HO66" s="425">
        <v>0.16561286791022781</v>
      </c>
      <c r="HP66" s="425">
        <v>0.1561500577691152</v>
      </c>
      <c r="HQ66" s="425">
        <v>0.18933297335769367</v>
      </c>
      <c r="HR66" s="425">
        <v>0.16794102224791721</v>
      </c>
      <c r="HS66" s="425">
        <v>0.13917531168171082</v>
      </c>
      <c r="HT66" s="425">
        <v>0.17549728148211774</v>
      </c>
      <c r="HU66" s="425">
        <v>0.1816580116434634</v>
      </c>
      <c r="HV66" s="610">
        <v>0.19168617058215198</v>
      </c>
      <c r="HW66" s="425">
        <v>0.23335276674291536</v>
      </c>
      <c r="HX66" s="425">
        <v>0.23032938029612585</v>
      </c>
      <c r="HY66" s="425">
        <v>0.17465024651793995</v>
      </c>
      <c r="HZ66" s="425">
        <v>0.14968181565975633</v>
      </c>
      <c r="IA66" s="425">
        <v>0.17246449114612589</v>
      </c>
      <c r="IB66" s="425">
        <v>0.20747358116258152</v>
      </c>
      <c r="IC66" s="425">
        <v>0.19589371717724113</v>
      </c>
      <c r="ID66" s="425">
        <v>0.20906080683258985</v>
      </c>
      <c r="IE66" s="425">
        <v>0.25534907380352878</v>
      </c>
      <c r="IF66" s="425">
        <v>0.20903870488419724</v>
      </c>
      <c r="IG66" s="425">
        <v>0.20161376117811841</v>
      </c>
      <c r="IH66" s="425">
        <v>0.25213522306739661</v>
      </c>
      <c r="II66" s="425">
        <v>0.22228674546068883</v>
      </c>
      <c r="IJ66" s="425">
        <v>0.24674724575447868</v>
      </c>
    </row>
    <row r="67" spans="1:244">
      <c r="A67" s="51" t="s">
        <v>321</v>
      </c>
      <c r="B67" s="284">
        <v>5.7395800510143882E-3</v>
      </c>
      <c r="C67" s="284">
        <v>6.148540885651959E-3</v>
      </c>
      <c r="D67" s="284">
        <v>1.6451371238793804E-2</v>
      </c>
      <c r="E67" s="284">
        <v>8.3017969959066334E-3</v>
      </c>
      <c r="F67" s="284">
        <v>5.5364428955003743E-3</v>
      </c>
      <c r="G67" s="284">
        <v>9.8983884424177961E-3</v>
      </c>
      <c r="H67" s="284">
        <v>1.4704698666055161E-2</v>
      </c>
      <c r="I67" s="284">
        <v>7.4781976639259912E-3</v>
      </c>
      <c r="J67" s="284">
        <v>6.4797339624885078E-3</v>
      </c>
      <c r="K67" s="284">
        <v>8.4422398216703141E-3</v>
      </c>
      <c r="L67" s="284">
        <v>2.4020940841421527E-2</v>
      </c>
      <c r="M67" s="284">
        <v>1.253837662212152E-2</v>
      </c>
      <c r="N67" s="284">
        <v>2.3109437560140068E-3</v>
      </c>
      <c r="O67" s="284">
        <v>4.6517031753526812E-3</v>
      </c>
      <c r="P67" s="284">
        <v>6.017976851440318E-3</v>
      </c>
      <c r="Q67" s="284">
        <v>6.5158589030137317E-3</v>
      </c>
      <c r="R67" s="284">
        <v>5.7410730663696105E-3</v>
      </c>
      <c r="S67" s="284">
        <v>6.5516906660527587E-3</v>
      </c>
      <c r="T67" s="284">
        <v>3.5722092222362457E-3</v>
      </c>
      <c r="U67" s="284">
        <v>7.5975351919224578E-3</v>
      </c>
      <c r="V67" s="284">
        <v>1.4915811920028296E-2</v>
      </c>
      <c r="W67" s="284">
        <v>1.2256730122084798E-2</v>
      </c>
      <c r="X67" s="284">
        <v>8.1984002837820116E-3</v>
      </c>
      <c r="Y67" s="284">
        <v>1.2972131619250038E-2</v>
      </c>
      <c r="Z67" s="284">
        <v>8.5417575468497622E-3</v>
      </c>
      <c r="AA67" s="284">
        <v>7.327487483537033E-3</v>
      </c>
      <c r="AB67" s="284">
        <v>8.1485249818455969E-3</v>
      </c>
      <c r="AC67" s="284">
        <v>1.7397231017975044E-2</v>
      </c>
      <c r="AD67" s="284">
        <v>1.2164234223288788E-2</v>
      </c>
      <c r="AE67" s="284">
        <v>1.6550334892277998E-2</v>
      </c>
      <c r="AF67" s="284">
        <v>1.6751898470857614E-2</v>
      </c>
      <c r="AG67" s="284">
        <v>1.4578380538519169E-2</v>
      </c>
      <c r="AH67" s="284">
        <v>2.0370524872450137E-2</v>
      </c>
      <c r="AI67" s="284">
        <v>2.1944536820507132E-2</v>
      </c>
      <c r="AJ67" s="284">
        <v>1.8234382498640778E-2</v>
      </c>
      <c r="AK67" s="284">
        <v>2.2783125445192547E-2</v>
      </c>
      <c r="AL67" s="284">
        <v>1.7541198091398792E-2</v>
      </c>
      <c r="AM67" s="284">
        <v>2.2079524113469529E-2</v>
      </c>
      <c r="AN67" s="284">
        <v>2.6298693761896058E-2</v>
      </c>
      <c r="AO67" s="284">
        <v>2.2310361438744295E-2</v>
      </c>
      <c r="AP67" s="284">
        <v>2.8525157645818439E-2</v>
      </c>
      <c r="AQ67" s="284">
        <v>2.223325315909342E-2</v>
      </c>
      <c r="AR67" s="284">
        <v>1.892902071832302E-2</v>
      </c>
      <c r="AS67" s="284">
        <v>2.7094802929328584E-2</v>
      </c>
      <c r="AT67" s="284">
        <v>2.787144977895676E-2</v>
      </c>
      <c r="AU67" s="284">
        <v>2.7043851478343983E-2</v>
      </c>
      <c r="AV67" s="284">
        <v>2.1532766734201458E-2</v>
      </c>
      <c r="AW67" s="284">
        <v>3.9743371965227925E-2</v>
      </c>
      <c r="AX67" s="284">
        <v>2.8047487229829388E-2</v>
      </c>
      <c r="AY67" s="284">
        <v>3.6309339236745536E-2</v>
      </c>
      <c r="AZ67" s="284">
        <v>3.1893653764502775E-2</v>
      </c>
      <c r="BA67" s="284">
        <v>2.3547890615948166E-2</v>
      </c>
      <c r="BB67" s="284">
        <v>2.6812813141227042E-2</v>
      </c>
      <c r="BC67" s="284">
        <v>3.4916418606817524E-2</v>
      </c>
      <c r="BD67" s="284">
        <v>3.0814428576522598E-2</v>
      </c>
      <c r="BE67" s="284">
        <v>2.1492781602602633E-2</v>
      </c>
      <c r="BF67" s="284">
        <v>1.6020664196746848E-2</v>
      </c>
      <c r="BG67" s="284">
        <v>1.1895362815129597E-2</v>
      </c>
      <c r="BH67" s="284">
        <v>1.2828978976908044E-2</v>
      </c>
      <c r="BI67" s="284">
        <v>1.0295305994810645E-2</v>
      </c>
      <c r="BJ67" s="284">
        <v>1.0026378415210837E-2</v>
      </c>
      <c r="BK67" s="284">
        <v>2.2123655074106935E-2</v>
      </c>
      <c r="BL67" s="284">
        <v>1.8777994634298547E-2</v>
      </c>
      <c r="BM67" s="284">
        <v>1.2331676584674656E-2</v>
      </c>
      <c r="BN67" s="284">
        <v>1.0907592625828575E-2</v>
      </c>
      <c r="BO67" s="284">
        <v>7.3339218289828799E-3</v>
      </c>
      <c r="BP67" s="284">
        <v>8.6680981354622776E-3</v>
      </c>
      <c r="BQ67" s="284">
        <v>9.7745963785816157E-3</v>
      </c>
      <c r="BR67" s="284">
        <v>1.1543845487430636E-2</v>
      </c>
      <c r="BS67" s="284">
        <v>1.0839304418824381E-2</v>
      </c>
      <c r="BT67" s="284">
        <v>1.318409816607629E-2</v>
      </c>
      <c r="BU67" s="284">
        <v>1.3067178235913617E-2</v>
      </c>
      <c r="BV67" s="284">
        <v>1.3118016032286775E-2</v>
      </c>
      <c r="BW67" s="284">
        <v>1.2152646116969363E-2</v>
      </c>
      <c r="BX67" s="284">
        <v>2.0109016946370604E-2</v>
      </c>
      <c r="BY67" s="284">
        <v>1.7828011312883512E-2</v>
      </c>
      <c r="BZ67" s="284">
        <v>1.6497431813544867E-2</v>
      </c>
      <c r="CA67" s="284">
        <v>1.2794185796697912E-2</v>
      </c>
      <c r="CB67" s="284">
        <v>1.2601120927704906E-2</v>
      </c>
      <c r="CC67" s="284">
        <v>2.2832838442383319E-2</v>
      </c>
      <c r="CD67" s="284">
        <v>1.5666211872983331E-2</v>
      </c>
      <c r="CE67" s="284">
        <v>1.0797341531556617E-2</v>
      </c>
      <c r="CF67" s="284">
        <v>9.8773136385029974E-3</v>
      </c>
      <c r="CG67" s="284">
        <v>1.3067178235913617E-2</v>
      </c>
      <c r="CH67" s="284">
        <v>2.7786666325035876E-3</v>
      </c>
      <c r="CI67" s="284">
        <v>7.3128174876570147E-3</v>
      </c>
      <c r="CJ67" s="284">
        <v>5.332812503448291E-3</v>
      </c>
      <c r="CK67" s="284">
        <v>2.2990809009012944E-2</v>
      </c>
      <c r="CL67" s="284">
        <v>2.075214369309511E-2</v>
      </c>
      <c r="CM67" s="284">
        <v>1.5027454363363021E-2</v>
      </c>
      <c r="CN67" s="284">
        <v>1.4563536342399409E-2</v>
      </c>
      <c r="CO67" s="284">
        <v>1.2930430870539505E-2</v>
      </c>
      <c r="CP67" s="284">
        <v>5.5177866372081727E-3</v>
      </c>
      <c r="CQ67" s="284">
        <v>1.7292233331263326E-2</v>
      </c>
      <c r="CR67" s="284">
        <v>5.5042516130049809E-3</v>
      </c>
      <c r="CS67" s="284">
        <v>8.0707889182473468E-3</v>
      </c>
      <c r="CT67" s="284">
        <v>6.234403532451035E-3</v>
      </c>
      <c r="CU67" s="284">
        <v>8.6752243144060937E-3</v>
      </c>
      <c r="CV67" s="284">
        <v>7.893656432104006E-3</v>
      </c>
      <c r="CW67" s="284">
        <v>1.4600706249444548E-2</v>
      </c>
      <c r="CX67" s="284">
        <v>5.1916605019177468E-3</v>
      </c>
      <c r="CY67" s="284">
        <v>9.39409338055891E-3</v>
      </c>
      <c r="CZ67" s="284">
        <v>5.8667925768107181E-3</v>
      </c>
      <c r="DA67" s="284">
        <v>8.9216727610439677E-3</v>
      </c>
      <c r="DB67" s="284">
        <v>1.1277348259857694E-2</v>
      </c>
      <c r="DC67" s="284">
        <v>8.6745624589714826E-3</v>
      </c>
      <c r="DD67" s="284">
        <v>9.7619120736591302E-3</v>
      </c>
      <c r="DE67" s="284">
        <v>3.2146663373258835E-3</v>
      </c>
      <c r="DF67" s="284">
        <v>4.104314136058284E-3</v>
      </c>
      <c r="DG67" s="284">
        <v>3.3737255607502225E-3</v>
      </c>
      <c r="DH67" s="284">
        <v>3.0516370143714132E-3</v>
      </c>
      <c r="DI67" s="284">
        <v>1.8110716402761726E-3</v>
      </c>
      <c r="DJ67" s="284">
        <v>1.8676177416925466E-3</v>
      </c>
      <c r="DK67" s="284">
        <v>1.9711257646482109E-3</v>
      </c>
      <c r="DL67" s="284">
        <v>1.1771566744514031E-3</v>
      </c>
      <c r="DM67" s="284">
        <v>1.1999999999999999E-3</v>
      </c>
      <c r="DN67" s="284">
        <v>4.2165700932293156E-4</v>
      </c>
      <c r="DO67" s="284">
        <v>2.5625488065546521E-2</v>
      </c>
      <c r="DP67" s="284">
        <v>1.4945201887328356E-3</v>
      </c>
      <c r="DQ67" s="284">
        <v>7.9643765080459142E-4</v>
      </c>
      <c r="DR67" s="284">
        <v>5.9036137729996749E-4</v>
      </c>
      <c r="DS67" s="284">
        <v>5.2156814055492873E-4</v>
      </c>
      <c r="DT67" s="284">
        <v>6.6859801853006839E-4</v>
      </c>
      <c r="DU67" s="284">
        <v>6.9999999999999999E-4</v>
      </c>
      <c r="DV67" s="284">
        <v>5.7785547717635393E-4</v>
      </c>
      <c r="DW67" s="284">
        <v>7.0189085691973769E-4</v>
      </c>
      <c r="DX67" s="284">
        <v>3.0841240488403129E-4</v>
      </c>
      <c r="DY67" s="284">
        <v>1.042232814103088E-3</v>
      </c>
      <c r="DZ67" s="284">
        <v>7.840385784227571E-4</v>
      </c>
      <c r="EA67" s="284">
        <v>1.4312015531028452E-3</v>
      </c>
      <c r="EB67" s="284">
        <v>5.2673038071056853E-4</v>
      </c>
      <c r="EC67" s="284">
        <v>8.8189867524764306E-4</v>
      </c>
      <c r="ED67" s="284">
        <v>1.4887306802152315E-3</v>
      </c>
      <c r="EE67" s="284">
        <v>4.8977032291477171E-3</v>
      </c>
      <c r="EF67" s="284">
        <v>1.7427920407453589E-3</v>
      </c>
      <c r="EG67" s="284">
        <v>4.3169579817629884E-3</v>
      </c>
      <c r="EH67" s="284">
        <v>1.4201386818820548E-3</v>
      </c>
      <c r="EI67" s="284">
        <v>2.7351035447210257E-3</v>
      </c>
      <c r="EJ67" s="284">
        <v>1.2900200487496649E-3</v>
      </c>
      <c r="EK67" s="284">
        <v>4.0381415350634756E-3</v>
      </c>
      <c r="EL67" s="284">
        <v>1.8931799130522942E-3</v>
      </c>
      <c r="EM67" s="284">
        <v>7.6443757108464341E-4</v>
      </c>
      <c r="EN67" s="284">
        <v>2.5125534898616068E-3</v>
      </c>
      <c r="EO67" s="284">
        <v>3.8690037149703665E-3</v>
      </c>
      <c r="EP67" s="284">
        <v>4.3523351202559698E-3</v>
      </c>
      <c r="EQ67" s="284">
        <v>2.9330087038536476E-3</v>
      </c>
      <c r="ER67" s="284">
        <v>7.9387460014905039E-3</v>
      </c>
      <c r="ES67" s="284">
        <v>9.8154196075239241E-3</v>
      </c>
      <c r="ET67" s="284">
        <v>1.0241769776819551E-2</v>
      </c>
      <c r="EU67" s="284">
        <v>7.6119247964540962E-3</v>
      </c>
      <c r="EV67" s="284">
        <v>5.0765418619215597E-3</v>
      </c>
      <c r="EW67" s="284">
        <v>3.0553036741148002E-4</v>
      </c>
      <c r="EX67" s="284">
        <v>1.901246214902936E-3</v>
      </c>
      <c r="EY67" s="284">
        <v>4.2584023583432427E-4</v>
      </c>
      <c r="EZ67" s="284">
        <v>3.7781247190891531E-4</v>
      </c>
      <c r="FA67" s="284">
        <v>4.3814475579691693E-3</v>
      </c>
      <c r="FB67" s="284">
        <v>6.239056905131805E-4</v>
      </c>
      <c r="FC67" s="284">
        <v>1.5527920135855362E-3</v>
      </c>
      <c r="FD67" s="284">
        <v>9.1267834377916474E-4</v>
      </c>
      <c r="FE67" s="284">
        <v>1.106875152756181E-3</v>
      </c>
      <c r="FF67" s="284">
        <v>9.0886586175251995E-4</v>
      </c>
      <c r="FG67" s="284">
        <v>1.0569414138476561E-3</v>
      </c>
      <c r="FH67" s="284">
        <v>1.0268464284676356E-3</v>
      </c>
      <c r="FI67" s="284">
        <v>9.325825484709575E-4</v>
      </c>
      <c r="FJ67" s="284">
        <v>1.3311781460631112E-3</v>
      </c>
      <c r="FK67" s="284">
        <v>2.0175330050700691E-3</v>
      </c>
      <c r="FL67" s="284">
        <v>9.7718763185172309E-4</v>
      </c>
      <c r="FM67" s="284">
        <v>3.5122376744350686E-3</v>
      </c>
      <c r="FN67" s="284">
        <v>4.1565212334809993E-4</v>
      </c>
      <c r="FO67" s="284">
        <v>5.1027086016959794E-4</v>
      </c>
      <c r="FP67" s="284">
        <v>1.0856521696872084E-3</v>
      </c>
      <c r="FQ67" s="284">
        <v>7.0053602678478856E-4</v>
      </c>
      <c r="FR67" s="284">
        <v>8.3629953389476009E-4</v>
      </c>
      <c r="FS67" s="284">
        <v>5.3602433847317968E-4</v>
      </c>
      <c r="FT67" s="284">
        <v>5.6390764235460353E-4</v>
      </c>
      <c r="FU67" s="284">
        <v>1.3779902194401103E-3</v>
      </c>
      <c r="FV67" s="284">
        <v>9.7070675315172892E-4</v>
      </c>
      <c r="FW67" s="284">
        <v>8.6510388060702652E-4</v>
      </c>
      <c r="FX67" s="284">
        <v>7.4341078283425305E-4</v>
      </c>
      <c r="FY67" s="284">
        <v>8.8807322788130808E-4</v>
      </c>
      <c r="FZ67" s="284">
        <v>1.1118724738844365E-3</v>
      </c>
      <c r="GA67" s="284">
        <v>9.9939296248446083E-4</v>
      </c>
      <c r="GB67" s="284">
        <v>1.7033072667471141E-2</v>
      </c>
      <c r="GC67" s="284">
        <v>1.1933259928835292E-3</v>
      </c>
      <c r="GD67" s="284">
        <v>6.5576369150753815E-4</v>
      </c>
      <c r="GE67" s="284">
        <v>1.8482305778365754E-3</v>
      </c>
      <c r="GF67" s="284">
        <v>8.5938742989280145E-4</v>
      </c>
      <c r="GG67" s="284">
        <v>1.1755881030804034E-3</v>
      </c>
      <c r="GH67" s="284">
        <v>9.1029332697287646E-4</v>
      </c>
      <c r="GI67" s="284">
        <v>2.6234841830607779E-2</v>
      </c>
      <c r="GJ67" s="284">
        <v>1.1878494740380423E-3</v>
      </c>
      <c r="GK67" s="284">
        <v>9.5923210177052925E-4</v>
      </c>
      <c r="GL67" s="284">
        <v>8.2009590490783851E-4</v>
      </c>
      <c r="GM67" s="284">
        <v>6.8969009285333458E-4</v>
      </c>
      <c r="GN67" s="284">
        <v>9.5375386646166381E-4</v>
      </c>
      <c r="GO67" s="284">
        <v>1.1185686648540315E-3</v>
      </c>
      <c r="GP67" s="284">
        <v>1.2256902451181901E-3</v>
      </c>
      <c r="GQ67" s="284">
        <v>1.2976136275126208E-3</v>
      </c>
      <c r="GR67" s="284">
        <v>1.5843229863350646E-3</v>
      </c>
      <c r="GS67" s="284">
        <v>1.0209919792034837E-3</v>
      </c>
      <c r="GT67" s="284">
        <v>9.5296944184425684E-4</v>
      </c>
      <c r="GU67" s="284">
        <v>1.5251575798051378E-3</v>
      </c>
      <c r="GV67" s="284">
        <v>1.4071958957913933E-3</v>
      </c>
      <c r="GW67" s="284">
        <v>1.1906349268598769E-3</v>
      </c>
      <c r="GX67" s="284">
        <v>5.1377312312672976E-4</v>
      </c>
      <c r="GY67" s="284">
        <v>9.5921376218528396E-4</v>
      </c>
      <c r="GZ67" s="284">
        <v>8.2763989585860856E-4</v>
      </c>
      <c r="HA67" s="284">
        <v>8.9750806903199842E-4</v>
      </c>
      <c r="HB67" s="284">
        <v>5.5616531957372768E-4</v>
      </c>
      <c r="HC67" s="284">
        <v>6.7953113716056278E-4</v>
      </c>
      <c r="HD67" s="284">
        <v>1.4375347625413492E-3</v>
      </c>
      <c r="HE67" s="284">
        <v>1.2189887600943879E-3</v>
      </c>
      <c r="HF67" s="284">
        <v>1.2215622491570661E-3</v>
      </c>
      <c r="HG67" s="284">
        <v>9.459836410667785E-4</v>
      </c>
      <c r="HH67" s="284">
        <v>1.5638426585134133E-3</v>
      </c>
      <c r="HI67" s="284">
        <v>9.2421043774780184E-4</v>
      </c>
      <c r="HJ67" s="284">
        <v>7.1235886087195311E-4</v>
      </c>
      <c r="HK67" s="284">
        <v>1.1991323889087775E-3</v>
      </c>
      <c r="HL67" s="284">
        <v>9.8946246418541383E-4</v>
      </c>
      <c r="HM67" s="284">
        <v>1.1242770753553117E-3</v>
      </c>
      <c r="HN67" s="284">
        <v>9.5097861784937041E-4</v>
      </c>
      <c r="HO67" s="284">
        <v>6.1779443344982948E-4</v>
      </c>
      <c r="HP67" s="284">
        <v>8.8138368018743395E-4</v>
      </c>
      <c r="HQ67" s="284">
        <v>7.5821216320233898E-4</v>
      </c>
      <c r="HR67" s="284">
        <v>8.515960075939484E-4</v>
      </c>
      <c r="HS67" s="284">
        <v>1.8258703506128973E-3</v>
      </c>
      <c r="HT67" s="284">
        <v>8.5709490452190885E-4</v>
      </c>
      <c r="HU67" s="284">
        <v>7.2083224688626298E-4</v>
      </c>
      <c r="HV67" s="609">
        <v>5.4410762782963176E-4</v>
      </c>
      <c r="HW67" s="284">
        <v>9.6553701096083037E-4</v>
      </c>
      <c r="HX67" s="284">
        <v>9.5109062119062143E-4</v>
      </c>
      <c r="HY67" s="284">
        <v>2.0872196133930941E-3</v>
      </c>
      <c r="HZ67" s="284">
        <v>1.593621492273198E-3</v>
      </c>
      <c r="IA67" s="284">
        <v>1.0965026493761378E-3</v>
      </c>
      <c r="IB67" s="284">
        <v>9.2178760039442285E-4</v>
      </c>
      <c r="IC67" s="284">
        <v>7.1384797839661328E-4</v>
      </c>
      <c r="ID67" s="284">
        <v>6.9938332342110048E-4</v>
      </c>
      <c r="IE67" s="284">
        <v>1.8627928875695186E-3</v>
      </c>
      <c r="IF67" s="284">
        <v>8.7604464847963542E-4</v>
      </c>
      <c r="IG67" s="284">
        <v>1.0976692259962028E-3</v>
      </c>
      <c r="IH67" s="284">
        <v>9.1990442931653559E-4</v>
      </c>
      <c r="II67" s="284">
        <v>9.7007817581521729E-4</v>
      </c>
      <c r="IJ67" s="284">
        <v>1.1955708623168694E-3</v>
      </c>
    </row>
    <row r="68" spans="1:244">
      <c r="GJ68" s="494"/>
    </row>
    <row r="69" spans="1:244">
      <c r="GJ69" s="494"/>
    </row>
    <row r="70" spans="1:244">
      <c r="A70" s="410" t="s">
        <v>292</v>
      </c>
      <c r="B70" s="226">
        <v>38353</v>
      </c>
      <c r="C70" s="226">
        <v>38384</v>
      </c>
      <c r="D70" s="226">
        <v>38412</v>
      </c>
      <c r="E70" s="226">
        <v>38443</v>
      </c>
      <c r="F70" s="226">
        <v>38473</v>
      </c>
      <c r="G70" s="226">
        <v>38504</v>
      </c>
      <c r="H70" s="226">
        <v>38534</v>
      </c>
      <c r="I70" s="226">
        <v>38565</v>
      </c>
      <c r="J70" s="226">
        <v>38596</v>
      </c>
      <c r="K70" s="226">
        <v>38626</v>
      </c>
      <c r="L70" s="226">
        <v>38657</v>
      </c>
      <c r="M70" s="227">
        <v>38687</v>
      </c>
      <c r="N70" s="225">
        <v>38718</v>
      </c>
      <c r="O70" s="226">
        <v>38749</v>
      </c>
      <c r="P70" s="226">
        <v>38777</v>
      </c>
      <c r="Q70" s="226">
        <v>38808</v>
      </c>
      <c r="R70" s="226">
        <v>38838</v>
      </c>
      <c r="S70" s="226">
        <v>38869</v>
      </c>
      <c r="T70" s="226">
        <v>38899</v>
      </c>
      <c r="U70" s="226">
        <v>38930</v>
      </c>
      <c r="V70" s="226">
        <v>38961</v>
      </c>
      <c r="W70" s="226">
        <v>38991</v>
      </c>
      <c r="X70" s="226">
        <v>39022</v>
      </c>
      <c r="Y70" s="227">
        <v>39052</v>
      </c>
      <c r="Z70" s="225">
        <v>39083</v>
      </c>
      <c r="AA70" s="226">
        <v>39114</v>
      </c>
      <c r="AB70" s="226">
        <v>39142</v>
      </c>
      <c r="AC70" s="226">
        <v>39173</v>
      </c>
      <c r="AD70" s="226">
        <v>39203</v>
      </c>
      <c r="AE70" s="226">
        <v>39234</v>
      </c>
      <c r="AF70" s="226">
        <v>39264</v>
      </c>
      <c r="AG70" s="226">
        <v>39295</v>
      </c>
      <c r="AH70" s="226">
        <v>39326</v>
      </c>
      <c r="AI70" s="226">
        <v>39356</v>
      </c>
      <c r="AJ70" s="226">
        <v>39387</v>
      </c>
      <c r="AK70" s="227">
        <v>39417</v>
      </c>
      <c r="AL70" s="225">
        <v>39448</v>
      </c>
      <c r="AM70" s="226">
        <v>39479</v>
      </c>
      <c r="AN70" s="226">
        <v>39508</v>
      </c>
      <c r="AO70" s="226">
        <v>39539</v>
      </c>
      <c r="AP70" s="226">
        <v>39569</v>
      </c>
      <c r="AQ70" s="226">
        <v>39600</v>
      </c>
      <c r="AR70" s="226">
        <v>39630</v>
      </c>
      <c r="AS70" s="226">
        <v>39661</v>
      </c>
      <c r="AT70" s="226">
        <v>39692</v>
      </c>
      <c r="AU70" s="226">
        <v>39722</v>
      </c>
      <c r="AV70" s="226">
        <v>39753</v>
      </c>
      <c r="AW70" s="227">
        <v>39783</v>
      </c>
      <c r="AX70" s="225">
        <v>39814</v>
      </c>
      <c r="AY70" s="226">
        <v>39845</v>
      </c>
      <c r="AZ70" s="226">
        <v>39873</v>
      </c>
      <c r="BA70" s="226">
        <v>39904</v>
      </c>
      <c r="BB70" s="226">
        <v>39934</v>
      </c>
      <c r="BC70" s="226">
        <v>39965</v>
      </c>
      <c r="BD70" s="226">
        <v>39995</v>
      </c>
      <c r="BE70" s="226">
        <v>40026</v>
      </c>
      <c r="BF70" s="226">
        <v>40057</v>
      </c>
      <c r="BG70" s="226">
        <v>40087</v>
      </c>
      <c r="BH70" s="226">
        <v>40118</v>
      </c>
      <c r="BI70" s="226">
        <v>40148</v>
      </c>
      <c r="BJ70" s="225">
        <v>40179</v>
      </c>
      <c r="BK70" s="226">
        <v>40210</v>
      </c>
      <c r="BL70" s="226">
        <v>40238</v>
      </c>
      <c r="BM70" s="226">
        <v>40269</v>
      </c>
      <c r="BN70" s="226">
        <v>40299</v>
      </c>
      <c r="BO70" s="226">
        <v>40330</v>
      </c>
      <c r="BP70" s="226">
        <v>40360</v>
      </c>
      <c r="BQ70" s="226">
        <v>40391</v>
      </c>
      <c r="BR70" s="226">
        <v>40422</v>
      </c>
      <c r="BS70" s="226">
        <v>40452</v>
      </c>
      <c r="BT70" s="226">
        <v>40483</v>
      </c>
      <c r="BU70" s="227">
        <v>40513</v>
      </c>
      <c r="BV70" s="225">
        <v>40544</v>
      </c>
      <c r="BW70" s="226">
        <v>40575</v>
      </c>
      <c r="BX70" s="226">
        <v>40603</v>
      </c>
      <c r="BY70" s="226">
        <v>40634</v>
      </c>
      <c r="BZ70" s="226">
        <v>40664</v>
      </c>
      <c r="CA70" s="226">
        <v>40695</v>
      </c>
      <c r="CB70" s="226">
        <v>40725</v>
      </c>
      <c r="CC70" s="226">
        <v>40756</v>
      </c>
      <c r="CD70" s="226">
        <v>40787</v>
      </c>
      <c r="CE70" s="226">
        <v>40817</v>
      </c>
      <c r="CF70" s="226">
        <v>40848</v>
      </c>
      <c r="CG70" s="227">
        <v>40878</v>
      </c>
      <c r="CH70" s="225">
        <v>40909</v>
      </c>
      <c r="CI70" s="226">
        <v>40940</v>
      </c>
      <c r="CJ70" s="226">
        <v>40969</v>
      </c>
      <c r="CK70" s="226">
        <v>41000</v>
      </c>
      <c r="CL70" s="226">
        <v>41030</v>
      </c>
      <c r="CM70" s="226">
        <v>41061</v>
      </c>
      <c r="CN70" s="226">
        <v>41091</v>
      </c>
      <c r="CO70" s="226">
        <v>41122</v>
      </c>
      <c r="CP70" s="226">
        <v>41153</v>
      </c>
      <c r="CQ70" s="226">
        <v>41183</v>
      </c>
      <c r="CR70" s="226">
        <v>41214</v>
      </c>
      <c r="CS70" s="227">
        <v>41244</v>
      </c>
      <c r="CT70" s="225">
        <v>41275</v>
      </c>
      <c r="CU70" s="226">
        <v>41306</v>
      </c>
      <c r="CV70" s="226">
        <v>41334</v>
      </c>
      <c r="CW70" s="226">
        <v>41365</v>
      </c>
      <c r="CX70" s="226">
        <v>41395</v>
      </c>
      <c r="CY70" s="226">
        <v>41426</v>
      </c>
      <c r="CZ70" s="226">
        <v>41456</v>
      </c>
      <c r="DA70" s="226">
        <v>41487</v>
      </c>
      <c r="DB70" s="226">
        <v>41518</v>
      </c>
      <c r="DC70" s="226">
        <v>41548</v>
      </c>
      <c r="DD70" s="226">
        <v>41579</v>
      </c>
      <c r="DE70" s="227">
        <v>41609</v>
      </c>
      <c r="DF70" s="225">
        <v>41640</v>
      </c>
      <c r="DG70" s="226">
        <v>41671</v>
      </c>
      <c r="DH70" s="226">
        <v>41699</v>
      </c>
      <c r="DI70" s="226">
        <v>41730</v>
      </c>
      <c r="DJ70" s="226">
        <v>41760</v>
      </c>
      <c r="DK70" s="226">
        <v>41791</v>
      </c>
      <c r="DL70" s="226">
        <v>41821</v>
      </c>
      <c r="DM70" s="226">
        <v>41852</v>
      </c>
      <c r="DN70" s="226">
        <v>41883</v>
      </c>
      <c r="DO70" s="226">
        <v>41913</v>
      </c>
      <c r="DP70" s="226">
        <v>41944</v>
      </c>
      <c r="DQ70" s="226">
        <v>41974</v>
      </c>
      <c r="DR70" s="225">
        <v>42005</v>
      </c>
      <c r="DS70" s="226">
        <v>42036</v>
      </c>
      <c r="DT70" s="226">
        <v>42064</v>
      </c>
      <c r="DU70" s="226">
        <v>42095</v>
      </c>
      <c r="DV70" s="226">
        <v>42125</v>
      </c>
      <c r="DW70" s="226">
        <v>42156</v>
      </c>
      <c r="DX70" s="226">
        <v>42186</v>
      </c>
      <c r="DY70" s="226">
        <v>42217</v>
      </c>
      <c r="DZ70" s="226">
        <v>42248</v>
      </c>
      <c r="EA70" s="226">
        <v>42278</v>
      </c>
      <c r="EB70" s="226">
        <v>42309</v>
      </c>
      <c r="EC70" s="226">
        <v>42339</v>
      </c>
      <c r="ED70" s="225">
        <v>42370</v>
      </c>
      <c r="EE70" s="226">
        <v>42401</v>
      </c>
      <c r="EF70" s="226">
        <v>42430</v>
      </c>
      <c r="EG70" s="226">
        <v>42461</v>
      </c>
      <c r="EH70" s="226">
        <v>42491</v>
      </c>
      <c r="EI70" s="226">
        <v>42522</v>
      </c>
      <c r="EJ70" s="226">
        <v>42552</v>
      </c>
      <c r="EK70" s="226">
        <v>42583</v>
      </c>
      <c r="EL70" s="226">
        <v>42614</v>
      </c>
      <c r="EM70" s="226">
        <v>42644</v>
      </c>
      <c r="EN70" s="226">
        <v>42675</v>
      </c>
      <c r="EO70" s="228">
        <v>42705</v>
      </c>
      <c r="EP70" s="229">
        <v>42736</v>
      </c>
      <c r="EQ70" s="226">
        <v>42767</v>
      </c>
      <c r="ER70" s="226">
        <v>42795</v>
      </c>
      <c r="ES70" s="226">
        <v>42826</v>
      </c>
      <c r="ET70" s="226">
        <v>42856</v>
      </c>
      <c r="EU70" s="226">
        <v>42887</v>
      </c>
      <c r="EV70" s="226">
        <v>42917</v>
      </c>
      <c r="EW70" s="226">
        <v>42948</v>
      </c>
      <c r="EX70" s="226">
        <v>42979</v>
      </c>
      <c r="EY70" s="226">
        <v>43009</v>
      </c>
      <c r="EZ70" s="226">
        <v>43040</v>
      </c>
      <c r="FA70" s="226">
        <v>43070</v>
      </c>
      <c r="FB70" s="226">
        <v>43101</v>
      </c>
      <c r="FC70" s="226">
        <v>43132</v>
      </c>
      <c r="FD70" s="226">
        <v>43160</v>
      </c>
      <c r="FE70" s="226">
        <v>43191</v>
      </c>
      <c r="FF70" s="226">
        <v>43221</v>
      </c>
      <c r="FG70" s="226">
        <v>43252</v>
      </c>
      <c r="FH70" s="226">
        <v>43282</v>
      </c>
      <c r="FI70" s="226">
        <v>43313</v>
      </c>
      <c r="FJ70" s="226">
        <v>43344</v>
      </c>
      <c r="FK70" s="226">
        <v>43374</v>
      </c>
      <c r="FL70" s="270">
        <v>43405</v>
      </c>
      <c r="FM70" s="270">
        <v>43435</v>
      </c>
      <c r="FN70" s="270">
        <v>43466</v>
      </c>
      <c r="FO70" s="270">
        <v>43497</v>
      </c>
      <c r="FP70" s="270">
        <v>43525</v>
      </c>
      <c r="FQ70" s="270">
        <v>43556</v>
      </c>
      <c r="FR70" s="270">
        <v>43586</v>
      </c>
      <c r="FS70" s="270">
        <v>43617</v>
      </c>
      <c r="FT70" s="270">
        <v>43647</v>
      </c>
      <c r="FU70" s="270">
        <v>43678</v>
      </c>
      <c r="FV70" s="270">
        <v>43709</v>
      </c>
      <c r="FW70" s="270">
        <v>43739</v>
      </c>
      <c r="FX70" s="270">
        <v>43770</v>
      </c>
      <c r="FY70" s="270">
        <v>43800</v>
      </c>
      <c r="FZ70" s="270">
        <v>43831</v>
      </c>
      <c r="GA70" s="270">
        <v>43862</v>
      </c>
      <c r="GB70" s="270">
        <v>43891</v>
      </c>
      <c r="GC70" s="270">
        <v>43922</v>
      </c>
      <c r="GD70" s="270">
        <v>43952</v>
      </c>
      <c r="GE70" s="270">
        <v>43983</v>
      </c>
      <c r="GF70" s="270">
        <v>44013</v>
      </c>
      <c r="GG70" s="270">
        <v>44044</v>
      </c>
      <c r="GH70" s="270">
        <v>44075</v>
      </c>
      <c r="GI70" s="270">
        <v>44105</v>
      </c>
      <c r="GJ70" s="270">
        <v>44136</v>
      </c>
      <c r="GK70" s="270">
        <v>44166</v>
      </c>
      <c r="GL70" s="270">
        <v>44197</v>
      </c>
      <c r="GM70" s="270">
        <v>44228</v>
      </c>
      <c r="GN70" s="270">
        <v>44256</v>
      </c>
      <c r="GO70" s="270">
        <v>44287</v>
      </c>
      <c r="GP70" s="270">
        <v>44317</v>
      </c>
      <c r="GQ70" s="270">
        <v>44348</v>
      </c>
      <c r="GR70" s="270">
        <v>44378</v>
      </c>
      <c r="GS70" s="270">
        <v>44409</v>
      </c>
      <c r="GT70" s="270">
        <v>44440</v>
      </c>
      <c r="GU70" s="270">
        <v>44470</v>
      </c>
      <c r="GV70" s="270">
        <v>44501</v>
      </c>
      <c r="GW70" s="270">
        <v>44531</v>
      </c>
      <c r="GX70" s="270">
        <v>44562</v>
      </c>
      <c r="GY70" s="270">
        <v>44593</v>
      </c>
      <c r="GZ70" s="270">
        <v>44621</v>
      </c>
      <c r="HA70" s="270">
        <v>44652</v>
      </c>
      <c r="HB70" s="270">
        <v>44682</v>
      </c>
      <c r="HC70" s="270">
        <v>44713</v>
      </c>
      <c r="HD70" s="270">
        <v>44743</v>
      </c>
      <c r="HE70" s="270">
        <v>44774</v>
      </c>
      <c r="HF70" s="270">
        <v>44805</v>
      </c>
      <c r="HG70" s="270">
        <v>44835</v>
      </c>
      <c r="HH70" s="270">
        <f t="shared" ref="HH70:HZ70" si="4">HH$11</f>
        <v>44866</v>
      </c>
      <c r="HI70" s="270">
        <f t="shared" si="4"/>
        <v>44896</v>
      </c>
      <c r="HJ70" s="270">
        <f t="shared" si="4"/>
        <v>44927</v>
      </c>
      <c r="HK70" s="270">
        <f t="shared" si="4"/>
        <v>44958</v>
      </c>
      <c r="HL70" s="270">
        <f t="shared" si="4"/>
        <v>44986</v>
      </c>
      <c r="HM70" s="270">
        <f t="shared" si="4"/>
        <v>45017</v>
      </c>
      <c r="HN70" s="270">
        <f t="shared" si="4"/>
        <v>45047</v>
      </c>
      <c r="HO70" s="270">
        <f t="shared" si="4"/>
        <v>45078</v>
      </c>
      <c r="HP70" s="270">
        <f t="shared" si="4"/>
        <v>45108</v>
      </c>
      <c r="HQ70" s="270">
        <f t="shared" si="4"/>
        <v>45139</v>
      </c>
      <c r="HR70" s="270">
        <f t="shared" si="4"/>
        <v>45170</v>
      </c>
      <c r="HS70" s="270">
        <f t="shared" si="4"/>
        <v>45200</v>
      </c>
      <c r="HT70" s="270">
        <f t="shared" si="4"/>
        <v>45231</v>
      </c>
      <c r="HU70" s="270">
        <f t="shared" si="4"/>
        <v>45261</v>
      </c>
      <c r="HV70" s="270">
        <f t="shared" si="4"/>
        <v>45292</v>
      </c>
      <c r="HW70" s="270">
        <f t="shared" si="4"/>
        <v>45323</v>
      </c>
      <c r="HX70" s="270">
        <f t="shared" si="4"/>
        <v>45352</v>
      </c>
      <c r="HY70" s="270">
        <f t="shared" si="4"/>
        <v>45383</v>
      </c>
      <c r="HZ70" s="270">
        <f t="shared" si="4"/>
        <v>45413</v>
      </c>
      <c r="IA70" s="270">
        <v>45444</v>
      </c>
      <c r="IB70" s="270">
        <v>45474</v>
      </c>
      <c r="IC70" s="270">
        <v>45505</v>
      </c>
      <c r="ID70" s="270">
        <v>45536</v>
      </c>
      <c r="IE70" s="270">
        <v>45566</v>
      </c>
      <c r="IF70" s="270">
        <v>45597</v>
      </c>
      <c r="IG70" s="270">
        <v>45627</v>
      </c>
      <c r="IH70" s="270">
        <v>45658</v>
      </c>
      <c r="II70" s="270">
        <v>45689</v>
      </c>
      <c r="IJ70" s="270">
        <v>45717</v>
      </c>
    </row>
    <row r="71" spans="1:244">
      <c r="A71" s="26" t="s">
        <v>272</v>
      </c>
      <c r="B71" s="283">
        <v>0</v>
      </c>
      <c r="C71" s="283">
        <v>5.0518280133218574E-2</v>
      </c>
      <c r="D71" s="283">
        <v>2.6192658912052195E-2</v>
      </c>
      <c r="E71" s="283">
        <v>0</v>
      </c>
      <c r="F71" s="283">
        <v>0</v>
      </c>
      <c r="G71" s="283">
        <v>0</v>
      </c>
      <c r="H71" s="283">
        <v>0</v>
      </c>
      <c r="I71" s="283">
        <v>0</v>
      </c>
      <c r="J71" s="283">
        <v>0</v>
      </c>
      <c r="K71" s="283">
        <v>0</v>
      </c>
      <c r="L71" s="283">
        <v>1.7976989453499521E-2</v>
      </c>
      <c r="M71" s="283">
        <v>8.4985957163990308E-2</v>
      </c>
      <c r="N71" s="283">
        <v>8.045717177331381E-2</v>
      </c>
      <c r="O71" s="283">
        <v>4.8786488856297557E-2</v>
      </c>
      <c r="P71" s="283">
        <v>1.1263680132439923E-2</v>
      </c>
      <c r="Q71" s="283">
        <v>0</v>
      </c>
      <c r="R71" s="283">
        <v>7.3118215938291643E-3</v>
      </c>
      <c r="S71" s="283">
        <v>1.5790865773693208E-2</v>
      </c>
      <c r="T71" s="283">
        <v>0</v>
      </c>
      <c r="U71" s="283">
        <v>1.8360231609490112E-2</v>
      </c>
      <c r="V71" s="283">
        <v>2.1493798666164014E-2</v>
      </c>
      <c r="W71" s="283">
        <v>1.456801987384606E-2</v>
      </c>
      <c r="X71" s="283">
        <v>1.9011695995376356E-2</v>
      </c>
      <c r="Y71" s="283">
        <v>1.3248890060434259E-2</v>
      </c>
      <c r="Z71" s="283">
        <v>2.5715859533584302E-2</v>
      </c>
      <c r="AA71" s="283">
        <v>1.0315928577211461E-2</v>
      </c>
      <c r="AB71" s="283">
        <v>4.2315829967301405E-3</v>
      </c>
      <c r="AC71" s="283">
        <v>3.0383378249152396E-2</v>
      </c>
      <c r="AD71" s="283">
        <v>5.2106788226196306E-2</v>
      </c>
      <c r="AE71" s="283">
        <v>3.3270772905647499E-2</v>
      </c>
      <c r="AF71" s="283">
        <v>1.7342989566285657E-2</v>
      </c>
      <c r="AG71" s="283">
        <v>0</v>
      </c>
      <c r="AH71" s="283">
        <v>0</v>
      </c>
      <c r="AI71" s="283">
        <v>2.5466540463381739E-2</v>
      </c>
      <c r="AJ71" s="283">
        <v>3.5080176666934824E-2</v>
      </c>
      <c r="AK71" s="283">
        <v>1.8965628364550017E-2</v>
      </c>
      <c r="AL71" s="283">
        <v>1.7758605008329563E-2</v>
      </c>
      <c r="AM71" s="283">
        <v>1.9920685026387247E-2</v>
      </c>
      <c r="AN71" s="283">
        <v>1.3943830488819173E-2</v>
      </c>
      <c r="AO71" s="283">
        <v>2.1839022419713191E-2</v>
      </c>
      <c r="AP71" s="283">
        <v>1.6513898309900171E-2</v>
      </c>
      <c r="AQ71" s="283">
        <v>2.2195159571987647E-2</v>
      </c>
      <c r="AR71" s="283">
        <v>1.2839188543442424E-2</v>
      </c>
      <c r="AS71" s="283">
        <v>1.7022857784161481E-2</v>
      </c>
      <c r="AT71" s="283">
        <v>8.8820301227938644E-3</v>
      </c>
      <c r="AU71" s="283">
        <v>0.1296243422348739</v>
      </c>
      <c r="AV71" s="283">
        <v>7.6193136875987125E-2</v>
      </c>
      <c r="AW71" s="283">
        <v>8.0312336014067356E-2</v>
      </c>
      <c r="AX71" s="283">
        <v>8.5138858777371373E-2</v>
      </c>
      <c r="AY71" s="283">
        <v>8.8505761886068374E-2</v>
      </c>
      <c r="AZ71" s="283">
        <v>6.6958194585660366E-2</v>
      </c>
      <c r="BA71" s="283">
        <v>4.5706711459243897E-2</v>
      </c>
      <c r="BB71" s="283">
        <v>5.6680503171158261E-2</v>
      </c>
      <c r="BC71" s="283">
        <v>0</v>
      </c>
      <c r="BD71" s="283">
        <v>0</v>
      </c>
      <c r="BE71" s="283">
        <v>0</v>
      </c>
      <c r="BF71" s="283">
        <v>0</v>
      </c>
      <c r="BG71" s="283">
        <v>0</v>
      </c>
      <c r="BH71" s="283">
        <v>0</v>
      </c>
      <c r="BI71" s="283">
        <v>0</v>
      </c>
      <c r="BJ71" s="283">
        <v>0</v>
      </c>
      <c r="BK71" s="283">
        <v>0</v>
      </c>
      <c r="BL71" s="283">
        <v>0</v>
      </c>
      <c r="BM71" s="283">
        <v>0</v>
      </c>
      <c r="BN71" s="283">
        <v>0</v>
      </c>
      <c r="BO71" s="283">
        <v>0</v>
      </c>
      <c r="BP71" s="283">
        <v>0</v>
      </c>
      <c r="BQ71" s="283">
        <v>0</v>
      </c>
      <c r="BR71" s="283">
        <v>0</v>
      </c>
      <c r="BS71" s="283">
        <v>0</v>
      </c>
      <c r="BT71" s="283">
        <v>0</v>
      </c>
      <c r="BU71" s="283">
        <v>0</v>
      </c>
      <c r="BV71" s="283">
        <v>2.4847939107682897E-2</v>
      </c>
      <c r="BW71" s="283">
        <v>3.2243989673978173E-2</v>
      </c>
      <c r="BX71" s="283">
        <v>1.2431338306400763E-2</v>
      </c>
      <c r="BY71" s="283">
        <v>1.2196416687598239E-2</v>
      </c>
      <c r="BZ71" s="283">
        <v>5.5502109080145046E-3</v>
      </c>
      <c r="CA71" s="283">
        <v>0</v>
      </c>
      <c r="CB71" s="283">
        <v>1.3731114527578483E-2</v>
      </c>
      <c r="CC71" s="283">
        <v>3.1114302747144019E-3</v>
      </c>
      <c r="CD71" s="283">
        <v>2.0722074892303047E-2</v>
      </c>
      <c r="CE71" s="283">
        <v>2.6210921191198739E-2</v>
      </c>
      <c r="CF71" s="283">
        <v>5.6993940119316813E-3</v>
      </c>
      <c r="CG71" s="283">
        <v>0</v>
      </c>
      <c r="CH71" s="283">
        <v>0</v>
      </c>
      <c r="CI71" s="283">
        <v>1.008747279985013E-3</v>
      </c>
      <c r="CJ71" s="283">
        <v>1.0005983906441097E-2</v>
      </c>
      <c r="CK71" s="283">
        <v>1.5972248605723494E-2</v>
      </c>
      <c r="CL71" s="283">
        <v>2.9628077596098916E-2</v>
      </c>
      <c r="CM71" s="283">
        <v>1.4940355157091545E-2</v>
      </c>
      <c r="CN71" s="283">
        <v>4.674804982718804E-2</v>
      </c>
      <c r="CO71" s="283">
        <v>2.1550038882427298E-3</v>
      </c>
      <c r="CP71" s="283">
        <v>3.501447837940351E-2</v>
      </c>
      <c r="CQ71" s="283">
        <v>8.323944698034387E-3</v>
      </c>
      <c r="CR71" s="283">
        <v>3.6322913020176643E-2</v>
      </c>
      <c r="CS71" s="283">
        <v>2.6020701647559503E-2</v>
      </c>
      <c r="CT71" s="283">
        <v>0</v>
      </c>
      <c r="CU71" s="283">
        <v>2.5235818493080611E-2</v>
      </c>
      <c r="CV71" s="283">
        <v>1.5371159707886481E-2</v>
      </c>
      <c r="CW71" s="283">
        <v>0</v>
      </c>
      <c r="CX71" s="283">
        <v>0</v>
      </c>
      <c r="CY71" s="283">
        <v>0</v>
      </c>
      <c r="CZ71" s="283">
        <v>0</v>
      </c>
      <c r="DA71" s="283">
        <v>0</v>
      </c>
      <c r="DB71" s="283">
        <v>0</v>
      </c>
      <c r="DC71" s="283">
        <v>0</v>
      </c>
      <c r="DD71" s="283">
        <v>0</v>
      </c>
      <c r="DE71" s="283">
        <v>0</v>
      </c>
      <c r="DF71" s="283">
        <v>0</v>
      </c>
      <c r="DG71" s="283">
        <v>0</v>
      </c>
      <c r="DH71" s="283">
        <v>0</v>
      </c>
      <c r="DI71" s="283">
        <v>0</v>
      </c>
      <c r="DJ71" s="283">
        <v>0</v>
      </c>
      <c r="DK71" s="283">
        <v>0</v>
      </c>
      <c r="DL71" s="283">
        <v>0</v>
      </c>
      <c r="DM71" s="283">
        <v>0</v>
      </c>
      <c r="DN71" s="283">
        <v>0</v>
      </c>
      <c r="DO71" s="283">
        <v>0</v>
      </c>
      <c r="DP71" s="283">
        <v>0</v>
      </c>
      <c r="DQ71" s="283">
        <v>0</v>
      </c>
      <c r="DR71" s="283">
        <v>0</v>
      </c>
      <c r="DS71" s="283">
        <v>0</v>
      </c>
      <c r="DT71" s="283">
        <v>0</v>
      </c>
      <c r="DU71" s="283">
        <v>0</v>
      </c>
      <c r="DV71" s="283">
        <v>0</v>
      </c>
      <c r="DW71" s="283">
        <v>0</v>
      </c>
      <c r="DX71" s="283">
        <v>0</v>
      </c>
      <c r="DY71" s="283">
        <v>0</v>
      </c>
      <c r="DZ71" s="283">
        <v>0</v>
      </c>
      <c r="EA71" s="283">
        <v>0</v>
      </c>
      <c r="EB71" s="283">
        <v>0</v>
      </c>
      <c r="EC71" s="283">
        <v>0</v>
      </c>
      <c r="ED71" s="283">
        <v>0</v>
      </c>
      <c r="EE71" s="283">
        <v>0</v>
      </c>
      <c r="EF71" s="283">
        <v>0</v>
      </c>
      <c r="EG71" s="283">
        <v>0</v>
      </c>
      <c r="EH71" s="283">
        <v>0</v>
      </c>
      <c r="EI71" s="283">
        <v>0</v>
      </c>
      <c r="EJ71" s="283">
        <v>0</v>
      </c>
      <c r="EK71" s="283">
        <v>0</v>
      </c>
      <c r="EL71" s="283">
        <v>0</v>
      </c>
      <c r="EM71" s="283">
        <v>0</v>
      </c>
      <c r="EN71" s="283">
        <v>0</v>
      </c>
      <c r="EO71" s="283">
        <v>0</v>
      </c>
      <c r="EP71" s="283">
        <v>0</v>
      </c>
      <c r="EQ71" s="283">
        <v>0</v>
      </c>
      <c r="ER71" s="283">
        <v>0</v>
      </c>
      <c r="ES71" s="283">
        <v>0</v>
      </c>
      <c r="ET71" s="283">
        <v>0</v>
      </c>
      <c r="EU71" s="283">
        <v>0</v>
      </c>
      <c r="EV71" s="283">
        <v>0</v>
      </c>
      <c r="EW71" s="283">
        <v>0</v>
      </c>
      <c r="EX71" s="283">
        <v>0</v>
      </c>
      <c r="EY71" s="283">
        <v>0</v>
      </c>
      <c r="EZ71" s="283">
        <v>0</v>
      </c>
      <c r="FA71" s="283">
        <v>0</v>
      </c>
      <c r="FB71" s="283">
        <v>0</v>
      </c>
      <c r="FC71" s="283">
        <v>0</v>
      </c>
      <c r="FD71" s="283">
        <v>0</v>
      </c>
      <c r="FE71" s="283">
        <v>0</v>
      </c>
      <c r="FF71" s="283">
        <v>0</v>
      </c>
      <c r="FG71" s="283">
        <v>0</v>
      </c>
      <c r="FH71" s="283">
        <v>0</v>
      </c>
      <c r="FI71" s="283">
        <v>0</v>
      </c>
      <c r="FJ71" s="283">
        <v>0</v>
      </c>
      <c r="FK71" s="283">
        <v>0</v>
      </c>
      <c r="FL71" s="283">
        <v>0</v>
      </c>
      <c r="FM71" s="283">
        <v>0</v>
      </c>
      <c r="FN71" s="283">
        <v>0</v>
      </c>
      <c r="FO71" s="283">
        <v>0</v>
      </c>
      <c r="FP71" s="283">
        <v>0</v>
      </c>
      <c r="FQ71" s="283">
        <v>0</v>
      </c>
      <c r="FR71" s="283">
        <v>0</v>
      </c>
      <c r="FS71" s="283">
        <v>0</v>
      </c>
      <c r="FT71" s="283">
        <v>0</v>
      </c>
      <c r="FU71" s="283">
        <v>0</v>
      </c>
      <c r="FV71" s="283">
        <v>0</v>
      </c>
      <c r="FW71" s="283">
        <v>0</v>
      </c>
      <c r="FX71" s="283">
        <v>0</v>
      </c>
      <c r="FY71" s="283">
        <v>0</v>
      </c>
      <c r="FZ71" s="283">
        <v>0</v>
      </c>
      <c r="GA71" s="283">
        <v>0</v>
      </c>
      <c r="GB71" s="283">
        <v>0</v>
      </c>
      <c r="GC71" s="283">
        <v>0</v>
      </c>
      <c r="GD71" s="283">
        <v>0</v>
      </c>
      <c r="GE71" s="283">
        <v>0</v>
      </c>
      <c r="GF71" s="283">
        <v>0</v>
      </c>
      <c r="GG71" s="283">
        <v>0</v>
      </c>
      <c r="GH71" s="282">
        <v>7.1934098357681986E-6</v>
      </c>
      <c r="GI71" s="282">
        <v>0</v>
      </c>
      <c r="GJ71" s="282">
        <v>0</v>
      </c>
      <c r="GK71" s="282">
        <v>0</v>
      </c>
      <c r="GL71" s="282">
        <v>0</v>
      </c>
      <c r="GM71" s="282">
        <v>0</v>
      </c>
      <c r="GN71" s="282">
        <v>0</v>
      </c>
      <c r="GO71" s="282">
        <v>0</v>
      </c>
      <c r="GP71" s="282">
        <v>0</v>
      </c>
      <c r="GQ71" s="282">
        <v>0</v>
      </c>
      <c r="GR71" s="282">
        <v>0</v>
      </c>
      <c r="GS71" s="282">
        <v>0</v>
      </c>
      <c r="GT71" s="282">
        <v>0</v>
      </c>
      <c r="GU71" s="282">
        <v>0</v>
      </c>
      <c r="GV71" s="282">
        <v>0</v>
      </c>
      <c r="GW71" s="282">
        <v>0</v>
      </c>
      <c r="GX71" s="282">
        <v>0</v>
      </c>
      <c r="GY71" s="282">
        <v>0</v>
      </c>
      <c r="GZ71" s="282">
        <v>0</v>
      </c>
      <c r="HA71" s="282">
        <v>0</v>
      </c>
      <c r="HB71" s="282">
        <v>0</v>
      </c>
      <c r="HC71" s="282">
        <v>0</v>
      </c>
      <c r="HD71" s="282">
        <v>0</v>
      </c>
      <c r="HE71" s="282">
        <v>0</v>
      </c>
      <c r="HF71" s="282">
        <v>0</v>
      </c>
      <c r="HG71" s="282">
        <v>0</v>
      </c>
      <c r="HH71" s="282">
        <v>0</v>
      </c>
      <c r="HI71" s="282">
        <v>0</v>
      </c>
      <c r="HJ71" s="282">
        <v>0</v>
      </c>
      <c r="HK71" s="282">
        <v>0</v>
      </c>
      <c r="HL71" s="282">
        <v>0</v>
      </c>
      <c r="HM71" s="282">
        <v>0</v>
      </c>
      <c r="HN71" s="282">
        <v>0</v>
      </c>
      <c r="HO71" s="282">
        <v>0</v>
      </c>
      <c r="HP71" s="282">
        <v>0</v>
      </c>
      <c r="HQ71" s="282">
        <v>0</v>
      </c>
      <c r="HR71" s="282">
        <v>0</v>
      </c>
      <c r="HS71" s="282">
        <v>0</v>
      </c>
      <c r="HT71" s="282">
        <v>0</v>
      </c>
      <c r="HU71" s="282">
        <v>0</v>
      </c>
      <c r="HV71" s="608">
        <v>0</v>
      </c>
      <c r="HW71" s="282">
        <v>0</v>
      </c>
      <c r="HX71" s="282">
        <v>0</v>
      </c>
      <c r="HY71" s="282">
        <v>0</v>
      </c>
      <c r="HZ71" s="282">
        <v>0</v>
      </c>
      <c r="IA71" s="282">
        <v>0</v>
      </c>
      <c r="IB71" s="282">
        <v>0</v>
      </c>
      <c r="IC71" s="282">
        <v>0</v>
      </c>
      <c r="ID71" s="282">
        <v>0</v>
      </c>
      <c r="IE71" s="282">
        <v>0</v>
      </c>
      <c r="IF71" s="282">
        <v>0</v>
      </c>
      <c r="IG71" s="282">
        <v>0</v>
      </c>
      <c r="IH71" s="282">
        <v>0</v>
      </c>
      <c r="II71" s="282">
        <v>0</v>
      </c>
      <c r="IJ71" s="282">
        <v>0</v>
      </c>
    </row>
    <row r="72" spans="1:244">
      <c r="A72" s="39" t="s">
        <v>317</v>
      </c>
      <c r="B72" s="282">
        <v>0.19663330568694837</v>
      </c>
      <c r="C72" s="282">
        <v>0.20862739961830634</v>
      </c>
      <c r="D72" s="282">
        <v>0.19251083423618634</v>
      </c>
      <c r="E72" s="282">
        <v>0.17883173415640621</v>
      </c>
      <c r="F72" s="282">
        <v>0.15186185675897651</v>
      </c>
      <c r="G72" s="282">
        <v>0.1380051484859342</v>
      </c>
      <c r="H72" s="282">
        <v>0.14423378326254821</v>
      </c>
      <c r="I72" s="282">
        <v>0.11386196828419745</v>
      </c>
      <c r="J72" s="282">
        <v>0.15045049680054021</v>
      </c>
      <c r="K72" s="282">
        <v>0.14903344666407303</v>
      </c>
      <c r="L72" s="282">
        <v>0.16054368775314537</v>
      </c>
      <c r="M72" s="282">
        <v>0.12883176468065949</v>
      </c>
      <c r="N72" s="282">
        <v>0.12161383046235653</v>
      </c>
      <c r="O72" s="282">
        <v>9.955700179587347E-2</v>
      </c>
      <c r="P72" s="282">
        <v>0.13151699942546499</v>
      </c>
      <c r="Q72" s="282">
        <v>0.16337986818372727</v>
      </c>
      <c r="R72" s="282">
        <v>0.15275391082877934</v>
      </c>
      <c r="S72" s="282">
        <v>0.17926975141229556</v>
      </c>
      <c r="T72" s="282">
        <v>0.19134517286110636</v>
      </c>
      <c r="U72" s="282">
        <v>0.18068464981562463</v>
      </c>
      <c r="V72" s="282">
        <v>0.22063147017582876</v>
      </c>
      <c r="W72" s="282">
        <v>0.23932700859768752</v>
      </c>
      <c r="X72" s="282">
        <v>0.24558092138283472</v>
      </c>
      <c r="Y72" s="282">
        <v>0.29052952777367586</v>
      </c>
      <c r="Z72" s="282">
        <v>0.20125551217166629</v>
      </c>
      <c r="AA72" s="282">
        <v>0.17371697270588113</v>
      </c>
      <c r="AB72" s="282">
        <v>0.20158662990746085</v>
      </c>
      <c r="AC72" s="282">
        <v>0.20553551247500651</v>
      </c>
      <c r="AD72" s="282">
        <v>0.16733516530406731</v>
      </c>
      <c r="AE72" s="282">
        <v>0.15347055265157977</v>
      </c>
      <c r="AF72" s="282">
        <v>0.14348075411399339</v>
      </c>
      <c r="AG72" s="282">
        <v>0.15611719205105121</v>
      </c>
      <c r="AH72" s="282">
        <v>0.14335366237929506</v>
      </c>
      <c r="AI72" s="282">
        <v>0.17419222975410034</v>
      </c>
      <c r="AJ72" s="282">
        <v>0.11056256206619602</v>
      </c>
      <c r="AK72" s="282">
        <v>9.5784347598232969E-2</v>
      </c>
      <c r="AL72" s="282">
        <v>0.1400880504447998</v>
      </c>
      <c r="AM72" s="282">
        <v>0.10381077596686833</v>
      </c>
      <c r="AN72" s="282">
        <v>8.4536005750910026E-2</v>
      </c>
      <c r="AO72" s="282">
        <v>8.5473641688547763E-2</v>
      </c>
      <c r="AP72" s="282">
        <v>0.1241197026788029</v>
      </c>
      <c r="AQ72" s="282">
        <v>0.12896508678979973</v>
      </c>
      <c r="AR72" s="282">
        <v>0.13156075920693003</v>
      </c>
      <c r="AS72" s="282">
        <v>0.11762464645740654</v>
      </c>
      <c r="AT72" s="282">
        <v>0.14721904203621147</v>
      </c>
      <c r="AU72" s="282">
        <v>0.12428798620370661</v>
      </c>
      <c r="AV72" s="282">
        <v>0.15548207520248042</v>
      </c>
      <c r="AW72" s="282">
        <v>0.11889539364417225</v>
      </c>
      <c r="AX72" s="282">
        <v>0.12851823942036689</v>
      </c>
      <c r="AY72" s="282">
        <v>0.16479113392303543</v>
      </c>
      <c r="AZ72" s="282">
        <v>0.11965172027692239</v>
      </c>
      <c r="BA72" s="282">
        <v>0.13098343703043497</v>
      </c>
      <c r="BB72" s="282">
        <v>0.11924924671821993</v>
      </c>
      <c r="BC72" s="282">
        <v>0.1401587520434894</v>
      </c>
      <c r="BD72" s="282">
        <v>0.17164707653354588</v>
      </c>
      <c r="BE72" s="282">
        <v>0.19507467934017336</v>
      </c>
      <c r="BF72" s="282">
        <v>0.15302048308042096</v>
      </c>
      <c r="BG72" s="282">
        <v>0.17773679895099875</v>
      </c>
      <c r="BH72" s="282">
        <v>0.17373970363394931</v>
      </c>
      <c r="BI72" s="282">
        <v>0.13573197045561428</v>
      </c>
      <c r="BJ72" s="282">
        <v>0.15775184619548407</v>
      </c>
      <c r="BK72" s="282">
        <v>0.17668372580408812</v>
      </c>
      <c r="BL72" s="282">
        <v>0.20899722286914529</v>
      </c>
      <c r="BM72" s="282">
        <v>0.18236979013230048</v>
      </c>
      <c r="BN72" s="282">
        <v>0.15747069976897057</v>
      </c>
      <c r="BO72" s="282">
        <v>0.17809519247875413</v>
      </c>
      <c r="BP72" s="282">
        <v>0.19051850029975559</v>
      </c>
      <c r="BQ72" s="282">
        <v>0.2777969679699912</v>
      </c>
      <c r="BR72" s="282">
        <v>0.27193728196730921</v>
      </c>
      <c r="BS72" s="282">
        <v>0.2395767412155437</v>
      </c>
      <c r="BT72" s="282">
        <v>0.25806517367606191</v>
      </c>
      <c r="BU72" s="282">
        <v>0.24376764911685855</v>
      </c>
      <c r="BV72" s="282">
        <v>0.18710427356235912</v>
      </c>
      <c r="BW72" s="282">
        <v>0.22623230635895175</v>
      </c>
      <c r="BX72" s="282">
        <v>0.24399544410407364</v>
      </c>
      <c r="BY72" s="282">
        <v>0.21222593667703318</v>
      </c>
      <c r="BZ72" s="282">
        <v>0.23076443183910755</v>
      </c>
      <c r="CA72" s="282">
        <v>0.22008118399416757</v>
      </c>
      <c r="CB72" s="282">
        <v>0.24769210511331283</v>
      </c>
      <c r="CC72" s="282">
        <v>0.22582978733996359</v>
      </c>
      <c r="CD72" s="282">
        <v>0.22378014479730568</v>
      </c>
      <c r="CE72" s="282">
        <v>0.23414920829776228</v>
      </c>
      <c r="CF72" s="282">
        <v>0.2248261328614235</v>
      </c>
      <c r="CG72" s="282">
        <v>0.24376764911685855</v>
      </c>
      <c r="CH72" s="282">
        <v>0.23075167939293545</v>
      </c>
      <c r="CI72" s="282">
        <v>0.18674650180853977</v>
      </c>
      <c r="CJ72" s="282">
        <v>0.16547633732435396</v>
      </c>
      <c r="CK72" s="282">
        <v>0.16833858375777389</v>
      </c>
      <c r="CL72" s="282">
        <v>0.17334744350067469</v>
      </c>
      <c r="CM72" s="282">
        <v>0.15936634487125526</v>
      </c>
      <c r="CN72" s="282">
        <v>0.18898028998334732</v>
      </c>
      <c r="CO72" s="282">
        <v>0.18618987308258528</v>
      </c>
      <c r="CP72" s="282">
        <v>0.1807999135838991</v>
      </c>
      <c r="CQ72" s="282">
        <v>0.23563280692448957</v>
      </c>
      <c r="CR72" s="282">
        <v>0.1830748391413852</v>
      </c>
      <c r="CS72" s="282">
        <v>0.18624086055875824</v>
      </c>
      <c r="CT72" s="282">
        <v>0.16735317690898094</v>
      </c>
      <c r="CU72" s="282">
        <v>0.18687839745732077</v>
      </c>
      <c r="CV72" s="282">
        <v>0.21077472182043719</v>
      </c>
      <c r="CW72" s="282">
        <v>0.26059659099097021</v>
      </c>
      <c r="CX72" s="282">
        <v>0.24976480203113988</v>
      </c>
      <c r="CY72" s="282">
        <v>0.28979349073497557</v>
      </c>
      <c r="CZ72" s="282">
        <v>0.23766191976010653</v>
      </c>
      <c r="DA72" s="282">
        <v>0.26362682599868248</v>
      </c>
      <c r="DB72" s="282">
        <v>0.24759702085540183</v>
      </c>
      <c r="DC72" s="282">
        <v>0.24851326105675542</v>
      </c>
      <c r="DD72" s="282">
        <v>0.29240931214810645</v>
      </c>
      <c r="DE72" s="282">
        <v>0.35186725160351345</v>
      </c>
      <c r="DF72" s="282">
        <v>0.32473471047818953</v>
      </c>
      <c r="DG72" s="282">
        <v>0.3257422041120373</v>
      </c>
      <c r="DH72" s="282">
        <v>0.3964675442148608</v>
      </c>
      <c r="DI72" s="282">
        <v>0.33978568468966941</v>
      </c>
      <c r="DJ72" s="282">
        <v>0.33612109545592678</v>
      </c>
      <c r="DK72" s="282">
        <v>0.34426612245488275</v>
      </c>
      <c r="DL72" s="282">
        <v>0.3538507225535637</v>
      </c>
      <c r="DM72" s="282">
        <v>0.36299999999999999</v>
      </c>
      <c r="DN72" s="282">
        <v>0.38362698665881412</v>
      </c>
      <c r="DO72" s="282">
        <v>0.48250407611442259</v>
      </c>
      <c r="DP72" s="282">
        <v>0.46644385107025055</v>
      </c>
      <c r="DQ72" s="282">
        <v>0.37066046574789735</v>
      </c>
      <c r="DR72" s="282">
        <v>0.3489530206209393</v>
      </c>
      <c r="DS72" s="282">
        <v>0.36166328094407668</v>
      </c>
      <c r="DT72" s="282">
        <v>0.36803603577960109</v>
      </c>
      <c r="DU72" s="282">
        <v>0.36649999999999999</v>
      </c>
      <c r="DV72" s="282">
        <v>0.41387481008398058</v>
      </c>
      <c r="DW72" s="282">
        <v>0.34599539294796738</v>
      </c>
      <c r="DX72" s="282">
        <v>0.43844205189330338</v>
      </c>
      <c r="DY72" s="282">
        <v>0.39886572493517558</v>
      </c>
      <c r="DZ72" s="282">
        <v>0.40838240392115321</v>
      </c>
      <c r="EA72" s="282">
        <v>0.35133274823467758</v>
      </c>
      <c r="EB72" s="282">
        <v>0.35238240489201966</v>
      </c>
      <c r="EC72" s="282">
        <v>0.31048083494538337</v>
      </c>
      <c r="ED72" s="282">
        <v>0.41151429568462522</v>
      </c>
      <c r="EE72" s="282">
        <v>0.33752106470899329</v>
      </c>
      <c r="EF72" s="282">
        <v>0.35185386437804489</v>
      </c>
      <c r="EG72" s="282">
        <v>0.35467327579834035</v>
      </c>
      <c r="EH72" s="282">
        <v>0.32092605957239212</v>
      </c>
      <c r="EI72" s="282">
        <v>0.33331965912128619</v>
      </c>
      <c r="EJ72" s="282">
        <v>0.32943181515681225</v>
      </c>
      <c r="EK72" s="282">
        <v>0.35210508069016966</v>
      </c>
      <c r="EL72" s="282">
        <v>0.32484909833784342</v>
      </c>
      <c r="EM72" s="282">
        <v>0.42202084043501065</v>
      </c>
      <c r="EN72" s="282">
        <v>0.40422976030126223</v>
      </c>
      <c r="EO72" s="282">
        <v>0.34631436101305069</v>
      </c>
      <c r="EP72" s="282">
        <v>0.30039512561562604</v>
      </c>
      <c r="EQ72" s="282">
        <v>0.29261419220045437</v>
      </c>
      <c r="ER72" s="282">
        <v>0.35293174230621999</v>
      </c>
      <c r="ES72" s="282">
        <v>0.3507393534232372</v>
      </c>
      <c r="ET72" s="282">
        <v>0.39663849509790489</v>
      </c>
      <c r="EU72" s="282">
        <v>0.33875694932570977</v>
      </c>
      <c r="EV72" s="282">
        <v>0.38642168631820434</v>
      </c>
      <c r="EW72" s="282">
        <v>0.35542273206137082</v>
      </c>
      <c r="EX72" s="282">
        <v>0.33896043642613821</v>
      </c>
      <c r="EY72" s="282">
        <v>0.36889914731580914</v>
      </c>
      <c r="EZ72" s="282">
        <v>0.35621648239887987</v>
      </c>
      <c r="FA72" s="282">
        <v>0.34589950576006523</v>
      </c>
      <c r="FB72" s="282">
        <v>0.35163159920169684</v>
      </c>
      <c r="FC72" s="282">
        <v>0.41365368995748014</v>
      </c>
      <c r="FD72" s="282">
        <v>0.41884541485059473</v>
      </c>
      <c r="FE72" s="282">
        <v>0.41389748492767997</v>
      </c>
      <c r="FF72" s="282">
        <v>0.41147598056026363</v>
      </c>
      <c r="FG72" s="282">
        <v>0.37748517041440788</v>
      </c>
      <c r="FH72" s="282">
        <v>0.33356917417535625</v>
      </c>
      <c r="FI72" s="282">
        <v>0.4149138630507353</v>
      </c>
      <c r="FJ72" s="282">
        <v>0.39484052655798008</v>
      </c>
      <c r="FK72" s="282">
        <v>0.36557209586314465</v>
      </c>
      <c r="FL72" s="282">
        <v>0.34571965984236769</v>
      </c>
      <c r="FM72" s="282">
        <v>0.34751547449560283</v>
      </c>
      <c r="FN72" s="282">
        <v>0.31238904235990567</v>
      </c>
      <c r="FO72" s="282">
        <v>0.26855865427887443</v>
      </c>
      <c r="FP72" s="282">
        <v>0.30014324415774679</v>
      </c>
      <c r="FQ72" s="282">
        <v>0.34144626108401721</v>
      </c>
      <c r="FR72" s="282">
        <v>0.32799592541992617</v>
      </c>
      <c r="FS72" s="282">
        <v>0.2812528930683752</v>
      </c>
      <c r="FT72" s="282">
        <v>0.36173783520625896</v>
      </c>
      <c r="FU72" s="282">
        <v>0.35711232227784229</v>
      </c>
      <c r="FV72" s="282">
        <v>0.44919787697607155</v>
      </c>
      <c r="FW72" s="282">
        <v>0.47428354889830965</v>
      </c>
      <c r="FX72" s="282">
        <v>0.48410044732711138</v>
      </c>
      <c r="FY72" s="282">
        <v>0.39624727564236384</v>
      </c>
      <c r="FZ72" s="282">
        <v>0.42310399523255565</v>
      </c>
      <c r="GA72" s="282">
        <v>0.42882920223456406</v>
      </c>
      <c r="GB72" s="282">
        <v>0.41144262708729618</v>
      </c>
      <c r="GC72" s="282">
        <v>0.35761693742921252</v>
      </c>
      <c r="GD72" s="282">
        <v>0.3513608265346061</v>
      </c>
      <c r="GE72" s="282">
        <v>0.40510699187581906</v>
      </c>
      <c r="GF72" s="282">
        <v>0.42475728048269962</v>
      </c>
      <c r="GG72" s="282">
        <v>0.51833811013300446</v>
      </c>
      <c r="GH72" s="282">
        <v>0.52121555490432614</v>
      </c>
      <c r="GI72" s="282">
        <v>0.55299476720934937</v>
      </c>
      <c r="GJ72" s="282">
        <v>0.58051176485381117</v>
      </c>
      <c r="GK72" s="282">
        <v>0.55451841559899873</v>
      </c>
      <c r="GL72" s="282">
        <v>0.47294690400843259</v>
      </c>
      <c r="GM72" s="282">
        <v>0.57253365196758543</v>
      </c>
      <c r="GN72" s="282">
        <v>0.52269986405297553</v>
      </c>
      <c r="GO72" s="282">
        <v>0.45400647548004203</v>
      </c>
      <c r="GP72" s="282">
        <v>0.45817556737671028</v>
      </c>
      <c r="GQ72" s="282">
        <v>0.44981664769918728</v>
      </c>
      <c r="GR72" s="282">
        <v>0.4879906633273941</v>
      </c>
      <c r="GS72" s="282">
        <v>0.50171984173147488</v>
      </c>
      <c r="GT72" s="282">
        <v>0.46898270856998614</v>
      </c>
      <c r="GU72" s="282">
        <v>0.49204015836159232</v>
      </c>
      <c r="GV72" s="282">
        <v>0.40434774332324441</v>
      </c>
      <c r="GW72" s="282">
        <v>0.44963577328779797</v>
      </c>
      <c r="GX72" s="282">
        <v>0.39431658944870163</v>
      </c>
      <c r="GY72" s="282">
        <v>0.41257123773535898</v>
      </c>
      <c r="GZ72" s="282">
        <v>0.45477982452492827</v>
      </c>
      <c r="HA72" s="282">
        <v>0.49150298219305888</v>
      </c>
      <c r="HB72" s="282">
        <v>0.500405114920355</v>
      </c>
      <c r="HC72" s="282">
        <v>0.44286024017629755</v>
      </c>
      <c r="HD72" s="282">
        <v>0.41675947585236095</v>
      </c>
      <c r="HE72" s="282">
        <v>0.38178700909042201</v>
      </c>
      <c r="HF72" s="282">
        <v>0.39218365868714294</v>
      </c>
      <c r="HG72" s="282">
        <v>0.4083681109061274</v>
      </c>
      <c r="HH72" s="282">
        <v>0.38369192886649944</v>
      </c>
      <c r="HI72" s="282">
        <v>0.46455766957552286</v>
      </c>
      <c r="HJ72" s="282">
        <v>0.41061309625305836</v>
      </c>
      <c r="HK72" s="282">
        <v>0.43540594198569849</v>
      </c>
      <c r="HL72" s="282">
        <v>0.41504871825607481</v>
      </c>
      <c r="HM72" s="282">
        <v>0.38849954730211322</v>
      </c>
      <c r="HN72" s="282">
        <v>0.39842902073248987</v>
      </c>
      <c r="HO72" s="282">
        <v>0.40185958278347378</v>
      </c>
      <c r="HP72" s="282">
        <v>0.3694993770490696</v>
      </c>
      <c r="HQ72" s="282">
        <v>0.35039138469204845</v>
      </c>
      <c r="HR72" s="282">
        <v>0.3771676255515537</v>
      </c>
      <c r="HS72" s="282">
        <v>0.40994704279422101</v>
      </c>
      <c r="HT72" s="282">
        <v>0.40802548331509503</v>
      </c>
      <c r="HU72" s="282">
        <v>0.39084515465397218</v>
      </c>
      <c r="HV72" s="608">
        <v>0.35883709813264941</v>
      </c>
      <c r="HW72" s="282">
        <v>0.38289366436805405</v>
      </c>
      <c r="HX72" s="282">
        <v>0.361934060831205</v>
      </c>
      <c r="HY72" s="282">
        <v>0.38443420635841596</v>
      </c>
      <c r="HZ72" s="282">
        <v>0.41601542499188082</v>
      </c>
      <c r="IA72" s="282">
        <v>0.38539012717227744</v>
      </c>
      <c r="IB72" s="282">
        <v>0.41685021210243761</v>
      </c>
      <c r="IC72" s="282">
        <v>0.40949429545887361</v>
      </c>
      <c r="ID72" s="282">
        <v>0.3840753265698561</v>
      </c>
      <c r="IE72" s="282">
        <v>0.35003646498505447</v>
      </c>
      <c r="IF72" s="282">
        <v>0.349826950497164</v>
      </c>
      <c r="IG72" s="282">
        <v>0.35559920891593266</v>
      </c>
      <c r="IH72" s="282">
        <v>0.37255272936422046</v>
      </c>
      <c r="II72" s="282">
        <v>0.3332441080923238</v>
      </c>
      <c r="IJ72" s="282">
        <v>0.35928082414872398</v>
      </c>
    </row>
    <row r="73" spans="1:244">
      <c r="A73" s="39" t="s">
        <v>322</v>
      </c>
      <c r="B73" s="282">
        <v>9.720162610665907E-2</v>
      </c>
      <c r="C73" s="282">
        <v>0.12633686337611796</v>
      </c>
      <c r="D73" s="282">
        <v>0.12730673984736823</v>
      </c>
      <c r="E73" s="282">
        <v>0.10129541718388298</v>
      </c>
      <c r="F73" s="282">
        <v>8.2720266683992461E-2</v>
      </c>
      <c r="G73" s="282">
        <v>5.0508480907981004E-2</v>
      </c>
      <c r="H73" s="282">
        <v>4.771806938820182E-2</v>
      </c>
      <c r="I73" s="282">
        <v>5.3852044547824662E-2</v>
      </c>
      <c r="J73" s="282">
        <v>7.294125213029358E-2</v>
      </c>
      <c r="K73" s="282">
        <v>6.3669604244546305E-2</v>
      </c>
      <c r="L73" s="282">
        <v>5.7047591327998123E-2</v>
      </c>
      <c r="M73" s="282">
        <v>6.8776879703278088E-2</v>
      </c>
      <c r="N73" s="282">
        <v>7.1337171441488892E-2</v>
      </c>
      <c r="O73" s="282">
        <v>0.10934143667465503</v>
      </c>
      <c r="P73" s="282">
        <v>8.3726252407720775E-2</v>
      </c>
      <c r="Q73" s="282">
        <v>6.4686205776374461E-2</v>
      </c>
      <c r="R73" s="282">
        <v>7.7647562232990477E-2</v>
      </c>
      <c r="S73" s="282">
        <v>4.6728132611690766E-2</v>
      </c>
      <c r="T73" s="282">
        <v>3.7600579819868064E-2</v>
      </c>
      <c r="U73" s="282">
        <v>8.5294549652508461E-2</v>
      </c>
      <c r="V73" s="282">
        <v>0.1208880396841971</v>
      </c>
      <c r="W73" s="282">
        <v>7.6051879189370633E-2</v>
      </c>
      <c r="X73" s="282">
        <v>8.9507064746231879E-2</v>
      </c>
      <c r="Y73" s="282">
        <v>5.9210807782066797E-2</v>
      </c>
      <c r="Z73" s="282">
        <v>8.6100958334220962E-2</v>
      </c>
      <c r="AA73" s="282">
        <v>9.6479395564934206E-2</v>
      </c>
      <c r="AB73" s="282">
        <v>0.14709067983159155</v>
      </c>
      <c r="AC73" s="282">
        <v>9.0657654524906553E-2</v>
      </c>
      <c r="AD73" s="282">
        <v>9.6639629124395887E-2</v>
      </c>
      <c r="AE73" s="282">
        <v>6.9026900983904904E-2</v>
      </c>
      <c r="AF73" s="282">
        <v>6.5367499559713577E-2</v>
      </c>
      <c r="AG73" s="282">
        <v>9.1006543584176244E-2</v>
      </c>
      <c r="AH73" s="282">
        <v>7.2340923927195933E-2</v>
      </c>
      <c r="AI73" s="282">
        <v>0.11056467954785415</v>
      </c>
      <c r="AJ73" s="282">
        <v>0.12139653392028887</v>
      </c>
      <c r="AK73" s="282">
        <v>0.13084962845330281</v>
      </c>
      <c r="AL73" s="282">
        <v>9.6910175421630149E-2</v>
      </c>
      <c r="AM73" s="282">
        <v>0.13154190188398601</v>
      </c>
      <c r="AN73" s="282">
        <v>0.21204558855640873</v>
      </c>
      <c r="AO73" s="282">
        <v>0.12372046051302767</v>
      </c>
      <c r="AP73" s="282">
        <v>0.11583434251600783</v>
      </c>
      <c r="AQ73" s="282">
        <v>0.1362379249364187</v>
      </c>
      <c r="AR73" s="282">
        <v>0.15028216452349497</v>
      </c>
      <c r="AS73" s="282">
        <v>0.16963820061320012</v>
      </c>
      <c r="AT73" s="282">
        <v>0.17540875960870486</v>
      </c>
      <c r="AU73" s="282">
        <v>0.11694071762425087</v>
      </c>
      <c r="AV73" s="282">
        <v>0.13441305746921553</v>
      </c>
      <c r="AW73" s="282">
        <v>0.14922092069387735</v>
      </c>
      <c r="AX73" s="282">
        <v>0.2155523753907698</v>
      </c>
      <c r="AY73" s="282">
        <v>0.17543668162323392</v>
      </c>
      <c r="AZ73" s="282">
        <v>0.20236038560928071</v>
      </c>
      <c r="BA73" s="282">
        <v>0.16575138976969531</v>
      </c>
      <c r="BB73" s="282">
        <v>0.14173075707452748</v>
      </c>
      <c r="BC73" s="282">
        <v>0.16310914273333765</v>
      </c>
      <c r="BD73" s="282">
        <v>0.11362811897705202</v>
      </c>
      <c r="BE73" s="282">
        <v>0.14724563604596586</v>
      </c>
      <c r="BF73" s="282">
        <v>0.14623320436623455</v>
      </c>
      <c r="BG73" s="282">
        <v>0.10844943705513957</v>
      </c>
      <c r="BH73" s="282">
        <v>0.13634584151135046</v>
      </c>
      <c r="BI73" s="282">
        <v>0.15298141027414314</v>
      </c>
      <c r="BJ73" s="282">
        <v>0.14608384240643366</v>
      </c>
      <c r="BK73" s="282">
        <v>0.176665063052452</v>
      </c>
      <c r="BL73" s="282">
        <v>0.18317968300281667</v>
      </c>
      <c r="BM73" s="282">
        <v>0.16986951879175413</v>
      </c>
      <c r="BN73" s="282">
        <v>0.20245041481740794</v>
      </c>
      <c r="BO73" s="282">
        <v>0.16624813542621761</v>
      </c>
      <c r="BP73" s="282">
        <v>0.18187682863716251</v>
      </c>
      <c r="BQ73" s="282">
        <v>0.15386416153723517</v>
      </c>
      <c r="BR73" s="282">
        <v>0.12996109438276593</v>
      </c>
      <c r="BS73" s="282">
        <v>0.20746503128843216</v>
      </c>
      <c r="BT73" s="282">
        <v>0.14189510130827085</v>
      </c>
      <c r="BU73" s="282">
        <v>0.12042577273837839</v>
      </c>
      <c r="BV73" s="282">
        <v>0.15275713015506245</v>
      </c>
      <c r="BW73" s="282">
        <v>0.20141304153515821</v>
      </c>
      <c r="BX73" s="282">
        <v>0.18736840340909999</v>
      </c>
      <c r="BY73" s="282">
        <v>0.23069535111955855</v>
      </c>
      <c r="BZ73" s="282">
        <v>0.22601728051712477</v>
      </c>
      <c r="CA73" s="282">
        <v>0.19664841887305592</v>
      </c>
      <c r="CB73" s="282">
        <v>0.21827934603120375</v>
      </c>
      <c r="CC73" s="282">
        <v>0.22777785383496227</v>
      </c>
      <c r="CD73" s="282">
        <v>0.18727185170573954</v>
      </c>
      <c r="CE73" s="282">
        <v>0.18438545710600274</v>
      </c>
      <c r="CF73" s="282">
        <v>0.21008180055255624</v>
      </c>
      <c r="CG73" s="282">
        <v>0.12042577273837839</v>
      </c>
      <c r="CH73" s="282">
        <v>0.18991928319415183</v>
      </c>
      <c r="CI73" s="282">
        <v>0.17016413759312898</v>
      </c>
      <c r="CJ73" s="282">
        <v>0.18948840224448982</v>
      </c>
      <c r="CK73" s="282">
        <v>0.2359322094349468</v>
      </c>
      <c r="CL73" s="282">
        <v>0.2049736430149488</v>
      </c>
      <c r="CM73" s="282">
        <v>0.25616910886763766</v>
      </c>
      <c r="CN73" s="282">
        <v>0.20129190832811314</v>
      </c>
      <c r="CO73" s="282">
        <v>0.20508094502461938</v>
      </c>
      <c r="CP73" s="282">
        <v>0.19825191520911101</v>
      </c>
      <c r="CQ73" s="282">
        <v>0.20134783377405072</v>
      </c>
      <c r="CR73" s="282">
        <v>0.21590447925799028</v>
      </c>
      <c r="CS73" s="282">
        <v>0.28182764389150822</v>
      </c>
      <c r="CT73" s="282">
        <v>0.30542788363947854</v>
      </c>
      <c r="CU73" s="282">
        <v>0.28309200160963599</v>
      </c>
      <c r="CV73" s="282">
        <v>0.26266852555224735</v>
      </c>
      <c r="CW73" s="282">
        <v>0.2665478739807991</v>
      </c>
      <c r="CX73" s="282">
        <v>0.28414644368538949</v>
      </c>
      <c r="CY73" s="282">
        <v>0.19737477079801119</v>
      </c>
      <c r="CZ73" s="282">
        <v>0.21291055083204719</v>
      </c>
      <c r="DA73" s="282">
        <v>0.1931849875492706</v>
      </c>
      <c r="DB73" s="282">
        <v>0.2034132820933601</v>
      </c>
      <c r="DC73" s="282">
        <v>0.18340811088898848</v>
      </c>
      <c r="DD73" s="282">
        <v>0.15537983168017583</v>
      </c>
      <c r="DE73" s="282">
        <v>0.16854760959564452</v>
      </c>
      <c r="DF73" s="282">
        <v>0.15833729146342734</v>
      </c>
      <c r="DG73" s="282">
        <v>0.15941556666750054</v>
      </c>
      <c r="DH73" s="282">
        <v>0.13356490368181076</v>
      </c>
      <c r="DI73" s="282">
        <v>0.19773940688557734</v>
      </c>
      <c r="DJ73" s="282">
        <v>0.18826890915274841</v>
      </c>
      <c r="DK73" s="282">
        <v>0.17352174135374232</v>
      </c>
      <c r="DL73" s="282">
        <v>0.18060936273583014</v>
      </c>
      <c r="DM73" s="282">
        <v>0.19189999999999999</v>
      </c>
      <c r="DN73" s="282">
        <v>0.19911208722894325</v>
      </c>
      <c r="DO73" s="282">
        <v>0.13740531180968327</v>
      </c>
      <c r="DP73" s="282">
        <v>0.12498329727546659</v>
      </c>
      <c r="DQ73" s="282">
        <v>0.17958242915191458</v>
      </c>
      <c r="DR73" s="282">
        <v>0.21170516023430538</v>
      </c>
      <c r="DS73" s="282">
        <v>0.18009943488137825</v>
      </c>
      <c r="DT73" s="282">
        <v>0.19359387638437217</v>
      </c>
      <c r="DU73" s="282">
        <v>0.221</v>
      </c>
      <c r="DV73" s="282">
        <v>0.24384965998805039</v>
      </c>
      <c r="DW73" s="282">
        <v>0.25398594743202074</v>
      </c>
      <c r="DX73" s="282">
        <v>0.22097514853158659</v>
      </c>
      <c r="DY73" s="282">
        <v>0.2120756686732537</v>
      </c>
      <c r="DZ73" s="282">
        <v>0.21465039914489586</v>
      </c>
      <c r="EA73" s="282">
        <v>0.25408594265944051</v>
      </c>
      <c r="EB73" s="282">
        <v>0.28724689642101275</v>
      </c>
      <c r="EC73" s="282">
        <v>0.26612146555618621</v>
      </c>
      <c r="ED73" s="282">
        <v>0.21029672608661848</v>
      </c>
      <c r="EE73" s="282">
        <v>0.25047601013496351</v>
      </c>
      <c r="EF73" s="282">
        <v>0.24059622985993162</v>
      </c>
      <c r="EG73" s="282">
        <v>0.2478891976858143</v>
      </c>
      <c r="EH73" s="282">
        <v>0.3214864143965574</v>
      </c>
      <c r="EI73" s="282">
        <v>0.31890445395440309</v>
      </c>
      <c r="EJ73" s="282">
        <v>0.26715037183372631</v>
      </c>
      <c r="EK73" s="282">
        <v>0.27363173400230206</v>
      </c>
      <c r="EL73" s="282">
        <v>0.33962122069155543</v>
      </c>
      <c r="EM73" s="282">
        <v>0.24485540612520432</v>
      </c>
      <c r="EN73" s="282">
        <v>0.27945030944825477</v>
      </c>
      <c r="EO73" s="282">
        <v>0.25000017393458113</v>
      </c>
      <c r="EP73" s="282">
        <v>0.25890204479747875</v>
      </c>
      <c r="EQ73" s="282">
        <v>0.29058606566444678</v>
      </c>
      <c r="ER73" s="282">
        <v>0.25029501380143432</v>
      </c>
      <c r="ES73" s="282">
        <v>0.27576503201918162</v>
      </c>
      <c r="ET73" s="282">
        <v>0.24395417829773974</v>
      </c>
      <c r="EU73" s="282">
        <v>0.28417753751238739</v>
      </c>
      <c r="EV73" s="282">
        <v>0.24594878098413733</v>
      </c>
      <c r="EW73" s="282">
        <v>0.26495783083441982</v>
      </c>
      <c r="EX73" s="282">
        <v>0.26048420836902375</v>
      </c>
      <c r="EY73" s="282">
        <v>0.2752667788731748</v>
      </c>
      <c r="EZ73" s="282">
        <v>0.3028000389150251</v>
      </c>
      <c r="FA73" s="282">
        <v>0.27242800962373054</v>
      </c>
      <c r="FB73" s="282">
        <v>0.26043477093532136</v>
      </c>
      <c r="FC73" s="282">
        <v>0.2389385029810657</v>
      </c>
      <c r="FD73" s="282">
        <v>0.24866200550500395</v>
      </c>
      <c r="FE73" s="282">
        <v>0.25827188796586792</v>
      </c>
      <c r="FF73" s="282">
        <v>0.28541730956671701</v>
      </c>
      <c r="FG73" s="282">
        <v>0.28101804076619957</v>
      </c>
      <c r="FH73" s="282">
        <v>0.31654712403472485</v>
      </c>
      <c r="FI73" s="282">
        <v>0.24535604840952163</v>
      </c>
      <c r="FJ73" s="282">
        <v>0.25958941392449342</v>
      </c>
      <c r="FK73" s="282">
        <v>0.30111281764681813</v>
      </c>
      <c r="FL73" s="282">
        <v>0.30429632691862563</v>
      </c>
      <c r="FM73" s="282">
        <v>0.30475956656735059</v>
      </c>
      <c r="FN73" s="282">
        <v>0.33112591383374523</v>
      </c>
      <c r="FO73" s="282">
        <v>0.41317534371330195</v>
      </c>
      <c r="FP73" s="282">
        <v>0.34460653503468075</v>
      </c>
      <c r="FQ73" s="282">
        <v>0.33928087563094894</v>
      </c>
      <c r="FR73" s="282">
        <v>0.27558809913681254</v>
      </c>
      <c r="FS73" s="282">
        <v>0.27547928300579427</v>
      </c>
      <c r="FT73" s="282">
        <v>0.26517741737848383</v>
      </c>
      <c r="FU73" s="282">
        <v>0.31532100876484492</v>
      </c>
      <c r="FV73" s="282">
        <v>0.25469084520005952</v>
      </c>
      <c r="FW73" s="282">
        <v>0.18826046441618219</v>
      </c>
      <c r="FX73" s="282">
        <v>0.17086153714334676</v>
      </c>
      <c r="FY73" s="282">
        <v>0.20526917906023232</v>
      </c>
      <c r="FZ73" s="282">
        <v>0.19160259818580186</v>
      </c>
      <c r="GA73" s="282">
        <v>0.17844528007242108</v>
      </c>
      <c r="GB73" s="282">
        <v>0.24027354097035294</v>
      </c>
      <c r="GC73" s="282">
        <v>0.22298586725160932</v>
      </c>
      <c r="GD73" s="282">
        <v>0.26568406690750684</v>
      </c>
      <c r="GE73" s="282">
        <v>0.28095398763159402</v>
      </c>
      <c r="GF73" s="282">
        <v>0.31750478733892773</v>
      </c>
      <c r="GG73" s="282">
        <v>0.25423167319707551</v>
      </c>
      <c r="GH73" s="282">
        <v>0.22208089083187407</v>
      </c>
      <c r="GI73" s="282">
        <v>0.16502228885658701</v>
      </c>
      <c r="GJ73" s="282">
        <v>0.15667794729513829</v>
      </c>
      <c r="GK73" s="282">
        <v>0.17068932705509007</v>
      </c>
      <c r="GL73" s="282">
        <v>0.21338981918756331</v>
      </c>
      <c r="GM73" s="282">
        <v>0.16138787113434172</v>
      </c>
      <c r="GN73" s="282">
        <v>0.19714511248519931</v>
      </c>
      <c r="GO73" s="282">
        <v>0.22518390727792931</v>
      </c>
      <c r="GP73" s="282">
        <v>0.23598689865037514</v>
      </c>
      <c r="GQ73" s="282">
        <v>0.24756967195840182</v>
      </c>
      <c r="GR73" s="282">
        <v>0.21746805055426111</v>
      </c>
      <c r="GS73" s="282">
        <v>0.22888616012121474</v>
      </c>
      <c r="GT73" s="282">
        <v>0.26157074340527575</v>
      </c>
      <c r="GU73" s="282">
        <v>0.21052402986819904</v>
      </c>
      <c r="GV73" s="282">
        <v>0.28291930786362857</v>
      </c>
      <c r="GW73" s="282">
        <v>0.30079911172423074</v>
      </c>
      <c r="GX73" s="282">
        <v>0.30613661898930733</v>
      </c>
      <c r="GY73" s="282">
        <v>0.31302239717491936</v>
      </c>
      <c r="GZ73" s="282">
        <v>0.27134184373570625</v>
      </c>
      <c r="HA73" s="282">
        <v>0.26492713102866416</v>
      </c>
      <c r="HB73" s="282">
        <v>0.26430579286777267</v>
      </c>
      <c r="HC73" s="282">
        <v>0.26818068558003771</v>
      </c>
      <c r="HD73" s="282">
        <v>0.28317635125344154</v>
      </c>
      <c r="HE73" s="282">
        <v>0.30883503295054737</v>
      </c>
      <c r="HF73" s="282">
        <v>0.30902129815634821</v>
      </c>
      <c r="HG73" s="282">
        <v>0.29036914975551215</v>
      </c>
      <c r="HH73" s="282">
        <v>0.3096621476221218</v>
      </c>
      <c r="HI73" s="282">
        <v>0.21997244884556996</v>
      </c>
      <c r="HJ73" s="282">
        <v>0.27896454502555723</v>
      </c>
      <c r="HK73" s="282">
        <v>0.25547376003654443</v>
      </c>
      <c r="HL73" s="282">
        <v>0.27056869359727381</v>
      </c>
      <c r="HM73" s="282">
        <v>0.2860703897054574</v>
      </c>
      <c r="HN73" s="282">
        <v>0.29572516181165676</v>
      </c>
      <c r="HO73" s="282">
        <v>0.28648741244543702</v>
      </c>
      <c r="HP73" s="282">
        <v>0.27645177954627564</v>
      </c>
      <c r="HQ73" s="282">
        <v>0.30057375404015585</v>
      </c>
      <c r="HR73" s="282">
        <v>0.27464645992173004</v>
      </c>
      <c r="HS73" s="282">
        <v>0.267836638160037</v>
      </c>
      <c r="HT73" s="282">
        <v>0.29781895022829324</v>
      </c>
      <c r="HU73" s="282">
        <v>0.33480551635050115</v>
      </c>
      <c r="HV73" s="608">
        <v>0.33314869755901388</v>
      </c>
      <c r="HW73" s="282">
        <v>0.29829027208155978</v>
      </c>
      <c r="HX73" s="282">
        <v>0.33974924541444163</v>
      </c>
      <c r="HY73" s="282">
        <v>0.28457941433826872</v>
      </c>
      <c r="HZ73" s="282">
        <v>0.28252136589590471</v>
      </c>
      <c r="IA73" s="282">
        <v>0.31869666070914432</v>
      </c>
      <c r="IB73" s="282">
        <v>0.28521923180676889</v>
      </c>
      <c r="IC73" s="282">
        <v>0.29198594207164003</v>
      </c>
      <c r="ID73" s="282">
        <v>0.29163318082355283</v>
      </c>
      <c r="IE73" s="282">
        <v>0.28420432717822647</v>
      </c>
      <c r="IF73" s="282">
        <v>0.30359352524763983</v>
      </c>
      <c r="IG73" s="282">
        <v>0.32638606073673032</v>
      </c>
      <c r="IH73" s="282">
        <v>0.31242826258605338</v>
      </c>
      <c r="II73" s="282">
        <v>0.35670223509228727</v>
      </c>
      <c r="IJ73" s="282">
        <v>0.29698265031687288</v>
      </c>
    </row>
    <row r="74" spans="1:244">
      <c r="A74" s="39" t="s">
        <v>319</v>
      </c>
      <c r="B74" s="282">
        <v>0</v>
      </c>
      <c r="C74" s="282">
        <v>4.6776185308535715E-5</v>
      </c>
      <c r="D74" s="282">
        <v>1.5663507673258485E-4</v>
      </c>
      <c r="E74" s="282">
        <v>0</v>
      </c>
      <c r="F74" s="282">
        <v>0</v>
      </c>
      <c r="G74" s="282">
        <v>0</v>
      </c>
      <c r="H74" s="282">
        <v>0</v>
      </c>
      <c r="I74" s="282">
        <v>1.9120879330998674E-5</v>
      </c>
      <c r="J74" s="282">
        <v>0</v>
      </c>
      <c r="K74" s="282">
        <v>0</v>
      </c>
      <c r="L74" s="282">
        <v>0</v>
      </c>
      <c r="M74" s="282">
        <v>2.5727333147524816E-4</v>
      </c>
      <c r="N74" s="282">
        <v>1.0369528518277331E-4</v>
      </c>
      <c r="O74" s="282">
        <v>0</v>
      </c>
      <c r="P74" s="282">
        <v>0</v>
      </c>
      <c r="Q74" s="282">
        <v>0</v>
      </c>
      <c r="R74" s="282">
        <v>0</v>
      </c>
      <c r="S74" s="282">
        <v>0</v>
      </c>
      <c r="T74" s="282">
        <v>0</v>
      </c>
      <c r="U74" s="282">
        <v>0</v>
      </c>
      <c r="V74" s="282">
        <v>0</v>
      </c>
      <c r="W74" s="282">
        <v>0</v>
      </c>
      <c r="X74" s="282">
        <v>0</v>
      </c>
      <c r="Y74" s="282">
        <v>0</v>
      </c>
      <c r="Z74" s="282">
        <v>0</v>
      </c>
      <c r="AA74" s="282">
        <v>0</v>
      </c>
      <c r="AB74" s="282">
        <v>0</v>
      </c>
      <c r="AC74" s="282">
        <v>0</v>
      </c>
      <c r="AD74" s="282">
        <v>0</v>
      </c>
      <c r="AE74" s="282">
        <v>0</v>
      </c>
      <c r="AF74" s="282">
        <v>0</v>
      </c>
      <c r="AG74" s="282">
        <v>0</v>
      </c>
      <c r="AH74" s="282">
        <v>0</v>
      </c>
      <c r="AI74" s="282">
        <v>4.3719382769754058E-6</v>
      </c>
      <c r="AJ74" s="282">
        <v>7.9128218045717639E-6</v>
      </c>
      <c r="AK74" s="282">
        <v>0</v>
      </c>
      <c r="AL74" s="282">
        <v>0</v>
      </c>
      <c r="AM74" s="282">
        <v>0</v>
      </c>
      <c r="AN74" s="282">
        <v>1.2267299550280798E-5</v>
      </c>
      <c r="AO74" s="282">
        <v>7.5742274288022624E-6</v>
      </c>
      <c r="AP74" s="282">
        <v>3.5513759806236927E-5</v>
      </c>
      <c r="AQ74" s="282">
        <v>2.6903223723621388E-5</v>
      </c>
      <c r="AR74" s="282">
        <v>2.4802038396862378E-5</v>
      </c>
      <c r="AS74" s="282">
        <v>3.3008311492833893E-5</v>
      </c>
      <c r="AT74" s="282">
        <v>2.0241636560605888E-5</v>
      </c>
      <c r="AU74" s="282">
        <v>0</v>
      </c>
      <c r="AV74" s="282">
        <v>8.5696925965568684E-6</v>
      </c>
      <c r="AW74" s="282">
        <v>1.1545764234339758E-5</v>
      </c>
      <c r="AX74" s="282">
        <v>0</v>
      </c>
      <c r="AY74" s="282">
        <v>1.8344113557400566E-5</v>
      </c>
      <c r="AZ74" s="282">
        <v>9.7111232176447233E-6</v>
      </c>
      <c r="BA74" s="282">
        <v>1.7140016797216462E-5</v>
      </c>
      <c r="BB74" s="282">
        <v>5.2677047556838537E-5</v>
      </c>
      <c r="BC74" s="282">
        <v>3.5171934484534194E-5</v>
      </c>
      <c r="BD74" s="282">
        <v>6.1694729542644631E-6</v>
      </c>
      <c r="BE74" s="282">
        <v>8.9233289727999094E-6</v>
      </c>
      <c r="BF74" s="282">
        <v>0</v>
      </c>
      <c r="BG74" s="282">
        <v>8.5077149022197697E-5</v>
      </c>
      <c r="BH74" s="282">
        <v>4.7613253413605753E-5</v>
      </c>
      <c r="BI74" s="282">
        <v>9.6821488837865505E-5</v>
      </c>
      <c r="BJ74" s="282">
        <v>6.0412155892360039E-5</v>
      </c>
      <c r="BK74" s="282">
        <v>0</v>
      </c>
      <c r="BL74" s="282">
        <v>1.4830406067503613E-4</v>
      </c>
      <c r="BM74" s="282">
        <v>5.1683913588631192E-5</v>
      </c>
      <c r="BN74" s="282">
        <v>3.2074691876763534E-5</v>
      </c>
      <c r="BO74" s="282">
        <v>1.3684945191794507E-5</v>
      </c>
      <c r="BP74" s="282">
        <v>2.562013537679533E-5</v>
      </c>
      <c r="BQ74" s="282">
        <v>2.2906064976260155E-5</v>
      </c>
      <c r="BR74" s="282">
        <v>2.093951411951437E-5</v>
      </c>
      <c r="BS74" s="282">
        <v>1.4536982568219636E-5</v>
      </c>
      <c r="BT74" s="282">
        <v>2.3702276651076889E-5</v>
      </c>
      <c r="BU74" s="282">
        <v>4.155177600601005E-5</v>
      </c>
      <c r="BV74" s="282">
        <v>2.1237554792891366E-5</v>
      </c>
      <c r="BW74" s="282">
        <v>5.2967539505508291E-5</v>
      </c>
      <c r="BX74" s="282">
        <v>1.995399407126928E-5</v>
      </c>
      <c r="BY74" s="282">
        <v>1.5536836544711132E-5</v>
      </c>
      <c r="BZ74" s="282">
        <v>1.2907467227940707E-5</v>
      </c>
      <c r="CA74" s="282">
        <v>4.6924309113639314E-5</v>
      </c>
      <c r="CB74" s="282">
        <v>1.4828417416391451E-5</v>
      </c>
      <c r="CC74" s="282">
        <v>4.0448593571287224E-5</v>
      </c>
      <c r="CD74" s="282">
        <v>4.5660098918038298E-5</v>
      </c>
      <c r="CE74" s="282">
        <v>4.5660098918038298E-5</v>
      </c>
      <c r="CF74" s="282">
        <v>2.1372727544743806E-4</v>
      </c>
      <c r="CG74" s="282">
        <v>4.155177600601005E-5</v>
      </c>
      <c r="CH74" s="282">
        <v>2.7589829726606859E-5</v>
      </c>
      <c r="CI74" s="282">
        <v>6.0524836799100775E-5</v>
      </c>
      <c r="CJ74" s="282">
        <v>1.7715512490092437E-4</v>
      </c>
      <c r="CK74" s="282">
        <v>3.4890834332891125E-5</v>
      </c>
      <c r="CL74" s="282">
        <v>3.0010023347798164E-5</v>
      </c>
      <c r="CM74" s="282">
        <v>4.6017521017735767E-5</v>
      </c>
      <c r="CN74" s="282">
        <v>2.856825267217047E-5</v>
      </c>
      <c r="CO74" s="282">
        <v>1.0775019441213649E-4</v>
      </c>
      <c r="CP74" s="282">
        <v>1.2581889689356211E-4</v>
      </c>
      <c r="CQ74" s="282">
        <v>0</v>
      </c>
      <c r="CR74" s="282">
        <v>2.76487845377464E-3</v>
      </c>
      <c r="CS74" s="282">
        <v>9.6421889353900698E-4</v>
      </c>
      <c r="CT74" s="282">
        <v>1.7438871523648156E-5</v>
      </c>
      <c r="CU74" s="282">
        <v>1.0230737226924571E-5</v>
      </c>
      <c r="CV74" s="282">
        <v>3.4200830350047419E-4</v>
      </c>
      <c r="CW74" s="282">
        <v>6.0164916720226657E-4</v>
      </c>
      <c r="CX74" s="282">
        <v>3.8602245768366671E-5</v>
      </c>
      <c r="CY74" s="282">
        <v>3.0965194644831597E-5</v>
      </c>
      <c r="CZ74" s="282">
        <v>1.3430080048649121E-5</v>
      </c>
      <c r="DA74" s="282">
        <v>2.4991427940216505E-6</v>
      </c>
      <c r="DB74" s="282">
        <v>1.2633129497788887E-5</v>
      </c>
      <c r="DC74" s="282">
        <v>5.5950284814924854E-6</v>
      </c>
      <c r="DD74" s="282">
        <v>1.6515976730089854E-5</v>
      </c>
      <c r="DE74" s="282">
        <v>2.246013746727137E-5</v>
      </c>
      <c r="DF74" s="282">
        <v>2.8441653370193717E-5</v>
      </c>
      <c r="DG74" s="282">
        <v>7.8753362073677934E-5</v>
      </c>
      <c r="DH74" s="282">
        <v>2.3665402758860064E-5</v>
      </c>
      <c r="DI74" s="282">
        <v>2.7538242145034177E-5</v>
      </c>
      <c r="DJ74" s="282">
        <v>2.5156523891653869E-6</v>
      </c>
      <c r="DK74" s="282">
        <v>1.8078409678457406E-5</v>
      </c>
      <c r="DL74" s="282">
        <v>2.1007239858754959E-5</v>
      </c>
      <c r="DM74" s="282">
        <v>0</v>
      </c>
      <c r="DN74" s="282">
        <v>3.8853852257204325E-5</v>
      </c>
      <c r="DO74" s="282">
        <v>2.962545753905158E-5</v>
      </c>
      <c r="DP74" s="282">
        <v>0</v>
      </c>
      <c r="DQ74" s="282">
        <v>7.8044790685822507E-6</v>
      </c>
      <c r="DR74" s="282">
        <v>7.325247968800304E-6</v>
      </c>
      <c r="DS74" s="282">
        <v>0</v>
      </c>
      <c r="DT74" s="282">
        <v>1.317790781737212E-6</v>
      </c>
      <c r="DU74" s="282">
        <v>0</v>
      </c>
      <c r="DV74" s="282">
        <v>1.7920832214774722E-6</v>
      </c>
      <c r="DW74" s="282">
        <v>4.074152841029001E-6</v>
      </c>
      <c r="DX74" s="282">
        <v>3.0236976253995439E-6</v>
      </c>
      <c r="DY74" s="282">
        <v>1.7835448369795432E-5</v>
      </c>
      <c r="DZ74" s="282">
        <v>0</v>
      </c>
      <c r="EA74" s="282">
        <v>1.6710738454216588E-6</v>
      </c>
      <c r="EB74" s="282">
        <v>4.9357172189405187E-6</v>
      </c>
      <c r="EC74" s="282">
        <v>0</v>
      </c>
      <c r="ED74" s="282">
        <v>0</v>
      </c>
      <c r="EE74" s="282">
        <v>0</v>
      </c>
      <c r="EF74" s="282">
        <v>0</v>
      </c>
      <c r="EG74" s="282">
        <v>0</v>
      </c>
      <c r="EH74" s="282">
        <v>0</v>
      </c>
      <c r="EI74" s="282">
        <v>1.1933857786603528E-5</v>
      </c>
      <c r="EJ74" s="282">
        <v>2.0166706058965836E-6</v>
      </c>
      <c r="EK74" s="282">
        <v>2.0453011938888831E-4</v>
      </c>
      <c r="EL74" s="282">
        <v>3.4702003485469231E-5</v>
      </c>
      <c r="EM74" s="282">
        <v>3.4702003485469231E-5</v>
      </c>
      <c r="EN74" s="282">
        <v>0</v>
      </c>
      <c r="EO74" s="282">
        <v>0</v>
      </c>
      <c r="EP74" s="282">
        <v>0</v>
      </c>
      <c r="EQ74" s="282">
        <v>0</v>
      </c>
      <c r="ER74" s="282">
        <v>9.3064290673282922E-7</v>
      </c>
      <c r="ES74" s="282">
        <v>5.82061109431757E-6</v>
      </c>
      <c r="ET74" s="282">
        <v>4.7788019989410177E-6</v>
      </c>
      <c r="EU74" s="282">
        <v>5.9034339881947059E-6</v>
      </c>
      <c r="EV74" s="282">
        <v>0</v>
      </c>
      <c r="EW74" s="282">
        <v>2.0007799403985844E-5</v>
      </c>
      <c r="EX74" s="282">
        <v>5.6614017517509301E-6</v>
      </c>
      <c r="EY74" s="282">
        <v>3.950050297307119E-6</v>
      </c>
      <c r="EZ74" s="282">
        <v>3.950050297307119E-6</v>
      </c>
      <c r="FA74" s="282">
        <v>5.1546740243800482E-6</v>
      </c>
      <c r="FB74" s="282">
        <v>8.9495869765610314E-7</v>
      </c>
      <c r="FC74" s="282">
        <v>1.2270966309380277E-5</v>
      </c>
      <c r="FD74" s="282">
        <v>4.2117239231815251E-7</v>
      </c>
      <c r="FE74" s="282">
        <v>3.5657251092181603E-7</v>
      </c>
      <c r="FF74" s="282">
        <v>3.902934538420748E-7</v>
      </c>
      <c r="FG74" s="282">
        <v>8.9675864346423244E-7</v>
      </c>
      <c r="FH74" s="282">
        <v>1.2882263270520372E-6</v>
      </c>
      <c r="FI74" s="282">
        <v>1.7111884631673813E-6</v>
      </c>
      <c r="FJ74" s="282">
        <v>1.2073220286597552E-6</v>
      </c>
      <c r="FK74" s="282">
        <v>4.4961420852837225E-7</v>
      </c>
      <c r="FL74" s="282">
        <v>4.7626894716939077E-7</v>
      </c>
      <c r="FM74" s="282">
        <v>0</v>
      </c>
      <c r="FN74" s="282">
        <v>0</v>
      </c>
      <c r="FO74" s="282">
        <v>2.6628960059222809E-7</v>
      </c>
      <c r="FP74" s="282">
        <v>0</v>
      </c>
      <c r="FQ74" s="282">
        <v>2.3318818146331181E-7</v>
      </c>
      <c r="FR74" s="282">
        <v>2.3318818146331181E-7</v>
      </c>
      <c r="FS74" s="282">
        <v>1.1691575289449999E-5</v>
      </c>
      <c r="FT74" s="282">
        <v>8.8935970054270714E-6</v>
      </c>
      <c r="FU74" s="282">
        <v>2.5981727783782048E-4</v>
      </c>
      <c r="FV74" s="495">
        <v>0</v>
      </c>
      <c r="FW74" s="495">
        <v>0</v>
      </c>
      <c r="FX74" s="495">
        <v>0</v>
      </c>
      <c r="FY74" s="495">
        <v>0</v>
      </c>
      <c r="FZ74" s="282">
        <v>1.0259283313231085E-5</v>
      </c>
      <c r="GA74" s="282">
        <v>9.2600617979484142E-6</v>
      </c>
      <c r="GB74" s="282">
        <v>9.4407337910468083E-6</v>
      </c>
      <c r="GC74" s="282">
        <v>3.8787667442666287E-6</v>
      </c>
      <c r="GD74" s="282">
        <v>0</v>
      </c>
      <c r="GE74" s="282">
        <v>1.3956675687331387E-6</v>
      </c>
      <c r="GF74" s="282">
        <v>4.4112775192033939E-7</v>
      </c>
      <c r="GG74" s="282">
        <v>7.538139015979268E-6</v>
      </c>
      <c r="GH74" s="282">
        <v>7.1934098357681986E-6</v>
      </c>
      <c r="GI74" s="282">
        <v>3.1023335753153523E-6</v>
      </c>
      <c r="GJ74" s="282">
        <v>4.6190016489835884E-6</v>
      </c>
      <c r="GK74" s="282">
        <v>1.0298054532729895E-6</v>
      </c>
      <c r="GL74" s="282">
        <v>4.3474978766425141E-6</v>
      </c>
      <c r="GM74" s="282">
        <v>5.6629310198372476E-6</v>
      </c>
      <c r="GN74" s="282">
        <v>0</v>
      </c>
      <c r="GO74" s="282">
        <v>0</v>
      </c>
      <c r="GP74" s="282">
        <v>7.7431144354882429E-6</v>
      </c>
      <c r="GQ74" s="282">
        <v>7.6636280381495412E-6</v>
      </c>
      <c r="GR74" s="282">
        <v>2.4919944677722817E-5</v>
      </c>
      <c r="GS74" s="282">
        <v>1.0771451345354273E-5</v>
      </c>
      <c r="GT74" s="282">
        <v>3.1553704404897136E-6</v>
      </c>
      <c r="GU74" s="282">
        <v>3.340961862920335E-6</v>
      </c>
      <c r="GV74" s="282">
        <v>7.6142615118116235E-6</v>
      </c>
      <c r="GW74" s="282">
        <v>3.3646809441294729E-6</v>
      </c>
      <c r="GX74" s="282">
        <v>0</v>
      </c>
      <c r="GY74" s="282">
        <v>6.1845022557971978E-6</v>
      </c>
      <c r="GZ74" s="282">
        <v>2.5988606594868808E-6</v>
      </c>
      <c r="HA74" s="282">
        <v>3.0791874640119965E-6</v>
      </c>
      <c r="HB74" s="282">
        <v>1.1023535247753955E-5</v>
      </c>
      <c r="HC74" s="282">
        <v>3.2360050869999966E-6</v>
      </c>
      <c r="HD74" s="282">
        <v>4.1401867224211814E-5</v>
      </c>
      <c r="HE74" s="282">
        <v>5.7150000892968764E-5</v>
      </c>
      <c r="HF74" s="282">
        <v>1.4272512211918262E-5</v>
      </c>
      <c r="HG74" s="282">
        <v>1.0746717773280077E-5</v>
      </c>
      <c r="HH74" s="282">
        <v>3.1749727481505785E-5</v>
      </c>
      <c r="HI74" s="282">
        <v>1.2217806842582722E-5</v>
      </c>
      <c r="HJ74" s="282">
        <v>1.1896311746814762E-5</v>
      </c>
      <c r="HK74" s="282">
        <v>4.5680552383294972E-5</v>
      </c>
      <c r="HL74" s="282">
        <v>1.3699333869890578E-4</v>
      </c>
      <c r="HM74" s="282">
        <v>3.8527479724913798E-5</v>
      </c>
      <c r="HN74" s="282">
        <v>8.3183471048190952E-5</v>
      </c>
      <c r="HO74" s="282">
        <v>1.586133387473353E-5</v>
      </c>
      <c r="HP74" s="282">
        <v>2.3634994648361925E-5</v>
      </c>
      <c r="HQ74" s="282">
        <v>1.0035504924318451E-4</v>
      </c>
      <c r="HR74" s="282">
        <v>6.2366496717963113E-5</v>
      </c>
      <c r="HS74" s="282">
        <v>7.540831890863597E-5</v>
      </c>
      <c r="HT74" s="282">
        <v>1.3207048790611674E-4</v>
      </c>
      <c r="HU74" s="282">
        <v>3.887280817166232E-5</v>
      </c>
      <c r="HV74" s="608">
        <v>4.1732743510558384E-5</v>
      </c>
      <c r="HW74" s="282">
        <v>5.4985574372841006E-5</v>
      </c>
      <c r="HX74" s="282">
        <v>2.0315765033666125E-5</v>
      </c>
      <c r="HY74" s="282">
        <v>8.7814761034081534E-5</v>
      </c>
      <c r="HZ74" s="282">
        <v>6.4368327271982509E-5</v>
      </c>
      <c r="IA74" s="282">
        <v>3.2594347053742644E-5</v>
      </c>
      <c r="IB74" s="282">
        <v>5.9287893115786291E-6</v>
      </c>
      <c r="IC74" s="282">
        <v>3.1162895379235122E-5</v>
      </c>
      <c r="ID74" s="282">
        <v>3.7132816126251577E-5</v>
      </c>
      <c r="IE74" s="282">
        <v>1.711971129318875E-5</v>
      </c>
      <c r="IF74" s="282">
        <v>4.7109665018875274E-5</v>
      </c>
      <c r="IG74" s="282">
        <v>2.395611240207939E-5</v>
      </c>
      <c r="IH74" s="282">
        <v>1.0090537346340036E-5</v>
      </c>
      <c r="II74" s="282">
        <v>5.1710082857803353E-5</v>
      </c>
      <c r="IJ74" s="282">
        <v>5.2734599170515775E-5</v>
      </c>
    </row>
    <row r="75" spans="1:244">
      <c r="A75" s="39" t="s">
        <v>323</v>
      </c>
      <c r="B75" s="282">
        <v>0.70003823597153969</v>
      </c>
      <c r="C75" s="282">
        <v>0.60654211727725182</v>
      </c>
      <c r="D75" s="282">
        <v>0.64470811555724883</v>
      </c>
      <c r="E75" s="282">
        <v>0.71139916798067571</v>
      </c>
      <c r="F75" s="282">
        <v>0.75810397477097458</v>
      </c>
      <c r="G75" s="282">
        <v>0.80533943159492694</v>
      </c>
      <c r="H75" s="282">
        <v>0.79388934992790439</v>
      </c>
      <c r="I75" s="282">
        <v>0.81412210784749572</v>
      </c>
      <c r="J75" s="282">
        <v>0.76172674362519699</v>
      </c>
      <c r="K75" s="282">
        <v>0.76888775182259506</v>
      </c>
      <c r="L75" s="282">
        <v>0.74624073023264914</v>
      </c>
      <c r="M75" s="282">
        <v>0.71314752481615673</v>
      </c>
      <c r="N75" s="282">
        <v>0.72556472452310539</v>
      </c>
      <c r="O75" s="282">
        <v>0.74153111178920372</v>
      </c>
      <c r="P75" s="282">
        <v>0.77278581370047694</v>
      </c>
      <c r="Q75" s="282">
        <v>0.77159412331576782</v>
      </c>
      <c r="R75" s="282">
        <v>0.76217290267367999</v>
      </c>
      <c r="S75" s="282">
        <v>0.75710588959816194</v>
      </c>
      <c r="T75" s="282">
        <v>0.77066800850033157</v>
      </c>
      <c r="U75" s="282">
        <v>0.71417886602055836</v>
      </c>
      <c r="V75" s="282">
        <v>0.63662055105489124</v>
      </c>
      <c r="W75" s="282">
        <v>0.66971231994438596</v>
      </c>
      <c r="X75" s="282">
        <v>0.6451246406789457</v>
      </c>
      <c r="Y75" s="282">
        <v>0.63593430206641277</v>
      </c>
      <c r="Z75" s="282">
        <v>0.68367895042773541</v>
      </c>
      <c r="AA75" s="282">
        <v>0.71531562824005035</v>
      </c>
      <c r="AB75" s="282">
        <v>0.63833130302836016</v>
      </c>
      <c r="AC75" s="282">
        <v>0.66997218117012958</v>
      </c>
      <c r="AD75" s="282">
        <v>0.67989429625146225</v>
      </c>
      <c r="AE75" s="282">
        <v>0.74123300915657164</v>
      </c>
      <c r="AF75" s="282">
        <v>0.76339759367362103</v>
      </c>
      <c r="AG75" s="282">
        <v>0.74734053116559873</v>
      </c>
      <c r="AH75" s="282">
        <v>0.78167758030052426</v>
      </c>
      <c r="AI75" s="282">
        <v>0.68429632560447506</v>
      </c>
      <c r="AJ75" s="282">
        <v>0.72491470637496491</v>
      </c>
      <c r="AK75" s="282">
        <v>0.74506550273707295</v>
      </c>
      <c r="AL75" s="282">
        <v>0.74207712933445236</v>
      </c>
      <c r="AM75" s="282">
        <v>0.73177819185560666</v>
      </c>
      <c r="AN75" s="282">
        <v>0.67881838099451819</v>
      </c>
      <c r="AO75" s="282">
        <v>0.75757271258331649</v>
      </c>
      <c r="AP75" s="282">
        <v>0.73063567854365175</v>
      </c>
      <c r="AQ75" s="282">
        <v>0.69795392015840618</v>
      </c>
      <c r="AR75" s="282">
        <v>0.69197025739555451</v>
      </c>
      <c r="AS75" s="282">
        <v>0.68487766648213444</v>
      </c>
      <c r="AT75" s="282">
        <v>0.65855152468103229</v>
      </c>
      <c r="AU75" s="282">
        <v>0.61780041628716387</v>
      </c>
      <c r="AV75" s="282">
        <v>0.62258773865522665</v>
      </c>
      <c r="AW75" s="282">
        <v>0.63952911755146669</v>
      </c>
      <c r="AX75" s="282">
        <v>0.55270715169910556</v>
      </c>
      <c r="AY75" s="282">
        <v>0.54917047918493433</v>
      </c>
      <c r="AZ75" s="282">
        <v>0.59335059971041426</v>
      </c>
      <c r="BA75" s="282">
        <v>0.6459889504025047</v>
      </c>
      <c r="BB75" s="282">
        <v>0.67969510524874099</v>
      </c>
      <c r="BC75" s="282">
        <v>0.68727788923373012</v>
      </c>
      <c r="BD75" s="282">
        <v>0.70825302736037865</v>
      </c>
      <c r="BE75" s="282">
        <v>0.65017516494773608</v>
      </c>
      <c r="BF75" s="282">
        <v>0.69393982682475641</v>
      </c>
      <c r="BG75" s="282">
        <v>0.68931154507546877</v>
      </c>
      <c r="BH75" s="282">
        <v>0.68158213550731916</v>
      </c>
      <c r="BI75" s="282">
        <v>0.6927591357990539</v>
      </c>
      <c r="BJ75" s="282">
        <v>0.68833610423755032</v>
      </c>
      <c r="BK75" s="282">
        <v>0.64306105069909281</v>
      </c>
      <c r="BL75" s="282">
        <v>0.59543970506167254</v>
      </c>
      <c r="BM75" s="282">
        <v>0.63201260260548942</v>
      </c>
      <c r="BN75" s="282">
        <v>0.62577357283658497</v>
      </c>
      <c r="BO75" s="282">
        <v>0.64993636500485819</v>
      </c>
      <c r="BP75" s="282">
        <v>0.61807910472998939</v>
      </c>
      <c r="BQ75" s="282">
        <v>0.56103641697834183</v>
      </c>
      <c r="BR75" s="282">
        <v>0.59153080411922121</v>
      </c>
      <c r="BS75" s="282">
        <v>0.54699321898219799</v>
      </c>
      <c r="BT75" s="282">
        <v>0.59008476882221494</v>
      </c>
      <c r="BU75" s="282">
        <v>0.62923308718061233</v>
      </c>
      <c r="BV75" s="282">
        <v>0.62336223056622153</v>
      </c>
      <c r="BW75" s="282">
        <v>0.52932183672888367</v>
      </c>
      <c r="BX75" s="282">
        <v>0.55027807886137725</v>
      </c>
      <c r="BY75" s="282">
        <v>0.53344951434438437</v>
      </c>
      <c r="BZ75" s="282">
        <v>0.52522958081709425</v>
      </c>
      <c r="CA75" s="282">
        <v>0.56707385441708402</v>
      </c>
      <c r="CB75" s="282">
        <v>0.51195259414265648</v>
      </c>
      <c r="CC75" s="282">
        <v>0.53418932928764429</v>
      </c>
      <c r="CD75" s="282">
        <v>0.56120310099039794</v>
      </c>
      <c r="CE75" s="282">
        <v>0.54400280102444587</v>
      </c>
      <c r="CF75" s="282">
        <v>0.54879500562102734</v>
      </c>
      <c r="CG75" s="282">
        <v>0.62923308718061233</v>
      </c>
      <c r="CH75" s="282">
        <v>0.57412145705201567</v>
      </c>
      <c r="CI75" s="282">
        <v>0.63778479097315288</v>
      </c>
      <c r="CJ75" s="282">
        <v>0.62068955335912357</v>
      </c>
      <c r="CK75" s="282">
        <v>0.56530982673211672</v>
      </c>
      <c r="CL75" s="282">
        <v>0.5736306835573991</v>
      </c>
      <c r="CM75" s="282">
        <v>0.55702644596254547</v>
      </c>
      <c r="CN75" s="282">
        <v>0.55201603561993628</v>
      </c>
      <c r="CO75" s="282">
        <v>0.59793261241269924</v>
      </c>
      <c r="CP75" s="282">
        <v>0.57568405586113525</v>
      </c>
      <c r="CQ75" s="282">
        <v>0.54621176631525425</v>
      </c>
      <c r="CR75" s="282">
        <v>0.55103988859940711</v>
      </c>
      <c r="CS75" s="282">
        <v>0.49692242462747138</v>
      </c>
      <c r="CT75" s="282">
        <v>0.51815700425299194</v>
      </c>
      <c r="CU75" s="282">
        <v>0.49769876617309045</v>
      </c>
      <c r="CV75" s="282">
        <v>0.49996387777468648</v>
      </c>
      <c r="CW75" s="282">
        <v>0.46339487207569685</v>
      </c>
      <c r="CX75" s="282">
        <v>0.45646025126753231</v>
      </c>
      <c r="CY75" s="282">
        <v>0.50511187724825179</v>
      </c>
      <c r="CZ75" s="282">
        <v>0.54392576281511673</v>
      </c>
      <c r="DA75" s="282">
        <v>0.53480106323531029</v>
      </c>
      <c r="DB75" s="282">
        <v>0.54459336798600755</v>
      </c>
      <c r="DC75" s="282">
        <v>0.56489505684828689</v>
      </c>
      <c r="DD75" s="282">
        <v>0.54657615544396876</v>
      </c>
      <c r="DE75" s="282">
        <v>0.47040876888687</v>
      </c>
      <c r="DF75" s="282">
        <v>0.50903757237215719</v>
      </c>
      <c r="DG75" s="282">
        <v>0.50965377242501986</v>
      </c>
      <c r="DH75" s="282">
        <v>0.46454764897371037</v>
      </c>
      <c r="DI75" s="282">
        <v>0.44747440426308938</v>
      </c>
      <c r="DJ75" s="282">
        <v>0.46621126650016403</v>
      </c>
      <c r="DK75" s="282">
        <v>0.4772612345694317</v>
      </c>
      <c r="DL75" s="282">
        <v>0.46180234478991805</v>
      </c>
      <c r="DM75" s="282">
        <v>0.44240000000000002</v>
      </c>
      <c r="DN75" s="282">
        <v>0.40876624704506231</v>
      </c>
      <c r="DO75" s="282">
        <v>0.34435708226187928</v>
      </c>
      <c r="DP75" s="282">
        <v>0.39881207971065624</v>
      </c>
      <c r="DQ75" s="282">
        <v>0.43033370781825397</v>
      </c>
      <c r="DR75" s="282">
        <v>0.43263738594131085</v>
      </c>
      <c r="DS75" s="282">
        <v>0.43872547812869161</v>
      </c>
      <c r="DT75" s="282">
        <v>0.43409636055177481</v>
      </c>
      <c r="DU75" s="282">
        <v>0.40699999999999997</v>
      </c>
      <c r="DV75" s="282">
        <v>0.32200706869305878</v>
      </c>
      <c r="DW75" s="282">
        <v>0.38484040321075835</v>
      </c>
      <c r="DX75" s="282">
        <v>0.32672216966027851</v>
      </c>
      <c r="DY75" s="282">
        <v>0.3785385157993833</v>
      </c>
      <c r="DZ75" s="282">
        <v>0.36714866582568584</v>
      </c>
      <c r="EA75" s="282">
        <v>0.38568618302670243</v>
      </c>
      <c r="EB75" s="282">
        <v>0.35390326389108256</v>
      </c>
      <c r="EC75" s="282">
        <v>0.40223612988848312</v>
      </c>
      <c r="ED75" s="282">
        <v>0.35559324424258093</v>
      </c>
      <c r="EE75" s="282">
        <v>0.38941251871173616</v>
      </c>
      <c r="EF75" s="282">
        <v>0.39724893419487856</v>
      </c>
      <c r="EG75" s="282">
        <v>0.38657809100163915</v>
      </c>
      <c r="EH75" s="282">
        <v>0.3493622662727377</v>
      </c>
      <c r="EI75" s="282">
        <v>0.34199154605514398</v>
      </c>
      <c r="EJ75" s="282">
        <v>0.39930783831464417</v>
      </c>
      <c r="EK75" s="282">
        <v>0.37040526124368894</v>
      </c>
      <c r="EL75" s="282">
        <v>0.33200222231630322</v>
      </c>
      <c r="EM75" s="282">
        <v>0.33141528794245906</v>
      </c>
      <c r="EN75" s="282">
        <v>0.31221062266881044</v>
      </c>
      <c r="EO75" s="282">
        <v>0.40255489027510882</v>
      </c>
      <c r="EP75" s="282">
        <v>0.43984687353901547</v>
      </c>
      <c r="EQ75" s="282">
        <v>0.41612731515524604</v>
      </c>
      <c r="ER75" s="282">
        <v>0.38401273367667854</v>
      </c>
      <c r="ES75" s="282">
        <v>0.35381166597918784</v>
      </c>
      <c r="ET75" s="282">
        <v>0.34345695987908992</v>
      </c>
      <c r="EU75" s="282">
        <v>0.35833647527208928</v>
      </c>
      <c r="EV75" s="282">
        <v>0.33876636525487686</v>
      </c>
      <c r="EW75" s="282">
        <v>0.37647093703436396</v>
      </c>
      <c r="EX75" s="282">
        <v>0.39574033301497386</v>
      </c>
      <c r="EY75" s="282">
        <v>0.35429712805009717</v>
      </c>
      <c r="EZ75" s="282">
        <v>0.33945859257040167</v>
      </c>
      <c r="FA75" s="282">
        <v>0.37256637820580574</v>
      </c>
      <c r="FB75" s="282">
        <v>0.38280104173192409</v>
      </c>
      <c r="FC75" s="282">
        <v>0.34024818516303829</v>
      </c>
      <c r="FD75" s="282">
        <v>0.32636129234783112</v>
      </c>
      <c r="FE75" s="282">
        <v>0.32461398648542639</v>
      </c>
      <c r="FF75" s="282">
        <v>0.29747698699698327</v>
      </c>
      <c r="FG75" s="282">
        <v>0.33453704498746667</v>
      </c>
      <c r="FH75" s="282">
        <v>0.34344128192833168</v>
      </c>
      <c r="FI75" s="282">
        <v>0.33181698268990273</v>
      </c>
      <c r="FJ75" s="282">
        <v>0.33268500140394303</v>
      </c>
      <c r="FK75" s="282">
        <v>0.32780686282135613</v>
      </c>
      <c r="FL75" s="282">
        <v>0.3421473252259658</v>
      </c>
      <c r="FM75" s="282">
        <v>0.33587187557958476</v>
      </c>
      <c r="FN75" s="282">
        <v>0.35488740965573712</v>
      </c>
      <c r="FO75" s="282">
        <v>0.31601505601401747</v>
      </c>
      <c r="FP75" s="282">
        <v>0.35046817001784575</v>
      </c>
      <c r="FQ75" s="282">
        <v>0.31692442510951685</v>
      </c>
      <c r="FR75" s="282">
        <v>0.39285342578843735</v>
      </c>
      <c r="FS75" s="282">
        <v>0.44066012542912852</v>
      </c>
      <c r="FT75" s="282">
        <v>0.37026503797456123</v>
      </c>
      <c r="FU75" s="282">
        <v>0.32040813958780867</v>
      </c>
      <c r="FV75" s="282">
        <v>0.29135455306551139</v>
      </c>
      <c r="FW75" s="282">
        <v>0.33268916358940692</v>
      </c>
      <c r="FX75" s="282">
        <v>0.34030850535838708</v>
      </c>
      <c r="FY75" s="282">
        <v>0.39347490250766159</v>
      </c>
      <c r="FZ75" s="282">
        <v>0.37741026249491494</v>
      </c>
      <c r="GA75" s="282">
        <v>0.38888055483327072</v>
      </c>
      <c r="GB75" s="282">
        <v>0.33633000342441161</v>
      </c>
      <c r="GC75" s="282">
        <v>0.41015815763751334</v>
      </c>
      <c r="GD75" s="282">
        <v>0.37872341458270176</v>
      </c>
      <c r="GE75" s="282">
        <v>0.30348233015074605</v>
      </c>
      <c r="GF75" s="282">
        <v>0.24922372543855817</v>
      </c>
      <c r="GG75" s="282">
        <v>0.22076134410573073</v>
      </c>
      <c r="GH75" s="282">
        <v>0.25148270250777904</v>
      </c>
      <c r="GI75" s="282">
        <v>0.24765167449864881</v>
      </c>
      <c r="GJ75" s="282">
        <v>0.25578478634294649</v>
      </c>
      <c r="GK75" s="282">
        <v>0.27177389756236808</v>
      </c>
      <c r="GL75" s="282">
        <v>0.30763171634078218</v>
      </c>
      <c r="GM75" s="282">
        <v>0.26492323897002612</v>
      </c>
      <c r="GN75" s="282">
        <v>0.27699206244792351</v>
      </c>
      <c r="GO75" s="282">
        <v>0.31780271046828779</v>
      </c>
      <c r="GP75" s="282">
        <v>0.30145493120242822</v>
      </c>
      <c r="GQ75" s="282">
        <v>0.29837186222329515</v>
      </c>
      <c r="GR75" s="282">
        <v>0.28897167848287375</v>
      </c>
      <c r="GS75" s="282">
        <v>0.26508900809295044</v>
      </c>
      <c r="GT75" s="282">
        <v>0.26768269594850436</v>
      </c>
      <c r="GU75" s="282">
        <v>0.29431535339024106</v>
      </c>
      <c r="GV75" s="282">
        <v>0.30931795252507949</v>
      </c>
      <c r="GW75" s="282">
        <v>0.24652344341447821</v>
      </c>
      <c r="GX75" s="282">
        <v>0.29789933470516206</v>
      </c>
      <c r="GY75" s="282">
        <v>0.27222323579342528</v>
      </c>
      <c r="GZ75" s="282">
        <v>0.27111834171899002</v>
      </c>
      <c r="HA75" s="282">
        <v>0.24049069931426495</v>
      </c>
      <c r="HB75" s="282">
        <v>0.2328225762001874</v>
      </c>
      <c r="HC75" s="282">
        <v>0.28691068302359374</v>
      </c>
      <c r="HD75" s="282">
        <v>0.29738961227151345</v>
      </c>
      <c r="HE75" s="282">
        <v>0.30733127355205114</v>
      </c>
      <c r="HF75" s="282">
        <v>0.29661491691613828</v>
      </c>
      <c r="HG75" s="282">
        <v>0.29773781590872456</v>
      </c>
      <c r="HH75" s="282">
        <v>0.30277951225363092</v>
      </c>
      <c r="HI75" s="282">
        <v>0.31324624073355711</v>
      </c>
      <c r="HJ75" s="282">
        <v>0.30735707572795512</v>
      </c>
      <c r="HK75" s="282">
        <v>0.30499147882003619</v>
      </c>
      <c r="HL75" s="282">
        <v>0.30924191311197491</v>
      </c>
      <c r="HM75" s="282">
        <v>0.32024426422145597</v>
      </c>
      <c r="HN75" s="282">
        <v>0.29905250065358441</v>
      </c>
      <c r="HO75" s="282">
        <v>0.30938166176022741</v>
      </c>
      <c r="HP75" s="282">
        <v>0.35096278838914008</v>
      </c>
      <c r="HQ75" s="282">
        <v>0.34553973713898134</v>
      </c>
      <c r="HR75" s="282">
        <v>0.34496780329606935</v>
      </c>
      <c r="HS75" s="282">
        <v>0.31957017258222076</v>
      </c>
      <c r="HT75" s="282">
        <v>0.29171226243034853</v>
      </c>
      <c r="HU75" s="282">
        <v>0.27303064373370334</v>
      </c>
      <c r="HV75" s="608">
        <v>0.30681533640385156</v>
      </c>
      <c r="HW75" s="282">
        <v>0.31500912113645479</v>
      </c>
      <c r="HX75" s="282">
        <v>0.29508648711400048</v>
      </c>
      <c r="HY75" s="282">
        <v>0.32528782856049654</v>
      </c>
      <c r="HZ75" s="282">
        <v>0.29679065371888008</v>
      </c>
      <c r="IA75" s="282">
        <v>0.29287378925581675</v>
      </c>
      <c r="IB75" s="282">
        <v>0.29582287149052727</v>
      </c>
      <c r="IC75" s="282">
        <v>0.29647339900624992</v>
      </c>
      <c r="ID75" s="282">
        <v>0.32275048073735163</v>
      </c>
      <c r="IE75" s="282">
        <v>0.36141080116824909</v>
      </c>
      <c r="IF75" s="282">
        <v>0.34323787868319067</v>
      </c>
      <c r="IG75" s="282">
        <v>0.31450382898529894</v>
      </c>
      <c r="IH75" s="282">
        <v>0.31320523396172156</v>
      </c>
      <c r="II75" s="282">
        <v>0.30603852096995948</v>
      </c>
      <c r="IJ75" s="282">
        <v>0.34086404089723266</v>
      </c>
    </row>
    <row r="76" spans="1:244">
      <c r="A76" s="51" t="s">
        <v>321</v>
      </c>
      <c r="B76" s="284">
        <v>6.1268322348528251E-3</v>
      </c>
      <c r="C76" s="284">
        <v>7.9285634097968037E-3</v>
      </c>
      <c r="D76" s="284">
        <v>9.1250163704118207E-3</v>
      </c>
      <c r="E76" s="284">
        <v>8.4736806790351258E-3</v>
      </c>
      <c r="F76" s="284">
        <v>7.313901786056399E-3</v>
      </c>
      <c r="G76" s="284">
        <v>6.1469390111578833E-3</v>
      </c>
      <c r="H76" s="284">
        <v>1.4158797421345622E-2</v>
      </c>
      <c r="I76" s="284">
        <v>1.8144758441151192E-2</v>
      </c>
      <c r="J76" s="284">
        <v>1.4881507443969259E-2</v>
      </c>
      <c r="K76" s="284">
        <v>1.8409197268785558E-2</v>
      </c>
      <c r="L76" s="284">
        <v>1.8191001232707848E-2</v>
      </c>
      <c r="M76" s="284">
        <v>4.0006003044401085E-3</v>
      </c>
      <c r="N76" s="284">
        <v>9.2340651455259637E-4</v>
      </c>
      <c r="O76" s="284">
        <v>7.8396088397017093E-4</v>
      </c>
      <c r="P76" s="284">
        <v>7.0725433389739046E-4</v>
      </c>
      <c r="Q76" s="284">
        <v>3.3980272413047883E-4</v>
      </c>
      <c r="R76" s="284">
        <v>1.1380267072107648E-4</v>
      </c>
      <c r="S76" s="284">
        <v>1.1053606041585245E-3</v>
      </c>
      <c r="T76" s="284">
        <v>3.8623881869395883E-4</v>
      </c>
      <c r="U76" s="284">
        <v>1.4817029018185004E-3</v>
      </c>
      <c r="V76" s="284">
        <v>3.6614041891888226E-4</v>
      </c>
      <c r="W76" s="284">
        <v>3.4077239470984937E-4</v>
      </c>
      <c r="X76" s="284">
        <v>7.7567719661135535E-4</v>
      </c>
      <c r="Y76" s="284">
        <v>1.0764723174102836E-3</v>
      </c>
      <c r="Z76" s="284">
        <v>3.2487195327930468E-3</v>
      </c>
      <c r="AA76" s="284">
        <v>4.1720749119228632E-3</v>
      </c>
      <c r="AB76" s="284">
        <v>8.7598042358573228E-3</v>
      </c>
      <c r="AC76" s="284">
        <v>3.4512735808050073E-3</v>
      </c>
      <c r="AD76" s="284">
        <v>4.0241210938782154E-3</v>
      </c>
      <c r="AE76" s="284">
        <v>2.9987643022961227E-3</v>
      </c>
      <c r="AF76" s="284">
        <v>1.0411163086386344E-2</v>
      </c>
      <c r="AG76" s="284">
        <v>5.5357331991738598E-3</v>
      </c>
      <c r="AH76" s="284">
        <v>2.627833392984755E-3</v>
      </c>
      <c r="AI76" s="284">
        <v>5.4758526919116953E-3</v>
      </c>
      <c r="AJ76" s="284">
        <v>8.0381081498108169E-3</v>
      </c>
      <c r="AK76" s="284">
        <v>9.3348928468411935E-3</v>
      </c>
      <c r="AL76" s="284">
        <v>3.1660397907880907E-3</v>
      </c>
      <c r="AM76" s="284">
        <v>1.294844526715171E-2</v>
      </c>
      <c r="AN76" s="284">
        <v>1.0643926909793639E-2</v>
      </c>
      <c r="AO76" s="284">
        <v>1.1386588567966068E-2</v>
      </c>
      <c r="AP76" s="284">
        <v>1.2860864191831125E-2</v>
      </c>
      <c r="AQ76" s="284">
        <v>1.4621005319664104E-2</v>
      </c>
      <c r="AR76" s="284">
        <v>1.3322828292181239E-2</v>
      </c>
      <c r="AS76" s="284">
        <v>1.0803620351604534E-2</v>
      </c>
      <c r="AT76" s="284">
        <v>9.9184019146968862E-3</v>
      </c>
      <c r="AU76" s="284">
        <v>1.1346537650004712E-2</v>
      </c>
      <c r="AV76" s="284">
        <v>1.131542210449369E-2</v>
      </c>
      <c r="AW76" s="284">
        <v>1.2030686332182029E-2</v>
      </c>
      <c r="AX76" s="284">
        <v>1.8083374712386441E-2</v>
      </c>
      <c r="AY76" s="284">
        <v>2.2077599269170516E-2</v>
      </c>
      <c r="AZ76" s="284">
        <v>1.7669388694504573E-2</v>
      </c>
      <c r="BA76" s="284">
        <v>1.1552371321323895E-2</v>
      </c>
      <c r="BB76" s="284">
        <v>2.591710739796456E-3</v>
      </c>
      <c r="BC76" s="284">
        <v>9.4190440549582581E-3</v>
      </c>
      <c r="BD76" s="284">
        <v>6.4656076560691573E-3</v>
      </c>
      <c r="BE76" s="284">
        <v>7.4955963371519229E-3</v>
      </c>
      <c r="BF76" s="284">
        <v>6.8064857285880806E-3</v>
      </c>
      <c r="BG76" s="284">
        <v>2.4417141769370737E-2</v>
      </c>
      <c r="BH76" s="284">
        <v>8.2847060939674009E-3</v>
      </c>
      <c r="BI76" s="284">
        <v>1.8430661982350827E-2</v>
      </c>
      <c r="BJ76" s="284">
        <v>7.7677950046396533E-3</v>
      </c>
      <c r="BK76" s="284">
        <v>3.5901604443670286E-3</v>
      </c>
      <c r="BL76" s="284">
        <v>1.2235085005690483E-2</v>
      </c>
      <c r="BM76" s="284">
        <v>1.5696404556867292E-2</v>
      </c>
      <c r="BN76" s="284">
        <v>1.4273237885159773E-2</v>
      </c>
      <c r="BO76" s="284">
        <v>5.7066221449783095E-3</v>
      </c>
      <c r="BP76" s="284">
        <v>9.4999461977157088E-3</v>
      </c>
      <c r="BQ76" s="284">
        <v>7.2795474494554771E-3</v>
      </c>
      <c r="BR76" s="284">
        <v>6.5498800165840953E-3</v>
      </c>
      <c r="BS76" s="284">
        <v>5.9504715312579046E-3</v>
      </c>
      <c r="BT76" s="284">
        <v>9.9312539168012158E-3</v>
      </c>
      <c r="BU76" s="284">
        <v>6.5319391881447798E-3</v>
      </c>
      <c r="BV76" s="284">
        <v>1.1907189053881093E-2</v>
      </c>
      <c r="BW76" s="284">
        <v>1.0735858163522712E-2</v>
      </c>
      <c r="BX76" s="284">
        <v>5.9067813249771327E-3</v>
      </c>
      <c r="BY76" s="284">
        <v>1.1417244334880975E-2</v>
      </c>
      <c r="BZ76" s="284">
        <v>1.2425588451430922E-2</v>
      </c>
      <c r="CA76" s="284">
        <v>1.6149618406578886E-2</v>
      </c>
      <c r="CB76" s="284">
        <v>8.3300117678320618E-3</v>
      </c>
      <c r="CC76" s="284">
        <v>9.051150669144194E-3</v>
      </c>
      <c r="CD76" s="284">
        <v>6.9771675153357049E-3</v>
      </c>
      <c r="CE76" s="284">
        <v>1.1251612380590364E-2</v>
      </c>
      <c r="CF76" s="284">
        <v>1.0383939677613778E-2</v>
      </c>
      <c r="CG76" s="284">
        <v>6.5319391881447798E-3</v>
      </c>
      <c r="CH76" s="284">
        <v>5.1799905311704381E-3</v>
      </c>
      <c r="CI76" s="284">
        <v>4.2352975083942181E-3</v>
      </c>
      <c r="CJ76" s="284">
        <v>1.4162568040690564E-2</v>
      </c>
      <c r="CK76" s="284">
        <v>1.4412240635106228E-2</v>
      </c>
      <c r="CL76" s="284">
        <v>1.8390142307530714E-2</v>
      </c>
      <c r="CM76" s="284">
        <v>1.2451727620452395E-2</v>
      </c>
      <c r="CN76" s="284">
        <v>1.0935147988743069E-2</v>
      </c>
      <c r="CO76" s="284">
        <v>8.5338153974412103E-3</v>
      </c>
      <c r="CP76" s="284">
        <v>1.0123818069557596E-2</v>
      </c>
      <c r="CQ76" s="284">
        <v>8.4836482881710945E-3</v>
      </c>
      <c r="CR76" s="284">
        <v>1.0893001527266194E-2</v>
      </c>
      <c r="CS76" s="284">
        <v>8.0241503811636535E-3</v>
      </c>
      <c r="CT76" s="284">
        <v>9.0444963270248802E-3</v>
      </c>
      <c r="CU76" s="284">
        <v>7.0847855296452666E-3</v>
      </c>
      <c r="CV76" s="284">
        <v>1.0879706841242051E-2</v>
      </c>
      <c r="CW76" s="284">
        <v>8.8590137853315765E-3</v>
      </c>
      <c r="CX76" s="284">
        <v>9.5899007701699488E-3</v>
      </c>
      <c r="CY76" s="284">
        <v>7.6888960241166459E-3</v>
      </c>
      <c r="CZ76" s="284">
        <v>5.4883365126809506E-3</v>
      </c>
      <c r="DA76" s="284">
        <v>8.384624073942637E-3</v>
      </c>
      <c r="DB76" s="284">
        <v>4.3836959357327438E-3</v>
      </c>
      <c r="DC76" s="284">
        <v>3.1779761774877314E-3</v>
      </c>
      <c r="DD76" s="284">
        <v>5.6181847510188981E-3</v>
      </c>
      <c r="DE76" s="284">
        <v>9.1539097765047876E-3</v>
      </c>
      <c r="DF76" s="284">
        <v>7.8619840328557986E-3</v>
      </c>
      <c r="DG76" s="284">
        <v>5.1097034333686337E-3</v>
      </c>
      <c r="DH76" s="284">
        <v>5.3962377268591804E-3</v>
      </c>
      <c r="DI76" s="284">
        <v>1.4972965919518851E-2</v>
      </c>
      <c r="DJ76" s="284">
        <v>9.3962132387716366E-3</v>
      </c>
      <c r="DK76" s="284">
        <v>4.9328232122648067E-3</v>
      </c>
      <c r="DL76" s="284">
        <v>3.7165626808293656E-3</v>
      </c>
      <c r="DM76" s="284">
        <v>2.7000000000000001E-3</v>
      </c>
      <c r="DN76" s="284">
        <v>8.4558252149231506E-3</v>
      </c>
      <c r="DO76" s="284">
        <v>3.5703904356475809E-2</v>
      </c>
      <c r="DP76" s="284">
        <v>9.7607719436266158E-3</v>
      </c>
      <c r="DQ76" s="284">
        <v>1.9415592802865492E-2</v>
      </c>
      <c r="DR76" s="284">
        <v>6.6971079554756776E-3</v>
      </c>
      <c r="DS76" s="284">
        <v>1.9511806045853484E-2</v>
      </c>
      <c r="DT76" s="284">
        <v>4.2724094934702148E-3</v>
      </c>
      <c r="DU76" s="284">
        <v>5.4999999999999997E-3</v>
      </c>
      <c r="DV76" s="284">
        <v>2.0266669151688732E-2</v>
      </c>
      <c r="DW76" s="284">
        <v>1.5174182256412512E-2</v>
      </c>
      <c r="DX76" s="284">
        <v>1.3857606217206109E-2</v>
      </c>
      <c r="DY76" s="284">
        <v>1.0502255143817625E-2</v>
      </c>
      <c r="DZ76" s="284">
        <v>9.8185311082650446E-3</v>
      </c>
      <c r="EA76" s="284">
        <v>8.893455005334068E-3</v>
      </c>
      <c r="EB76" s="284">
        <v>6.4624990786661188E-3</v>
      </c>
      <c r="EC76" s="284">
        <v>2.1161569609947327E-2</v>
      </c>
      <c r="ED76" s="284">
        <v>2.2595733986175325E-2</v>
      </c>
      <c r="EE76" s="284">
        <v>2.2590406444307001E-2</v>
      </c>
      <c r="EF76" s="284">
        <v>1.0300971567144946E-2</v>
      </c>
      <c r="EG76" s="284">
        <v>1.0859435514206258E-2</v>
      </c>
      <c r="EH76" s="284">
        <v>8.2252597583127706E-3</v>
      </c>
      <c r="EI76" s="284">
        <v>5.7724070113801271E-3</v>
      </c>
      <c r="EJ76" s="284">
        <v>4.1079580242113405E-3</v>
      </c>
      <c r="EK76" s="284">
        <v>3.6533939444504298E-3</v>
      </c>
      <c r="EL76" s="284">
        <v>3.4927566508124782E-3</v>
      </c>
      <c r="EM76" s="284">
        <v>1.7084654973259772E-3</v>
      </c>
      <c r="EN76" s="284">
        <v>4.1093075816724884E-3</v>
      </c>
      <c r="EO76" s="284">
        <v>1.1305747772593754E-3</v>
      </c>
      <c r="EP76" s="284">
        <v>8.5595604787973571E-4</v>
      </c>
      <c r="EQ76" s="284">
        <v>6.7242697985278621E-4</v>
      </c>
      <c r="ER76" s="284">
        <v>1.2759579572760454E-2</v>
      </c>
      <c r="ES76" s="284">
        <v>1.9678127967299029E-2</v>
      </c>
      <c r="ET76" s="284">
        <v>1.5945587923266457E-2</v>
      </c>
      <c r="EU76" s="284">
        <v>1.872313445582539E-2</v>
      </c>
      <c r="EV76" s="284">
        <v>2.8863167442781494E-2</v>
      </c>
      <c r="EW76" s="284">
        <v>3.1284922704414228E-3</v>
      </c>
      <c r="EX76" s="284">
        <v>4.8093607881124151E-3</v>
      </c>
      <c r="EY76" s="284">
        <v>1.5329957106215723E-3</v>
      </c>
      <c r="EZ76" s="284">
        <v>1.5107429898310926E-3</v>
      </c>
      <c r="FA76" s="284">
        <v>9.1009517363741244E-3</v>
      </c>
      <c r="FB76" s="284">
        <v>5.1316931723600955E-3</v>
      </c>
      <c r="FC76" s="284">
        <v>7.1473509321064964E-3</v>
      </c>
      <c r="FD76" s="284">
        <v>6.1308661241779062E-3</v>
      </c>
      <c r="FE76" s="284">
        <v>3.2162840485147805E-3</v>
      </c>
      <c r="FF76" s="284">
        <v>5.6293325825821916E-3</v>
      </c>
      <c r="FG76" s="284">
        <v>6.9588470732824441E-3</v>
      </c>
      <c r="FH76" s="284">
        <v>6.4411316352601857E-3</v>
      </c>
      <c r="FI76" s="284">
        <v>7.911394661377193E-3</v>
      </c>
      <c r="FJ76" s="284">
        <v>1.2883850791554817E-2</v>
      </c>
      <c r="FK76" s="284">
        <v>5.5077740544725601E-3</v>
      </c>
      <c r="FL76" s="284">
        <v>7.8362117440937094E-3</v>
      </c>
      <c r="FM76" s="284">
        <v>1.1853083357461849E-2</v>
      </c>
      <c r="FN76" s="284">
        <v>1.5976341506119588E-3</v>
      </c>
      <c r="FO76" s="284">
        <v>2.2506797042055118E-3</v>
      </c>
      <c r="FP76" s="284">
        <v>4.7820507897267054E-3</v>
      </c>
      <c r="FQ76" s="284">
        <v>2.3482049873355497E-3</v>
      </c>
      <c r="FR76" s="284">
        <v>3.5614900379531216E-3</v>
      </c>
      <c r="FS76" s="284">
        <v>2.5960069214125713E-3</v>
      </c>
      <c r="FT76" s="284">
        <v>2.810815843690531E-3</v>
      </c>
      <c r="FU76" s="284">
        <v>6.8987120916663026E-3</v>
      </c>
      <c r="FV76" s="284">
        <v>4.7471107558308134E-3</v>
      </c>
      <c r="FW76" s="284">
        <v>4.7532894248222719E-3</v>
      </c>
      <c r="FX76" s="284">
        <v>4.7084937185056328E-3</v>
      </c>
      <c r="FY76" s="284">
        <v>4.9977871118051321E-3</v>
      </c>
      <c r="FZ76" s="284">
        <v>7.8728848034142901E-3</v>
      </c>
      <c r="GA76" s="284">
        <v>3.8357027979461925E-3</v>
      </c>
      <c r="GB76" s="284">
        <v>1.1944387784148207E-2</v>
      </c>
      <c r="GC76" s="284">
        <v>9.2351589149205441E-3</v>
      </c>
      <c r="GD76" s="284">
        <v>4.2316919751852521E-3</v>
      </c>
      <c r="GE76" s="284">
        <v>1.0455294674272125E-2</v>
      </c>
      <c r="GF76" s="284">
        <v>8.5137656120625495E-3</v>
      </c>
      <c r="GG76" s="284">
        <v>6.6613344251732582E-3</v>
      </c>
      <c r="GH76" s="284">
        <v>5.2136583461850376E-3</v>
      </c>
      <c r="GI76" s="284">
        <v>3.432816710183946E-2</v>
      </c>
      <c r="GJ76" s="284">
        <v>7.020882506455055E-3</v>
      </c>
      <c r="GK76" s="284">
        <v>3.0173299780898591E-3</v>
      </c>
      <c r="GL76" s="284">
        <v>6.0272129653453042E-3</v>
      </c>
      <c r="GM76" s="284">
        <v>1.1495749970269612E-3</v>
      </c>
      <c r="GN76" s="284">
        <v>3.1629610139016794E-3</v>
      </c>
      <c r="GO76" s="284">
        <v>3.0069067737408957E-3</v>
      </c>
      <c r="GP76" s="284">
        <v>4.3748596560508569E-3</v>
      </c>
      <c r="GQ76" s="284">
        <v>4.2341544910776208E-3</v>
      </c>
      <c r="GR76" s="284">
        <v>5.5446876907933266E-3</v>
      </c>
      <c r="GS76" s="284">
        <v>4.2942186030145704E-3</v>
      </c>
      <c r="GT76" s="284">
        <v>1.7606967057932602E-3</v>
      </c>
      <c r="GU76" s="284">
        <v>3.1171174181046724E-3</v>
      </c>
      <c r="GV76" s="284">
        <v>3.4073820265357012E-3</v>
      </c>
      <c r="GW76" s="284">
        <v>3.0383068925489139E-3</v>
      </c>
      <c r="GX76" s="284">
        <v>1.6474568568290559E-3</v>
      </c>
      <c r="GY76" s="284">
        <v>2.1769447940406137E-3</v>
      </c>
      <c r="GZ76" s="284">
        <v>2.7573911597155807E-3</v>
      </c>
      <c r="HA76" s="284">
        <v>3.0761082765479843E-3</v>
      </c>
      <c r="HB76" s="284">
        <v>2.4554924764371936E-3</v>
      </c>
      <c r="HC76" s="284">
        <v>2.0451552149839979E-3</v>
      </c>
      <c r="HD76" s="284">
        <v>2.6331587554598713E-3</v>
      </c>
      <c r="HE76" s="284">
        <v>1.989534406086475E-3</v>
      </c>
      <c r="HF76" s="284">
        <v>2.1658537281585961E-3</v>
      </c>
      <c r="HG76" s="284">
        <v>3.5141767118625853E-3</v>
      </c>
      <c r="HH76" s="284">
        <v>3.8346615302663097E-3</v>
      </c>
      <c r="HI76" s="284">
        <v>2.2114230385074725E-3</v>
      </c>
      <c r="HJ76" s="284">
        <v>3.0533866816824557E-3</v>
      </c>
      <c r="HK76" s="284">
        <v>4.0831386053375969E-3</v>
      </c>
      <c r="HL76" s="284">
        <v>5.0036816959775328E-3</v>
      </c>
      <c r="HM76" s="284">
        <v>5.1472712912484829E-3</v>
      </c>
      <c r="HN76" s="284">
        <v>6.7101333312207375E-3</v>
      </c>
      <c r="HO76" s="284">
        <v>2.255481676987108E-3</v>
      </c>
      <c r="HP76" s="284">
        <v>3.062420020866324E-3</v>
      </c>
      <c r="HQ76" s="284">
        <v>3.3947690795711723E-3</v>
      </c>
      <c r="HR76" s="284">
        <v>3.1557447339289335E-3</v>
      </c>
      <c r="HS76" s="284">
        <v>2.5707381446125896E-3</v>
      </c>
      <c r="HT76" s="284">
        <v>2.3112335383570432E-3</v>
      </c>
      <c r="HU76" s="284">
        <v>1.2798124536516518E-3</v>
      </c>
      <c r="HV76" s="609">
        <v>1.1571351609745734E-3</v>
      </c>
      <c r="HW76" s="284">
        <v>3.7519568395585627E-3</v>
      </c>
      <c r="HX76" s="284">
        <v>3.2098908753192476E-3</v>
      </c>
      <c r="HY76" s="284">
        <v>5.6107359817847095E-3</v>
      </c>
      <c r="HZ76" s="284">
        <v>4.6081870660623844E-3</v>
      </c>
      <c r="IA76" s="284">
        <v>3.0068285157077591E-3</v>
      </c>
      <c r="IB76" s="284">
        <v>2.1017558109546241E-3</v>
      </c>
      <c r="IC76" s="284">
        <v>2.0152005678572048E-3</v>
      </c>
      <c r="ID76" s="284">
        <v>1.5038790531131888E-3</v>
      </c>
      <c r="IE76" s="284">
        <v>4.3312869571767538E-3</v>
      </c>
      <c r="IF76" s="284">
        <v>3.2945359069866775E-3</v>
      </c>
      <c r="IG76" s="284">
        <v>3.4869452496360002E-3</v>
      </c>
      <c r="IH76" s="284">
        <v>1.8036835506582815E-3</v>
      </c>
      <c r="II76" s="284">
        <v>3.9634257625716339E-3</v>
      </c>
      <c r="IJ76" s="284">
        <v>2.819750037999932E-3</v>
      </c>
    </row>
    <row r="77" spans="1:244">
      <c r="GJ77" s="488"/>
    </row>
    <row r="78" spans="1:244">
      <c r="GJ78" s="488"/>
    </row>
    <row r="79" spans="1:244" ht="15">
      <c r="A79" s="410" t="s">
        <v>388</v>
      </c>
      <c r="B79" s="226">
        <v>38353</v>
      </c>
      <c r="C79" s="226">
        <v>38384</v>
      </c>
      <c r="D79" s="226">
        <v>38412</v>
      </c>
      <c r="E79" s="226">
        <v>38443</v>
      </c>
      <c r="F79" s="226">
        <v>38473</v>
      </c>
      <c r="G79" s="226">
        <v>38504</v>
      </c>
      <c r="H79" s="226">
        <v>38534</v>
      </c>
      <c r="I79" s="226">
        <v>38565</v>
      </c>
      <c r="J79" s="226">
        <v>38596</v>
      </c>
      <c r="K79" s="226">
        <v>38626</v>
      </c>
      <c r="L79" s="226">
        <v>38657</v>
      </c>
      <c r="M79" s="227">
        <v>38687</v>
      </c>
      <c r="N79" s="225">
        <v>38718</v>
      </c>
      <c r="O79" s="226">
        <v>38749</v>
      </c>
      <c r="P79" s="226">
        <v>38777</v>
      </c>
      <c r="Q79" s="226">
        <v>38808</v>
      </c>
      <c r="R79" s="226">
        <v>38838</v>
      </c>
      <c r="S79" s="226">
        <v>38869</v>
      </c>
      <c r="T79" s="226">
        <v>38899</v>
      </c>
      <c r="U79" s="226">
        <v>38930</v>
      </c>
      <c r="V79" s="226">
        <v>38961</v>
      </c>
      <c r="W79" s="226">
        <v>38991</v>
      </c>
      <c r="X79" s="226">
        <v>39022</v>
      </c>
      <c r="Y79" s="227">
        <v>39052</v>
      </c>
      <c r="Z79" s="225">
        <v>39083</v>
      </c>
      <c r="AA79" s="226">
        <v>39114</v>
      </c>
      <c r="AB79" s="226">
        <v>39142</v>
      </c>
      <c r="AC79" s="226">
        <v>39173</v>
      </c>
      <c r="AD79" s="226">
        <v>39203</v>
      </c>
      <c r="AE79" s="226">
        <v>39234</v>
      </c>
      <c r="AF79" s="226">
        <v>39264</v>
      </c>
      <c r="AG79" s="226">
        <v>39295</v>
      </c>
      <c r="AH79" s="226">
        <v>39326</v>
      </c>
      <c r="AI79" s="226">
        <v>39356</v>
      </c>
      <c r="AJ79" s="226">
        <v>39387</v>
      </c>
      <c r="AK79" s="227">
        <v>39417</v>
      </c>
      <c r="AL79" s="225">
        <v>39448</v>
      </c>
      <c r="AM79" s="226">
        <v>39479</v>
      </c>
      <c r="AN79" s="226">
        <v>39508</v>
      </c>
      <c r="AO79" s="226">
        <v>39539</v>
      </c>
      <c r="AP79" s="226">
        <v>39569</v>
      </c>
      <c r="AQ79" s="226">
        <v>39600</v>
      </c>
      <c r="AR79" s="226">
        <v>39630</v>
      </c>
      <c r="AS79" s="226">
        <v>39661</v>
      </c>
      <c r="AT79" s="226">
        <v>39692</v>
      </c>
      <c r="AU79" s="226">
        <v>39722</v>
      </c>
      <c r="AV79" s="226">
        <v>39753</v>
      </c>
      <c r="AW79" s="227">
        <v>39783</v>
      </c>
      <c r="AX79" s="225">
        <v>39814</v>
      </c>
      <c r="AY79" s="226">
        <v>39845</v>
      </c>
      <c r="AZ79" s="226">
        <v>39873</v>
      </c>
      <c r="BA79" s="226">
        <v>39904</v>
      </c>
      <c r="BB79" s="226">
        <v>39934</v>
      </c>
      <c r="BC79" s="226">
        <v>39965</v>
      </c>
      <c r="BD79" s="226">
        <v>39995</v>
      </c>
      <c r="BE79" s="226">
        <v>40026</v>
      </c>
      <c r="BF79" s="226">
        <v>40057</v>
      </c>
      <c r="BG79" s="226">
        <v>40087</v>
      </c>
      <c r="BH79" s="226">
        <v>40118</v>
      </c>
      <c r="BI79" s="226">
        <v>40148</v>
      </c>
      <c r="BJ79" s="225">
        <v>40179</v>
      </c>
      <c r="BK79" s="226">
        <v>40210</v>
      </c>
      <c r="BL79" s="226">
        <v>40238</v>
      </c>
      <c r="BM79" s="226">
        <v>40269</v>
      </c>
      <c r="BN79" s="226">
        <v>40299</v>
      </c>
      <c r="BO79" s="226">
        <v>40330</v>
      </c>
      <c r="BP79" s="226">
        <v>40360</v>
      </c>
      <c r="BQ79" s="226">
        <v>40391</v>
      </c>
      <c r="BR79" s="226">
        <v>40422</v>
      </c>
      <c r="BS79" s="226">
        <v>40452</v>
      </c>
      <c r="BT79" s="226">
        <v>40483</v>
      </c>
      <c r="BU79" s="227">
        <v>40513</v>
      </c>
      <c r="BV79" s="225">
        <v>40544</v>
      </c>
      <c r="BW79" s="226">
        <v>40575</v>
      </c>
      <c r="BX79" s="226">
        <v>40603</v>
      </c>
      <c r="BY79" s="226">
        <v>40634</v>
      </c>
      <c r="BZ79" s="226">
        <v>40664</v>
      </c>
      <c r="CA79" s="226">
        <v>40695</v>
      </c>
      <c r="CB79" s="226">
        <v>40725</v>
      </c>
      <c r="CC79" s="226">
        <v>40756</v>
      </c>
      <c r="CD79" s="226">
        <v>40787</v>
      </c>
      <c r="CE79" s="226">
        <v>40817</v>
      </c>
      <c r="CF79" s="226">
        <v>40848</v>
      </c>
      <c r="CG79" s="227">
        <v>40878</v>
      </c>
      <c r="CH79" s="225">
        <v>40909</v>
      </c>
      <c r="CI79" s="226">
        <v>40940</v>
      </c>
      <c r="CJ79" s="226">
        <v>40969</v>
      </c>
      <c r="CK79" s="226">
        <v>41000</v>
      </c>
      <c r="CL79" s="226">
        <v>41030</v>
      </c>
      <c r="CM79" s="226">
        <v>41061</v>
      </c>
      <c r="CN79" s="226">
        <v>41091</v>
      </c>
      <c r="CO79" s="226">
        <v>41122</v>
      </c>
      <c r="CP79" s="226">
        <v>41153</v>
      </c>
      <c r="CQ79" s="226">
        <v>41183</v>
      </c>
      <c r="CR79" s="226">
        <v>41214</v>
      </c>
      <c r="CS79" s="227">
        <v>41244</v>
      </c>
      <c r="CT79" s="225">
        <v>41275</v>
      </c>
      <c r="CU79" s="226">
        <v>41306</v>
      </c>
      <c r="CV79" s="226">
        <v>41334</v>
      </c>
      <c r="CW79" s="226">
        <v>41365</v>
      </c>
      <c r="CX79" s="226">
        <v>41395</v>
      </c>
      <c r="CY79" s="226">
        <v>41426</v>
      </c>
      <c r="CZ79" s="226">
        <v>41456</v>
      </c>
      <c r="DA79" s="226">
        <v>41487</v>
      </c>
      <c r="DB79" s="226">
        <v>41518</v>
      </c>
      <c r="DC79" s="226">
        <v>41548</v>
      </c>
      <c r="DD79" s="226">
        <v>41579</v>
      </c>
      <c r="DE79" s="227">
        <v>41609</v>
      </c>
      <c r="DF79" s="225">
        <v>41640</v>
      </c>
      <c r="DG79" s="226">
        <v>41671</v>
      </c>
      <c r="DH79" s="226">
        <v>41699</v>
      </c>
      <c r="DI79" s="226">
        <v>41730</v>
      </c>
      <c r="DJ79" s="226">
        <v>41760</v>
      </c>
      <c r="DK79" s="226">
        <v>41791</v>
      </c>
      <c r="DL79" s="226">
        <v>41821</v>
      </c>
      <c r="DM79" s="226">
        <v>41852</v>
      </c>
      <c r="DN79" s="226">
        <v>41883</v>
      </c>
      <c r="DO79" s="226">
        <v>41913</v>
      </c>
      <c r="DP79" s="226">
        <v>41944</v>
      </c>
      <c r="DQ79" s="226">
        <v>41974</v>
      </c>
      <c r="DR79" s="225">
        <v>42005</v>
      </c>
      <c r="DS79" s="226">
        <v>42036</v>
      </c>
      <c r="DT79" s="226">
        <v>42064</v>
      </c>
      <c r="DU79" s="226">
        <v>42095</v>
      </c>
      <c r="DV79" s="226">
        <v>42125</v>
      </c>
      <c r="DW79" s="226">
        <v>42156</v>
      </c>
      <c r="DX79" s="226">
        <v>42186</v>
      </c>
      <c r="DY79" s="226">
        <v>42217</v>
      </c>
      <c r="DZ79" s="226">
        <v>42248</v>
      </c>
      <c r="EA79" s="226">
        <v>42278</v>
      </c>
      <c r="EB79" s="226">
        <v>42309</v>
      </c>
      <c r="EC79" s="226">
        <v>42339</v>
      </c>
      <c r="ED79" s="225">
        <v>42370</v>
      </c>
      <c r="EE79" s="226">
        <v>42401</v>
      </c>
      <c r="EF79" s="226">
        <v>42430</v>
      </c>
      <c r="EG79" s="226">
        <v>42461</v>
      </c>
      <c r="EH79" s="226">
        <v>42491</v>
      </c>
      <c r="EI79" s="226">
        <v>42522</v>
      </c>
      <c r="EJ79" s="226">
        <v>42552</v>
      </c>
      <c r="EK79" s="226">
        <v>42583</v>
      </c>
      <c r="EL79" s="226">
        <v>42614</v>
      </c>
      <c r="EM79" s="226">
        <v>42644</v>
      </c>
      <c r="EN79" s="226">
        <v>42675</v>
      </c>
      <c r="EO79" s="228">
        <v>42705</v>
      </c>
      <c r="EP79" s="229">
        <v>42736</v>
      </c>
      <c r="EQ79" s="226">
        <v>42767</v>
      </c>
      <c r="ER79" s="226">
        <v>42795</v>
      </c>
      <c r="ES79" s="226">
        <v>42826</v>
      </c>
      <c r="ET79" s="226">
        <v>42856</v>
      </c>
      <c r="EU79" s="226">
        <v>42887</v>
      </c>
      <c r="EV79" s="226">
        <v>42917</v>
      </c>
      <c r="EW79" s="226">
        <v>42948</v>
      </c>
      <c r="EX79" s="226">
        <v>42979</v>
      </c>
      <c r="EY79" s="226">
        <v>43009</v>
      </c>
      <c r="EZ79" s="226">
        <v>43040</v>
      </c>
      <c r="FA79" s="226">
        <v>43070</v>
      </c>
      <c r="FB79" s="226">
        <v>43101</v>
      </c>
      <c r="FC79" s="226">
        <v>43132</v>
      </c>
      <c r="FD79" s="226">
        <v>43160</v>
      </c>
      <c r="FE79" s="226">
        <v>43191</v>
      </c>
      <c r="FF79" s="226">
        <v>43221</v>
      </c>
      <c r="FG79" s="226">
        <v>43252</v>
      </c>
      <c r="FH79" s="226">
        <v>43282</v>
      </c>
      <c r="FI79" s="226">
        <v>43313</v>
      </c>
      <c r="FJ79" s="226">
        <v>43344</v>
      </c>
      <c r="FK79" s="226">
        <v>43374</v>
      </c>
      <c r="FL79" s="270">
        <v>43405</v>
      </c>
      <c r="FM79" s="270">
        <v>43435</v>
      </c>
      <c r="FN79" s="270">
        <v>43466</v>
      </c>
      <c r="FO79" s="270">
        <v>43497</v>
      </c>
      <c r="FP79" s="270">
        <v>43525</v>
      </c>
      <c r="FQ79" s="270">
        <v>43556</v>
      </c>
      <c r="FR79" s="270">
        <v>43586</v>
      </c>
      <c r="FS79" s="270">
        <v>43617</v>
      </c>
      <c r="FT79" s="270">
        <v>43647</v>
      </c>
      <c r="FU79" s="270">
        <v>43678</v>
      </c>
      <c r="FV79" s="270">
        <v>43709</v>
      </c>
      <c r="FW79" s="270">
        <v>43739</v>
      </c>
      <c r="FX79" s="270">
        <v>43770</v>
      </c>
      <c r="FY79" s="270">
        <v>43800</v>
      </c>
      <c r="FZ79" s="270">
        <v>43831</v>
      </c>
      <c r="GA79" s="270">
        <v>43862</v>
      </c>
      <c r="GB79" s="270">
        <v>43891</v>
      </c>
      <c r="GC79" s="270">
        <v>43922</v>
      </c>
      <c r="GD79" s="270">
        <v>43952</v>
      </c>
      <c r="GE79" s="270">
        <v>43983</v>
      </c>
      <c r="GF79" s="270">
        <v>44013</v>
      </c>
      <c r="GG79" s="270">
        <v>44044</v>
      </c>
      <c r="GH79" s="270">
        <v>44075</v>
      </c>
      <c r="GI79" s="270">
        <v>44105</v>
      </c>
      <c r="GJ79" s="270">
        <v>44136</v>
      </c>
      <c r="GK79" s="270">
        <v>44166</v>
      </c>
      <c r="GL79" s="270">
        <v>44197</v>
      </c>
      <c r="GM79" s="270">
        <v>44228</v>
      </c>
      <c r="GN79" s="270">
        <v>44256</v>
      </c>
      <c r="GO79" s="270">
        <v>44287</v>
      </c>
      <c r="GP79" s="270">
        <v>44317</v>
      </c>
      <c r="GQ79" s="270">
        <v>44348</v>
      </c>
      <c r="GR79" s="270">
        <v>44378</v>
      </c>
      <c r="GS79" s="270">
        <v>44409</v>
      </c>
      <c r="GT79" s="270">
        <v>44440</v>
      </c>
      <c r="GU79" s="270">
        <v>44470</v>
      </c>
      <c r="GV79" s="270">
        <v>44501</v>
      </c>
      <c r="GW79" s="270">
        <v>44531</v>
      </c>
      <c r="GX79" s="270">
        <v>44562</v>
      </c>
      <c r="GY79" s="270">
        <v>44593</v>
      </c>
      <c r="GZ79" s="270">
        <v>44621</v>
      </c>
      <c r="HA79" s="270">
        <v>44652</v>
      </c>
      <c r="HB79" s="270">
        <v>44682</v>
      </c>
      <c r="HC79" s="270">
        <v>44713</v>
      </c>
      <c r="HD79" s="270">
        <v>44743</v>
      </c>
      <c r="HE79" s="270">
        <v>44774</v>
      </c>
      <c r="HF79" s="270">
        <v>44805</v>
      </c>
      <c r="HG79" s="270">
        <v>44835</v>
      </c>
      <c r="HH79" s="270">
        <f t="shared" ref="HH79:HZ79" si="5">HH$11</f>
        <v>44866</v>
      </c>
      <c r="HI79" s="270">
        <f t="shared" si="5"/>
        <v>44896</v>
      </c>
      <c r="HJ79" s="270">
        <f t="shared" si="5"/>
        <v>44927</v>
      </c>
      <c r="HK79" s="270">
        <f t="shared" si="5"/>
        <v>44958</v>
      </c>
      <c r="HL79" s="270">
        <f t="shared" si="5"/>
        <v>44986</v>
      </c>
      <c r="HM79" s="270">
        <f t="shared" si="5"/>
        <v>45017</v>
      </c>
      <c r="HN79" s="270">
        <f t="shared" si="5"/>
        <v>45047</v>
      </c>
      <c r="HO79" s="270">
        <f t="shared" si="5"/>
        <v>45078</v>
      </c>
      <c r="HP79" s="270">
        <f t="shared" si="5"/>
        <v>45108</v>
      </c>
      <c r="HQ79" s="270">
        <f t="shared" si="5"/>
        <v>45139</v>
      </c>
      <c r="HR79" s="270">
        <f t="shared" si="5"/>
        <v>45170</v>
      </c>
      <c r="HS79" s="270">
        <f t="shared" si="5"/>
        <v>45200</v>
      </c>
      <c r="HT79" s="270">
        <f t="shared" si="5"/>
        <v>45231</v>
      </c>
      <c r="HU79" s="270">
        <f t="shared" si="5"/>
        <v>45261</v>
      </c>
      <c r="HV79" s="270">
        <f t="shared" si="5"/>
        <v>45292</v>
      </c>
      <c r="HW79" s="270">
        <f t="shared" si="5"/>
        <v>45323</v>
      </c>
      <c r="HX79" s="270">
        <f t="shared" si="5"/>
        <v>45352</v>
      </c>
      <c r="HY79" s="270">
        <f t="shared" si="5"/>
        <v>45383</v>
      </c>
      <c r="HZ79" s="270">
        <f t="shared" si="5"/>
        <v>45413</v>
      </c>
      <c r="IA79" s="270">
        <v>45444</v>
      </c>
      <c r="IB79" s="270">
        <v>45474</v>
      </c>
      <c r="IC79" s="270">
        <v>45505</v>
      </c>
      <c r="ID79" s="270">
        <v>45536</v>
      </c>
      <c r="IE79" s="270">
        <v>45566</v>
      </c>
      <c r="IF79" s="270">
        <v>45597</v>
      </c>
      <c r="IG79" s="270">
        <v>45627</v>
      </c>
      <c r="IH79" s="270">
        <v>45658</v>
      </c>
      <c r="II79" s="270">
        <v>45689</v>
      </c>
      <c r="IJ79" s="270">
        <v>45717</v>
      </c>
    </row>
    <row r="80" spans="1:244">
      <c r="A80" s="26" t="s">
        <v>272</v>
      </c>
      <c r="B80" s="283">
        <v>0</v>
      </c>
      <c r="C80" s="283">
        <v>0</v>
      </c>
      <c r="D80" s="283">
        <v>0</v>
      </c>
      <c r="E80" s="283">
        <v>0</v>
      </c>
      <c r="F80" s="283">
        <v>0</v>
      </c>
      <c r="G80" s="283">
        <v>0</v>
      </c>
      <c r="H80" s="283">
        <v>0</v>
      </c>
      <c r="I80" s="283">
        <v>0</v>
      </c>
      <c r="J80" s="283">
        <v>0</v>
      </c>
      <c r="K80" s="283">
        <v>0</v>
      </c>
      <c r="L80" s="283">
        <v>0</v>
      </c>
      <c r="M80" s="283">
        <v>0</v>
      </c>
      <c r="N80" s="283">
        <v>0</v>
      </c>
      <c r="O80" s="283">
        <v>0</v>
      </c>
      <c r="P80" s="283">
        <v>0</v>
      </c>
      <c r="Q80" s="283">
        <v>0</v>
      </c>
      <c r="R80" s="283">
        <v>0</v>
      </c>
      <c r="S80" s="283">
        <v>0</v>
      </c>
      <c r="T80" s="283">
        <v>0</v>
      </c>
      <c r="U80" s="283">
        <v>0</v>
      </c>
      <c r="V80" s="283">
        <v>0</v>
      </c>
      <c r="W80" s="283">
        <v>0</v>
      </c>
      <c r="X80" s="283">
        <v>0</v>
      </c>
      <c r="Y80" s="283">
        <v>0</v>
      </c>
      <c r="Z80" s="283">
        <v>0</v>
      </c>
      <c r="AA80" s="283">
        <v>0</v>
      </c>
      <c r="AB80" s="283">
        <v>0</v>
      </c>
      <c r="AC80" s="283">
        <v>0</v>
      </c>
      <c r="AD80" s="283">
        <v>0</v>
      </c>
      <c r="AE80" s="283">
        <v>0</v>
      </c>
      <c r="AF80" s="283">
        <v>0</v>
      </c>
      <c r="AG80" s="283">
        <v>0</v>
      </c>
      <c r="AH80" s="283">
        <v>0</v>
      </c>
      <c r="AI80" s="283">
        <v>0</v>
      </c>
      <c r="AJ80" s="283">
        <v>0</v>
      </c>
      <c r="AK80" s="283">
        <v>0</v>
      </c>
      <c r="AL80" s="283">
        <v>0</v>
      </c>
      <c r="AM80" s="283">
        <v>0</v>
      </c>
      <c r="AN80" s="283">
        <v>0</v>
      </c>
      <c r="AO80" s="283">
        <v>0</v>
      </c>
      <c r="AP80" s="283">
        <v>0</v>
      </c>
      <c r="AQ80" s="283">
        <v>0</v>
      </c>
      <c r="AR80" s="283">
        <v>0</v>
      </c>
      <c r="AS80" s="283">
        <v>0</v>
      </c>
      <c r="AT80" s="283">
        <v>0</v>
      </c>
      <c r="AU80" s="283">
        <v>0</v>
      </c>
      <c r="AV80" s="283">
        <v>0</v>
      </c>
      <c r="AW80" s="283">
        <v>0</v>
      </c>
      <c r="AX80" s="283">
        <v>0</v>
      </c>
      <c r="AY80" s="283">
        <v>0</v>
      </c>
      <c r="AZ80" s="283">
        <v>0</v>
      </c>
      <c r="BA80" s="283">
        <v>0</v>
      </c>
      <c r="BB80" s="283">
        <v>0</v>
      </c>
      <c r="BC80" s="283">
        <v>0</v>
      </c>
      <c r="BD80" s="283">
        <v>0</v>
      </c>
      <c r="BE80" s="283">
        <v>0</v>
      </c>
      <c r="BF80" s="283">
        <v>0</v>
      </c>
      <c r="BG80" s="283">
        <v>0</v>
      </c>
      <c r="BH80" s="283">
        <v>0</v>
      </c>
      <c r="BI80" s="283">
        <v>0</v>
      </c>
      <c r="BJ80" s="283">
        <v>0</v>
      </c>
      <c r="BK80" s="283">
        <v>0</v>
      </c>
      <c r="BL80" s="283">
        <v>0</v>
      </c>
      <c r="BM80" s="283">
        <v>0</v>
      </c>
      <c r="BN80" s="283">
        <v>0</v>
      </c>
      <c r="BO80" s="283">
        <v>0</v>
      </c>
      <c r="BP80" s="283">
        <v>0</v>
      </c>
      <c r="BQ80" s="283">
        <v>0</v>
      </c>
      <c r="BR80" s="283">
        <v>0</v>
      </c>
      <c r="BS80" s="283">
        <v>0</v>
      </c>
      <c r="BT80" s="283">
        <v>0</v>
      </c>
      <c r="BU80" s="283">
        <v>0</v>
      </c>
      <c r="BV80" s="283">
        <v>0</v>
      </c>
      <c r="BW80" s="283">
        <v>0</v>
      </c>
      <c r="BX80" s="283">
        <v>0</v>
      </c>
      <c r="BY80" s="283">
        <v>0</v>
      </c>
      <c r="BZ80" s="283">
        <v>0</v>
      </c>
      <c r="CA80" s="283">
        <v>0</v>
      </c>
      <c r="CB80" s="283">
        <v>0</v>
      </c>
      <c r="CC80" s="283">
        <v>0</v>
      </c>
      <c r="CD80" s="283">
        <v>0</v>
      </c>
      <c r="CE80" s="283">
        <v>0</v>
      </c>
      <c r="CF80" s="283">
        <v>0</v>
      </c>
      <c r="CG80" s="283">
        <v>0</v>
      </c>
      <c r="CH80" s="283">
        <v>0</v>
      </c>
      <c r="CI80" s="283">
        <v>0</v>
      </c>
      <c r="CJ80" s="283">
        <v>0</v>
      </c>
      <c r="CK80" s="283">
        <v>0</v>
      </c>
      <c r="CL80" s="283">
        <v>0</v>
      </c>
      <c r="CM80" s="283">
        <v>0</v>
      </c>
      <c r="CN80" s="283">
        <v>0</v>
      </c>
      <c r="CO80" s="283">
        <v>0</v>
      </c>
      <c r="CP80" s="283">
        <v>0</v>
      </c>
      <c r="CQ80" s="283">
        <v>0</v>
      </c>
      <c r="CR80" s="283">
        <v>0</v>
      </c>
      <c r="CS80" s="283">
        <v>0</v>
      </c>
      <c r="CT80" s="283">
        <v>0</v>
      </c>
      <c r="CU80" s="283">
        <v>0</v>
      </c>
      <c r="CV80" s="283">
        <v>0</v>
      </c>
      <c r="CW80" s="283">
        <v>0</v>
      </c>
      <c r="CX80" s="283">
        <v>0</v>
      </c>
      <c r="CY80" s="283">
        <v>0</v>
      </c>
      <c r="CZ80" s="283">
        <v>0</v>
      </c>
      <c r="DA80" s="283">
        <v>0</v>
      </c>
      <c r="DB80" s="283">
        <v>0</v>
      </c>
      <c r="DC80" s="283">
        <v>0</v>
      </c>
      <c r="DD80" s="283">
        <v>0</v>
      </c>
      <c r="DE80" s="283">
        <v>0</v>
      </c>
      <c r="DF80" s="283">
        <v>0</v>
      </c>
      <c r="DG80" s="283">
        <v>0</v>
      </c>
      <c r="DH80" s="283">
        <v>0</v>
      </c>
      <c r="DI80" s="283">
        <v>0</v>
      </c>
      <c r="DJ80" s="283">
        <v>0</v>
      </c>
      <c r="DK80" s="283">
        <v>0</v>
      </c>
      <c r="DL80" s="283">
        <v>0</v>
      </c>
      <c r="DM80" s="283">
        <v>0</v>
      </c>
      <c r="DN80" s="283">
        <v>0</v>
      </c>
      <c r="DO80" s="283">
        <v>0</v>
      </c>
      <c r="DP80" s="283">
        <v>0</v>
      </c>
      <c r="DQ80" s="283">
        <v>0</v>
      </c>
      <c r="DR80" s="283">
        <v>0</v>
      </c>
      <c r="DS80" s="283">
        <v>0</v>
      </c>
      <c r="DT80" s="283">
        <v>0</v>
      </c>
      <c r="DU80" s="283">
        <v>0</v>
      </c>
      <c r="DV80" s="283">
        <v>0</v>
      </c>
      <c r="DW80" s="283">
        <v>0</v>
      </c>
      <c r="DX80" s="283">
        <v>0</v>
      </c>
      <c r="DY80" s="283">
        <v>0</v>
      </c>
      <c r="DZ80" s="283">
        <v>0</v>
      </c>
      <c r="EA80" s="283">
        <v>0</v>
      </c>
      <c r="EB80" s="283">
        <v>0</v>
      </c>
      <c r="EC80" s="283">
        <v>0</v>
      </c>
      <c r="ED80" s="283">
        <v>0</v>
      </c>
      <c r="EE80" s="283">
        <v>0</v>
      </c>
      <c r="EF80" s="283">
        <v>0</v>
      </c>
      <c r="EG80" s="283">
        <v>0</v>
      </c>
      <c r="EH80" s="283">
        <v>0</v>
      </c>
      <c r="EI80" s="283">
        <v>0</v>
      </c>
      <c r="EJ80" s="283">
        <v>0</v>
      </c>
      <c r="EK80" s="283">
        <v>0</v>
      </c>
      <c r="EL80" s="283">
        <v>0</v>
      </c>
      <c r="EM80" s="283">
        <v>0</v>
      </c>
      <c r="EN80" s="283">
        <v>0</v>
      </c>
      <c r="EO80" s="283">
        <v>0</v>
      </c>
      <c r="EP80" s="283">
        <v>0</v>
      </c>
      <c r="EQ80" s="283">
        <v>0</v>
      </c>
      <c r="ER80" s="283">
        <v>0</v>
      </c>
      <c r="ES80" s="283">
        <v>0</v>
      </c>
      <c r="ET80" s="283">
        <v>0</v>
      </c>
      <c r="EU80" s="283">
        <v>0</v>
      </c>
      <c r="EV80" s="283">
        <v>0</v>
      </c>
      <c r="EW80" s="283">
        <v>0</v>
      </c>
      <c r="EX80" s="283">
        <v>0</v>
      </c>
      <c r="EY80" s="283">
        <v>0</v>
      </c>
      <c r="EZ80" s="283">
        <v>0</v>
      </c>
      <c r="FA80" s="283">
        <v>0</v>
      </c>
      <c r="FB80" s="283">
        <v>0</v>
      </c>
      <c r="FC80" s="283">
        <v>0</v>
      </c>
      <c r="FD80" s="283">
        <v>0</v>
      </c>
      <c r="FE80" s="283">
        <v>0</v>
      </c>
      <c r="FF80" s="283">
        <v>0</v>
      </c>
      <c r="FG80" s="283">
        <v>0</v>
      </c>
      <c r="FH80" s="283">
        <v>0</v>
      </c>
      <c r="FI80" s="283">
        <v>0</v>
      </c>
      <c r="FJ80" s="283">
        <v>0</v>
      </c>
      <c r="FK80" s="283">
        <v>0</v>
      </c>
      <c r="FL80" s="283">
        <v>0</v>
      </c>
      <c r="FM80" s="283">
        <v>0</v>
      </c>
      <c r="FN80" s="283">
        <v>0</v>
      </c>
      <c r="FO80" s="283">
        <v>0</v>
      </c>
      <c r="FP80" s="283">
        <v>0</v>
      </c>
      <c r="FQ80" s="283">
        <v>0</v>
      </c>
      <c r="FR80" s="283">
        <v>0</v>
      </c>
      <c r="FS80" s="283">
        <v>0</v>
      </c>
      <c r="FT80" s="283">
        <v>0</v>
      </c>
      <c r="FU80" s="283">
        <v>0</v>
      </c>
      <c r="FV80" s="283">
        <v>0</v>
      </c>
      <c r="FW80" s="283">
        <v>0</v>
      </c>
      <c r="FX80" s="283">
        <v>0</v>
      </c>
      <c r="FY80" s="283">
        <v>0</v>
      </c>
      <c r="FZ80" s="283">
        <v>0</v>
      </c>
      <c r="GA80" s="283">
        <v>0</v>
      </c>
      <c r="GB80" s="283">
        <v>0</v>
      </c>
      <c r="GC80" s="283">
        <v>0</v>
      </c>
      <c r="GD80" s="283">
        <v>0</v>
      </c>
      <c r="GE80" s="283">
        <v>0</v>
      </c>
      <c r="GF80" s="283">
        <v>0</v>
      </c>
      <c r="GG80" s="283">
        <v>0</v>
      </c>
      <c r="GH80" s="283">
        <v>0</v>
      </c>
      <c r="GI80" s="283">
        <v>0</v>
      </c>
      <c r="GJ80" s="283">
        <v>0</v>
      </c>
      <c r="GK80" s="283">
        <v>0</v>
      </c>
      <c r="GL80" s="283">
        <v>0</v>
      </c>
      <c r="GM80" s="283">
        <v>0</v>
      </c>
      <c r="GN80" s="283">
        <v>0</v>
      </c>
      <c r="GO80" s="283">
        <v>0</v>
      </c>
      <c r="GP80" s="283">
        <v>0</v>
      </c>
      <c r="GQ80" s="283">
        <v>0</v>
      </c>
      <c r="GR80" s="283">
        <v>0</v>
      </c>
      <c r="GS80" s="283">
        <v>0</v>
      </c>
      <c r="GT80" s="283">
        <v>0</v>
      </c>
      <c r="GU80" s="283">
        <v>0</v>
      </c>
      <c r="GV80" s="283">
        <v>0</v>
      </c>
      <c r="GW80" s="283">
        <v>0</v>
      </c>
      <c r="GX80" s="283">
        <v>0</v>
      </c>
      <c r="GY80" s="283">
        <v>0</v>
      </c>
      <c r="GZ80" s="283">
        <v>0</v>
      </c>
      <c r="HA80" s="283">
        <v>0</v>
      </c>
      <c r="HB80" s="283">
        <v>0</v>
      </c>
      <c r="HC80" s="283">
        <v>0</v>
      </c>
      <c r="HD80" s="283">
        <v>0</v>
      </c>
      <c r="HE80" s="283">
        <v>0</v>
      </c>
      <c r="HF80" s="283">
        <v>0</v>
      </c>
      <c r="HG80" s="283">
        <v>0</v>
      </c>
      <c r="HH80" s="283">
        <v>0</v>
      </c>
      <c r="HI80" s="283">
        <v>0</v>
      </c>
      <c r="HJ80" s="283">
        <v>0</v>
      </c>
      <c r="HK80" s="283">
        <v>0</v>
      </c>
      <c r="HL80" s="283">
        <v>0</v>
      </c>
      <c r="HM80" s="283">
        <v>0</v>
      </c>
      <c r="HN80" s="283">
        <v>0</v>
      </c>
      <c r="HO80" s="283">
        <v>0</v>
      </c>
      <c r="HP80" s="283">
        <v>0</v>
      </c>
      <c r="HQ80" s="283">
        <v>0</v>
      </c>
      <c r="HR80" s="283">
        <v>0</v>
      </c>
      <c r="HS80" s="283">
        <v>0</v>
      </c>
      <c r="HT80" s="283">
        <v>0</v>
      </c>
      <c r="HU80" s="283">
        <v>0</v>
      </c>
      <c r="HV80" s="607">
        <v>0</v>
      </c>
      <c r="HW80" s="283">
        <v>0</v>
      </c>
      <c r="HX80" s="283">
        <v>0</v>
      </c>
      <c r="HY80" s="283">
        <v>0</v>
      </c>
      <c r="HZ80" s="283">
        <v>0</v>
      </c>
      <c r="IA80" s="283">
        <v>0</v>
      </c>
      <c r="IB80" s="283">
        <v>0</v>
      </c>
      <c r="IC80" s="283">
        <v>0</v>
      </c>
      <c r="ID80" s="283">
        <v>0</v>
      </c>
      <c r="IE80" s="283">
        <v>0</v>
      </c>
      <c r="IF80" s="283">
        <v>0</v>
      </c>
      <c r="IG80" s="283">
        <v>0</v>
      </c>
      <c r="IH80" s="283">
        <v>0</v>
      </c>
      <c r="II80" s="283">
        <v>0</v>
      </c>
      <c r="IJ80" s="283">
        <v>0</v>
      </c>
    </row>
    <row r="81" spans="1:244">
      <c r="A81" s="39" t="s">
        <v>317</v>
      </c>
      <c r="B81" s="282">
        <v>0.18250881636299499</v>
      </c>
      <c r="C81" s="282">
        <v>0.18221171525452826</v>
      </c>
      <c r="D81" s="282">
        <v>0.16576552474076886</v>
      </c>
      <c r="E81" s="282">
        <v>0.1811602786084652</v>
      </c>
      <c r="F81" s="282">
        <v>0.15557923188132503</v>
      </c>
      <c r="G81" s="282">
        <v>0.15447753529748348</v>
      </c>
      <c r="H81" s="282">
        <v>0.16402297790438866</v>
      </c>
      <c r="I81" s="282">
        <v>0.180290911364825</v>
      </c>
      <c r="J81" s="282">
        <v>0.18123780855198635</v>
      </c>
      <c r="K81" s="282">
        <v>0.19569209757542386</v>
      </c>
      <c r="L81" s="282">
        <v>0.19309972316072693</v>
      </c>
      <c r="M81" s="282">
        <v>0.1834800681660553</v>
      </c>
      <c r="N81" s="282">
        <v>0.17619118738520786</v>
      </c>
      <c r="O81" s="282">
        <v>0.17967295544225284</v>
      </c>
      <c r="P81" s="282">
        <v>0.19497033523371518</v>
      </c>
      <c r="Q81" s="282">
        <v>0.18906698990734225</v>
      </c>
      <c r="R81" s="282">
        <v>0.19417625195351104</v>
      </c>
      <c r="S81" s="282">
        <v>0.18804790937998636</v>
      </c>
      <c r="T81" s="282">
        <v>0.16681687321200001</v>
      </c>
      <c r="U81" s="282">
        <v>0.15066951104040954</v>
      </c>
      <c r="V81" s="282">
        <v>0.15803847897050241</v>
      </c>
      <c r="W81" s="282">
        <v>0.14619580053417941</v>
      </c>
      <c r="X81" s="282">
        <v>0.15355741469696868</v>
      </c>
      <c r="Y81" s="282">
        <v>0.1734732973918619</v>
      </c>
      <c r="Z81" s="282">
        <v>0.14551500617368987</v>
      </c>
      <c r="AA81" s="282">
        <v>0.15957009931172234</v>
      </c>
      <c r="AB81" s="282">
        <v>0.13472468361512499</v>
      </c>
      <c r="AC81" s="282">
        <v>0.12115588019428894</v>
      </c>
      <c r="AD81" s="282">
        <v>0.14459510935250039</v>
      </c>
      <c r="AE81" s="282">
        <v>0.12895959782214375</v>
      </c>
      <c r="AF81" s="282">
        <v>0.14818736924876591</v>
      </c>
      <c r="AG81" s="282">
        <v>0.16471521465354352</v>
      </c>
      <c r="AH81" s="282">
        <v>0.1564089050847087</v>
      </c>
      <c r="AI81" s="282">
        <v>0.16356598228558381</v>
      </c>
      <c r="AJ81" s="282">
        <v>0.1669981856965628</v>
      </c>
      <c r="AK81" s="282">
        <v>0.16276848880274422</v>
      </c>
      <c r="AL81" s="282">
        <v>0.17687737888476018</v>
      </c>
      <c r="AM81" s="282">
        <v>0.15677676701577178</v>
      </c>
      <c r="AN81" s="282">
        <v>0.15345266794337967</v>
      </c>
      <c r="AO81" s="282">
        <v>0.12847841790403716</v>
      </c>
      <c r="AP81" s="282">
        <v>0.1561247258272723</v>
      </c>
      <c r="AQ81" s="282">
        <v>0.17048505627705629</v>
      </c>
      <c r="AR81" s="282">
        <v>0.14721924655737048</v>
      </c>
      <c r="AS81" s="282">
        <v>0.14139160431209991</v>
      </c>
      <c r="AT81" s="282">
        <v>0.1421672609173098</v>
      </c>
      <c r="AU81" s="282">
        <v>0.13763838340028495</v>
      </c>
      <c r="AV81" s="282">
        <v>0.11463144565033137</v>
      </c>
      <c r="AW81" s="282">
        <v>0.11040915774320444</v>
      </c>
      <c r="AX81" s="282">
        <v>0.11457806751716192</v>
      </c>
      <c r="AY81" s="282">
        <v>0.1124154723840847</v>
      </c>
      <c r="AZ81" s="282">
        <v>0.11661475927842439</v>
      </c>
      <c r="BA81" s="282">
        <v>0.12281247194475997</v>
      </c>
      <c r="BB81" s="282">
        <v>0.13576687755266351</v>
      </c>
      <c r="BC81" s="282">
        <v>0.16255450725174259</v>
      </c>
      <c r="BD81" s="282">
        <v>0.15468395865002399</v>
      </c>
      <c r="BE81" s="282">
        <v>0.17039521409012537</v>
      </c>
      <c r="BF81" s="282">
        <v>0.15367718159493979</v>
      </c>
      <c r="BG81" s="282">
        <v>0.15402540477332635</v>
      </c>
      <c r="BH81" s="282">
        <v>0.16062915466926192</v>
      </c>
      <c r="BI81" s="282">
        <v>0.17128511733995075</v>
      </c>
      <c r="BJ81" s="282">
        <v>0.17581550420530659</v>
      </c>
      <c r="BK81" s="282">
        <v>0.18688862550784571</v>
      </c>
      <c r="BL81" s="282">
        <v>0.18186912281841119</v>
      </c>
      <c r="BM81" s="282">
        <v>0.15860842539077369</v>
      </c>
      <c r="BN81" s="282">
        <v>0.15874713953380445</v>
      </c>
      <c r="BO81" s="282">
        <v>0.19160463066591918</v>
      </c>
      <c r="BP81" s="282">
        <v>0.19885093003251447</v>
      </c>
      <c r="BQ81" s="282">
        <v>0.21277659508696836</v>
      </c>
      <c r="BR81" s="282">
        <v>0.20780155348927365</v>
      </c>
      <c r="BS81" s="282">
        <v>0.21495199591659847</v>
      </c>
      <c r="BT81" s="282">
        <v>0.20604300480017848</v>
      </c>
      <c r="BU81" s="282">
        <v>0.22483545012994424</v>
      </c>
      <c r="BV81" s="282">
        <v>0.22439647657305201</v>
      </c>
      <c r="BW81" s="282">
        <v>0.23487643821713736</v>
      </c>
      <c r="BX81" s="282">
        <v>0.22931838763359594</v>
      </c>
      <c r="BY81" s="282">
        <v>0.23424438647261009</v>
      </c>
      <c r="BZ81" s="282">
        <v>0.22528078800057413</v>
      </c>
      <c r="CA81" s="282">
        <v>0.22061972967984181</v>
      </c>
      <c r="CB81" s="282">
        <v>0.24172410631569297</v>
      </c>
      <c r="CC81" s="282">
        <v>0.20436787274296919</v>
      </c>
      <c r="CD81" s="282">
        <v>0.2117142455040267</v>
      </c>
      <c r="CE81" s="282">
        <v>0.21107636157669185</v>
      </c>
      <c r="CF81" s="282">
        <v>0.21128946390758224</v>
      </c>
      <c r="CG81" s="282">
        <v>0.22483545012994424</v>
      </c>
      <c r="CH81" s="282">
        <v>0.21667489758441544</v>
      </c>
      <c r="CI81" s="282">
        <v>0.20798824309672156</v>
      </c>
      <c r="CJ81" s="282">
        <v>0.2253746536854192</v>
      </c>
      <c r="CK81" s="282">
        <v>0.21142638561418567</v>
      </c>
      <c r="CL81" s="282">
        <v>0.24202370761993403</v>
      </c>
      <c r="CM81" s="282">
        <v>0.24445264823840096</v>
      </c>
      <c r="CN81" s="282">
        <v>0.24270997712842982</v>
      </c>
      <c r="CO81" s="282">
        <v>0.27891499374203166</v>
      </c>
      <c r="CP81" s="282">
        <v>0.27092647821745786</v>
      </c>
      <c r="CQ81" s="282">
        <v>0.25473379966967841</v>
      </c>
      <c r="CR81" s="282">
        <v>0.26842442148122664</v>
      </c>
      <c r="CS81" s="282">
        <v>0.27226993183203274</v>
      </c>
      <c r="CT81" s="282">
        <v>0.28263941510741203</v>
      </c>
      <c r="CU81" s="282">
        <v>0.28654887630757647</v>
      </c>
      <c r="CV81" s="282">
        <v>0.27218979954326311</v>
      </c>
      <c r="CW81" s="282">
        <v>0.28908057779787716</v>
      </c>
      <c r="CX81" s="282">
        <v>0.265915422461451</v>
      </c>
      <c r="CY81" s="282">
        <v>0.28098622305227217</v>
      </c>
      <c r="CZ81" s="282">
        <v>0.27492365435161181</v>
      </c>
      <c r="DA81" s="282">
        <v>0.2745440664229637</v>
      </c>
      <c r="DB81" s="282">
        <v>0.24784418969598637</v>
      </c>
      <c r="DC81" s="282">
        <v>0.23775318994953282</v>
      </c>
      <c r="DD81" s="282">
        <v>0.2595057923452278</v>
      </c>
      <c r="DE81" s="282">
        <v>0.23257758402272516</v>
      </c>
      <c r="DF81" s="282">
        <v>0.24343280845507215</v>
      </c>
      <c r="DG81" s="282">
        <v>0.24165240642500785</v>
      </c>
      <c r="DH81" s="282">
        <v>0.2334627890339761</v>
      </c>
      <c r="DI81" s="282">
        <v>0.21149206798708442</v>
      </c>
      <c r="DJ81" s="282">
        <v>0.22400103878372168</v>
      </c>
      <c r="DK81" s="282">
        <v>0.21445402902349064</v>
      </c>
      <c r="DL81" s="282">
        <v>0.21334691372159079</v>
      </c>
      <c r="DM81" s="282">
        <v>0.2266</v>
      </c>
      <c r="DN81" s="282">
        <v>0.21860126469528457</v>
      </c>
      <c r="DO81" s="282">
        <v>0.21657603766727196</v>
      </c>
      <c r="DP81" s="282">
        <v>0.21990780333497592</v>
      </c>
      <c r="DQ81" s="282">
        <v>0.19951089547752215</v>
      </c>
      <c r="DR81" s="282">
        <v>0.19285077442306958</v>
      </c>
      <c r="DS81" s="282">
        <v>0.21053130157476391</v>
      </c>
      <c r="DT81" s="282">
        <v>0.21359415487493691</v>
      </c>
      <c r="DU81" s="282">
        <v>0.1968</v>
      </c>
      <c r="DV81" s="282">
        <v>0.21066324888637272</v>
      </c>
      <c r="DW81" s="282">
        <v>0.21031626400714579</v>
      </c>
      <c r="DX81" s="282">
        <v>0.22641495379003543</v>
      </c>
      <c r="DY81" s="282">
        <v>0.217627784086771</v>
      </c>
      <c r="DZ81" s="282">
        <v>0.22347492398482741</v>
      </c>
      <c r="EA81" s="282">
        <v>0.21816912125763174</v>
      </c>
      <c r="EB81" s="282">
        <v>0.21912030425763956</v>
      </c>
      <c r="EC81" s="282">
        <v>0.22782666545306229</v>
      </c>
      <c r="ED81" s="282">
        <v>0.22766579574036092</v>
      </c>
      <c r="EE81" s="282">
        <v>0.20992491861883514</v>
      </c>
      <c r="EF81" s="282">
        <v>0.24456016531022023</v>
      </c>
      <c r="EG81" s="282">
        <v>0.24680077286575369</v>
      </c>
      <c r="EH81" s="282">
        <v>0.22090224356808</v>
      </c>
      <c r="EI81" s="282">
        <v>0.22153482145614453</v>
      </c>
      <c r="EJ81" s="282">
        <v>0.24004028190493454</v>
      </c>
      <c r="EK81" s="282">
        <v>0.23357469464388012</v>
      </c>
      <c r="EL81" s="282">
        <v>0.22134226469652746</v>
      </c>
      <c r="EM81" s="282">
        <v>0.23723215529711797</v>
      </c>
      <c r="EN81" s="282">
        <v>0.24647457005750478</v>
      </c>
      <c r="EO81" s="282">
        <v>0.23414148724194803</v>
      </c>
      <c r="EP81" s="282">
        <v>0.27624462313539661</v>
      </c>
      <c r="EQ81" s="282">
        <v>0.2958089810381716</v>
      </c>
      <c r="ER81" s="282">
        <v>0.23782845106410627</v>
      </c>
      <c r="ES81" s="282">
        <v>0.25314495244324869</v>
      </c>
      <c r="ET81" s="282">
        <v>0.25169696101347483</v>
      </c>
      <c r="EU81" s="282">
        <v>0.2495965263919358</v>
      </c>
      <c r="EV81" s="282">
        <v>0.23514100169568955</v>
      </c>
      <c r="EW81" s="282">
        <v>0.24276678682091898</v>
      </c>
      <c r="EX81" s="282">
        <v>0.24113727704067542</v>
      </c>
      <c r="EY81" s="282">
        <v>0.2081349313451423</v>
      </c>
      <c r="EZ81" s="282">
        <v>0.21154062975233379</v>
      </c>
      <c r="FA81" s="282">
        <v>0.24242188200880813</v>
      </c>
      <c r="FB81" s="282">
        <v>0.21843720400486533</v>
      </c>
      <c r="FC81" s="282">
        <v>0.19742192058378621</v>
      </c>
      <c r="FD81" s="282">
        <v>0.21193674845520127</v>
      </c>
      <c r="FE81" s="282">
        <v>0.20626898857929091</v>
      </c>
      <c r="FF81" s="282">
        <v>0.22765046377684267</v>
      </c>
      <c r="FG81" s="282">
        <v>0.26878680079410078</v>
      </c>
      <c r="FH81" s="282">
        <v>0.24930668485610907</v>
      </c>
      <c r="FI81" s="282">
        <v>0.23374128914143252</v>
      </c>
      <c r="FJ81" s="282">
        <v>0.2413933033427299</v>
      </c>
      <c r="FK81" s="282">
        <v>0.26017191890412283</v>
      </c>
      <c r="FL81" s="282">
        <v>0.25069508219538855</v>
      </c>
      <c r="FM81" s="282">
        <v>0.26381706309722147</v>
      </c>
      <c r="FN81" s="282">
        <v>0.26509674872210631</v>
      </c>
      <c r="FO81" s="282">
        <v>0.2508322204595313</v>
      </c>
      <c r="FP81" s="282">
        <v>0.25301445096311653</v>
      </c>
      <c r="FQ81" s="282">
        <v>0.22175008399013824</v>
      </c>
      <c r="FR81" s="282">
        <v>0.23857394598064482</v>
      </c>
      <c r="FS81" s="282">
        <v>0.2438564216521103</v>
      </c>
      <c r="FT81" s="282">
        <v>0.22794299024764583</v>
      </c>
      <c r="FU81" s="282">
        <v>0.23837858910432647</v>
      </c>
      <c r="FV81" s="282">
        <v>0.24913020944228073</v>
      </c>
      <c r="FW81" s="282">
        <v>0.25391144316231828</v>
      </c>
      <c r="FX81" s="282">
        <v>0.24409352816535393</v>
      </c>
      <c r="FY81" s="282">
        <v>0.21370243026872018</v>
      </c>
      <c r="FZ81" s="282">
        <v>0.23314549499003501</v>
      </c>
      <c r="GA81" s="282">
        <v>0.22734250861877825</v>
      </c>
      <c r="GB81" s="282">
        <v>0.20018865706264485</v>
      </c>
      <c r="GC81" s="282">
        <v>0.21011380366261212</v>
      </c>
      <c r="GD81" s="282">
        <v>0.23465518746992378</v>
      </c>
      <c r="GE81" s="282">
        <v>0.21958904454192768</v>
      </c>
      <c r="GF81" s="282">
        <v>0.21069518067744777</v>
      </c>
      <c r="GG81" s="282">
        <v>0.2244096941392251</v>
      </c>
      <c r="GH81" s="282">
        <v>0.20285310677695309</v>
      </c>
      <c r="GI81" s="282">
        <v>0.17799886856354122</v>
      </c>
      <c r="GJ81" s="282">
        <v>0.21619257739540929</v>
      </c>
      <c r="GK81" s="282">
        <v>0.23850776563608436</v>
      </c>
      <c r="GL81" s="282">
        <v>0.22173059667645539</v>
      </c>
      <c r="GM81" s="282">
        <v>0.21917920615819153</v>
      </c>
      <c r="GN81" s="282">
        <v>0.21421522375414004</v>
      </c>
      <c r="GO81" s="282">
        <v>0.21198254107156717</v>
      </c>
      <c r="GP81" s="282">
        <v>0.20847057395545404</v>
      </c>
      <c r="GQ81" s="282">
        <v>0.19378804946271944</v>
      </c>
      <c r="GR81" s="282">
        <v>0.2076674809198952</v>
      </c>
      <c r="GS81" s="282">
        <v>0.19122125327494335</v>
      </c>
      <c r="GT81" s="282">
        <v>0.21115837739699705</v>
      </c>
      <c r="GU81" s="282">
        <v>0.2148749664443389</v>
      </c>
      <c r="GV81" s="282">
        <v>0.19436554705891404</v>
      </c>
      <c r="GW81" s="282">
        <v>0.18076181388043974</v>
      </c>
      <c r="GX81" s="282">
        <v>0.19556347248865746</v>
      </c>
      <c r="GY81" s="282">
        <v>0.1956852574270159</v>
      </c>
      <c r="GZ81" s="282">
        <v>0.20723890556793217</v>
      </c>
      <c r="HA81" s="282">
        <v>0.20456554054249843</v>
      </c>
      <c r="HB81" s="282">
        <v>0.18842906717770758</v>
      </c>
      <c r="HC81" s="282">
        <v>0.17738950560259767</v>
      </c>
      <c r="HD81" s="282">
        <v>0.20558509084535842</v>
      </c>
      <c r="HE81" s="282">
        <v>0.19267751479289941</v>
      </c>
      <c r="HF81" s="282">
        <v>0.19712107717294494</v>
      </c>
      <c r="HG81" s="282">
        <v>0.18776181926989827</v>
      </c>
      <c r="HH81" s="282">
        <v>0.21843841855316268</v>
      </c>
      <c r="HI81" s="282">
        <v>0.190332194155832</v>
      </c>
      <c r="HJ81" s="282">
        <v>0.18068799335790825</v>
      </c>
      <c r="HK81" s="282">
        <v>0.18990974526771376</v>
      </c>
      <c r="HL81" s="282">
        <v>0.19048765342604776</v>
      </c>
      <c r="HM81" s="282">
        <v>0.20020994522241406</v>
      </c>
      <c r="HN81" s="282">
        <v>0.16891780064911202</v>
      </c>
      <c r="HO81" s="282">
        <v>0.15111584121480767</v>
      </c>
      <c r="HP81" s="282">
        <v>0.16355987588537649</v>
      </c>
      <c r="HQ81" s="282">
        <v>0.15741684250790894</v>
      </c>
      <c r="HR81" s="282">
        <v>0.17458463689293904</v>
      </c>
      <c r="HS81" s="282">
        <v>0.18130352137945749</v>
      </c>
      <c r="HT81" s="282">
        <v>0.15974278326127259</v>
      </c>
      <c r="HU81" s="282">
        <v>0.15701365313265295</v>
      </c>
      <c r="HV81" s="608">
        <v>0.15111329088289022</v>
      </c>
      <c r="HW81" s="282">
        <v>0.14618491871401257</v>
      </c>
      <c r="HX81" s="282">
        <v>0.15389539588901005</v>
      </c>
      <c r="HY81" s="282">
        <v>0.1293623917246117</v>
      </c>
      <c r="HZ81" s="282">
        <v>0.13307218142282209</v>
      </c>
      <c r="IA81" s="282">
        <v>0.15700883428488197</v>
      </c>
      <c r="IB81" s="282">
        <v>0.16485350294700196</v>
      </c>
      <c r="IC81" s="282">
        <v>0.16519091747125322</v>
      </c>
      <c r="ID81" s="282">
        <v>0.16672662914176289</v>
      </c>
      <c r="IE81" s="282">
        <v>0.14976288425096113</v>
      </c>
      <c r="IF81" s="282">
        <v>0.17476477059470652</v>
      </c>
      <c r="IG81" s="282">
        <v>0.15229211932552805</v>
      </c>
      <c r="IH81" s="282">
        <v>0.14507459099848857</v>
      </c>
      <c r="II81" s="282">
        <v>0.17047929141193421</v>
      </c>
      <c r="IJ81" s="282">
        <v>0.15414982314300152</v>
      </c>
    </row>
    <row r="82" spans="1:244">
      <c r="A82" s="39" t="s">
        <v>322</v>
      </c>
      <c r="B82" s="282">
        <v>0.10978524370003652</v>
      </c>
      <c r="C82" s="282">
        <v>0.10860584380896147</v>
      </c>
      <c r="D82" s="282">
        <v>0.11481846269358729</v>
      </c>
      <c r="E82" s="282">
        <v>0.11473334569409668</v>
      </c>
      <c r="F82" s="282">
        <v>0.13216575523288704</v>
      </c>
      <c r="G82" s="282">
        <v>0.12812553150677042</v>
      </c>
      <c r="H82" s="282">
        <v>0.14084712315036049</v>
      </c>
      <c r="I82" s="282">
        <v>0.16291871060699084</v>
      </c>
      <c r="J82" s="282">
        <v>0.14812556297364041</v>
      </c>
      <c r="K82" s="282">
        <v>0.15116151284337193</v>
      </c>
      <c r="L82" s="282">
        <v>0.13837486899498735</v>
      </c>
      <c r="M82" s="282">
        <v>0.16915421393306418</v>
      </c>
      <c r="N82" s="282">
        <v>0.17661689443628018</v>
      </c>
      <c r="O82" s="282">
        <v>0.18373638556486432</v>
      </c>
      <c r="P82" s="282">
        <v>0.1777424675734102</v>
      </c>
      <c r="Q82" s="282">
        <v>0.16913350897507556</v>
      </c>
      <c r="R82" s="282">
        <v>0.18172512311645331</v>
      </c>
      <c r="S82" s="282">
        <v>0.17970098485838132</v>
      </c>
      <c r="T82" s="282">
        <v>0.16265453499476279</v>
      </c>
      <c r="U82" s="282">
        <v>0.20961822823630366</v>
      </c>
      <c r="V82" s="282">
        <v>0.19893662936640341</v>
      </c>
      <c r="W82" s="282">
        <v>0.19938360395669394</v>
      </c>
      <c r="X82" s="282">
        <v>0.20286559190938999</v>
      </c>
      <c r="Y82" s="282">
        <v>0.19361276703152119</v>
      </c>
      <c r="Z82" s="282">
        <v>0.17686910426918082</v>
      </c>
      <c r="AA82" s="282">
        <v>0.19857806700955183</v>
      </c>
      <c r="AB82" s="282">
        <v>0.20139595285779857</v>
      </c>
      <c r="AC82" s="282">
        <v>0.21276515091461398</v>
      </c>
      <c r="AD82" s="282">
        <v>0.18990305799496432</v>
      </c>
      <c r="AE82" s="282">
        <v>0.19268096163364756</v>
      </c>
      <c r="AF82" s="282">
        <v>0.18540707015304264</v>
      </c>
      <c r="AG82" s="282">
        <v>0.19875994726635671</v>
      </c>
      <c r="AH82" s="282">
        <v>0.21073091355386689</v>
      </c>
      <c r="AI82" s="282">
        <v>0.19672082654408266</v>
      </c>
      <c r="AJ82" s="282">
        <v>0.21461965633615707</v>
      </c>
      <c r="AK82" s="282">
        <v>0.22255820932759179</v>
      </c>
      <c r="AL82" s="282">
        <v>0.20523385371303252</v>
      </c>
      <c r="AM82" s="282">
        <v>0.20022829032491898</v>
      </c>
      <c r="AN82" s="282">
        <v>0.22334619422290844</v>
      </c>
      <c r="AO82" s="282">
        <v>0.19690273232895858</v>
      </c>
      <c r="AP82" s="282">
        <v>0.20439228844741836</v>
      </c>
      <c r="AQ82" s="282">
        <v>0.21031226551226551</v>
      </c>
      <c r="AR82" s="282">
        <v>0.19956155696814817</v>
      </c>
      <c r="AS82" s="282">
        <v>0.20596446865564053</v>
      </c>
      <c r="AT82" s="282">
        <v>0.26244682086768417</v>
      </c>
      <c r="AU82" s="282">
        <v>0.24377608023147315</v>
      </c>
      <c r="AV82" s="282">
        <v>0.23321844650552037</v>
      </c>
      <c r="AW82" s="282">
        <v>0.24732842703289429</v>
      </c>
      <c r="AX82" s="282">
        <v>0.19780745902582067</v>
      </c>
      <c r="AY82" s="282">
        <v>0.20959087046810507</v>
      </c>
      <c r="AZ82" s="282">
        <v>0.22091539180726971</v>
      </c>
      <c r="BA82" s="282">
        <v>0.22535582176318969</v>
      </c>
      <c r="BB82" s="282">
        <v>0.25768220147021181</v>
      </c>
      <c r="BC82" s="282">
        <v>0.2722742546787279</v>
      </c>
      <c r="BD82" s="282">
        <v>0.288812693850239</v>
      </c>
      <c r="BE82" s="282">
        <v>0.25567052220605008</v>
      </c>
      <c r="BF82" s="282">
        <v>0.26510487650347253</v>
      </c>
      <c r="BG82" s="282">
        <v>0.26834956494043039</v>
      </c>
      <c r="BH82" s="282">
        <v>0.28445152465143581</v>
      </c>
      <c r="BI82" s="282">
        <v>0.29010821823201211</v>
      </c>
      <c r="BJ82" s="282">
        <v>0.30860904035810938</v>
      </c>
      <c r="BK82" s="282">
        <v>0.30075733780188357</v>
      </c>
      <c r="BL82" s="282">
        <v>0.3034671240752661</v>
      </c>
      <c r="BM82" s="282">
        <v>0.31495793190590216</v>
      </c>
      <c r="BN82" s="282">
        <v>0.38462859208453581</v>
      </c>
      <c r="BO82" s="282">
        <v>0.33263479595489709</v>
      </c>
      <c r="BP82" s="282">
        <v>0.32514478631710997</v>
      </c>
      <c r="BQ82" s="282">
        <v>0.30905736930247146</v>
      </c>
      <c r="BR82" s="282">
        <v>0.27300532781165449</v>
      </c>
      <c r="BS82" s="282">
        <v>0.29051398646077414</v>
      </c>
      <c r="BT82" s="282">
        <v>0.27997772803245069</v>
      </c>
      <c r="BU82" s="282">
        <v>0.26382575830079191</v>
      </c>
      <c r="BV82" s="282">
        <v>0.28971893149820471</v>
      </c>
      <c r="BW82" s="282">
        <v>0.26861804433445657</v>
      </c>
      <c r="BX82" s="282">
        <v>0.27583067946126338</v>
      </c>
      <c r="BY82" s="282">
        <v>0.2966993756168308</v>
      </c>
      <c r="BZ82" s="282">
        <v>0.31918722275762607</v>
      </c>
      <c r="CA82" s="282">
        <v>0.30235369665230744</v>
      </c>
      <c r="CB82" s="282">
        <v>0.340377196940917</v>
      </c>
      <c r="CC82" s="282">
        <v>0.35679156469430312</v>
      </c>
      <c r="CD82" s="282">
        <v>0.35834577619563013</v>
      </c>
      <c r="CE82" s="282">
        <v>0.35207337276993672</v>
      </c>
      <c r="CF82" s="282">
        <v>0.32136851058193572</v>
      </c>
      <c r="CG82" s="282">
        <v>0.26382575830079191</v>
      </c>
      <c r="CH82" s="282">
        <v>0.29414974427456303</v>
      </c>
      <c r="CI82" s="282">
        <v>0.33374164738757189</v>
      </c>
      <c r="CJ82" s="282">
        <v>0.34925308165424374</v>
      </c>
      <c r="CK82" s="282">
        <v>0.33463301391490552</v>
      </c>
      <c r="CL82" s="282">
        <v>0.34014427726866692</v>
      </c>
      <c r="CM82" s="282">
        <v>0.31430557646817531</v>
      </c>
      <c r="CN82" s="282">
        <v>0.30630054618114189</v>
      </c>
      <c r="CO82" s="282">
        <v>0.27941458092034438</v>
      </c>
      <c r="CP82" s="282">
        <v>0.26102957086658307</v>
      </c>
      <c r="CQ82" s="282">
        <v>0.2349983389901687</v>
      </c>
      <c r="CR82" s="282">
        <v>0.27204238032333672</v>
      </c>
      <c r="CS82" s="282">
        <v>0.25243983412957516</v>
      </c>
      <c r="CT82" s="282">
        <v>0.26257643304616257</v>
      </c>
      <c r="CU82" s="282">
        <v>0.25251490676411087</v>
      </c>
      <c r="CV82" s="282">
        <v>0.2552866533025091</v>
      </c>
      <c r="CW82" s="282">
        <v>0.25426479742491553</v>
      </c>
      <c r="CX82" s="282">
        <v>0.25232555228310399</v>
      </c>
      <c r="CY82" s="282">
        <v>0.27757958182675846</v>
      </c>
      <c r="CZ82" s="282">
        <v>0.27992268494767486</v>
      </c>
      <c r="DA82" s="282">
        <v>0.28982518309121669</v>
      </c>
      <c r="DB82" s="282">
        <v>0.30044732292470144</v>
      </c>
      <c r="DC82" s="282">
        <v>0.29041020906355114</v>
      </c>
      <c r="DD82" s="282">
        <v>0.28831998755662286</v>
      </c>
      <c r="DE82" s="282">
        <v>0.2965992193278571</v>
      </c>
      <c r="DF82" s="282">
        <v>0.33487884865719503</v>
      </c>
      <c r="DG82" s="282">
        <v>0.32862377998737408</v>
      </c>
      <c r="DH82" s="282">
        <v>0.32165882785421812</v>
      </c>
      <c r="DI82" s="282">
        <v>0.33056706161169941</v>
      </c>
      <c r="DJ82" s="282">
        <v>0.31417955787906865</v>
      </c>
      <c r="DK82" s="282">
        <v>0.31045415893650025</v>
      </c>
      <c r="DL82" s="282">
        <v>0.3106657241882293</v>
      </c>
      <c r="DM82" s="282">
        <v>0.35339999999999999</v>
      </c>
      <c r="DN82" s="282">
        <v>0.39268711482411472</v>
      </c>
      <c r="DO82" s="282">
        <v>0.41024996224031163</v>
      </c>
      <c r="DP82" s="282">
        <v>0.37965995326582841</v>
      </c>
      <c r="DQ82" s="282">
        <v>0.38191060755240047</v>
      </c>
      <c r="DR82" s="282">
        <v>0.38804808403408175</v>
      </c>
      <c r="DS82" s="282">
        <v>0.38975552986658085</v>
      </c>
      <c r="DT82" s="282">
        <v>0.40018680424081271</v>
      </c>
      <c r="DU82" s="282">
        <v>0.41489999999999999</v>
      </c>
      <c r="DV82" s="282">
        <v>0.38714738067559912</v>
      </c>
      <c r="DW82" s="282">
        <v>0.39198994045385921</v>
      </c>
      <c r="DX82" s="282">
        <v>0.38993805240278107</v>
      </c>
      <c r="DY82" s="282">
        <v>0.40762689843000477</v>
      </c>
      <c r="DZ82" s="282">
        <v>0.3797303443289925</v>
      </c>
      <c r="EA82" s="282">
        <v>0.37887789113325088</v>
      </c>
      <c r="EB82" s="282">
        <v>0.37808969789552899</v>
      </c>
      <c r="EC82" s="282">
        <v>0.34623840585459731</v>
      </c>
      <c r="ED82" s="282">
        <v>0.35894412872838233</v>
      </c>
      <c r="EE82" s="282">
        <v>0.38222729963606028</v>
      </c>
      <c r="EF82" s="282">
        <v>0.36957393159292723</v>
      </c>
      <c r="EG82" s="282">
        <v>0.3503491702931163</v>
      </c>
      <c r="EH82" s="282">
        <v>0.36087638363398966</v>
      </c>
      <c r="EI82" s="282">
        <v>0.388083047795789</v>
      </c>
      <c r="EJ82" s="282">
        <v>0.35349929455366358</v>
      </c>
      <c r="EK82" s="282">
        <v>0.38107608761556699</v>
      </c>
      <c r="EL82" s="282">
        <v>0.42989247562325961</v>
      </c>
      <c r="EM82" s="282">
        <v>0.39135693001318156</v>
      </c>
      <c r="EN82" s="282">
        <v>0.42419249386649405</v>
      </c>
      <c r="EO82" s="282">
        <v>0.37743975532442786</v>
      </c>
      <c r="EP82" s="282">
        <v>0.34426478170018804</v>
      </c>
      <c r="EQ82" s="282">
        <v>0.34562045110849349</v>
      </c>
      <c r="ER82" s="282">
        <v>0.39940096228972238</v>
      </c>
      <c r="ES82" s="282">
        <v>0.38719940204378839</v>
      </c>
      <c r="ET82" s="282">
        <v>0.39638283378394246</v>
      </c>
      <c r="EU82" s="282">
        <v>0.38656827566662028</v>
      </c>
      <c r="EV82" s="282">
        <v>0.39947812515920578</v>
      </c>
      <c r="EW82" s="282">
        <v>0.41498046046658266</v>
      </c>
      <c r="EX82" s="282">
        <v>0.40252374685157249</v>
      </c>
      <c r="EY82" s="282">
        <v>0.45813408621128676</v>
      </c>
      <c r="EZ82" s="282">
        <v>0.45882319278905453</v>
      </c>
      <c r="FA82" s="282">
        <v>0.40308898170501489</v>
      </c>
      <c r="FB82" s="282">
        <v>0.42771460971986625</v>
      </c>
      <c r="FC82" s="282">
        <v>0.46910449949587257</v>
      </c>
      <c r="FD82" s="282">
        <v>0.43525128281454134</v>
      </c>
      <c r="FE82" s="282">
        <v>0.44047900870903833</v>
      </c>
      <c r="FF82" s="282">
        <v>0.43395702195712488</v>
      </c>
      <c r="FG82" s="282">
        <v>0.40124192189643265</v>
      </c>
      <c r="FH82" s="282">
        <v>0.37928179942313694</v>
      </c>
      <c r="FI82" s="282">
        <v>0.42378334797992956</v>
      </c>
      <c r="FJ82" s="282">
        <v>0.40671675675978308</v>
      </c>
      <c r="FK82" s="282">
        <v>0.4065329010731753</v>
      </c>
      <c r="FL82" s="282">
        <v>0.40598042466593981</v>
      </c>
      <c r="FM82" s="282">
        <v>0.37669179193337315</v>
      </c>
      <c r="FN82" s="282">
        <v>0.39479649289929564</v>
      </c>
      <c r="FO82" s="282">
        <v>0.39854271456729767</v>
      </c>
      <c r="FP82" s="282">
        <v>0.42274021552884822</v>
      </c>
      <c r="FQ82" s="282">
        <v>0.41976499101142672</v>
      </c>
      <c r="FR82" s="282">
        <v>0.41976499101142672</v>
      </c>
      <c r="FS82" s="282">
        <v>0.40888198988918761</v>
      </c>
      <c r="FT82" s="282">
        <v>0.41203997829792988</v>
      </c>
      <c r="FU82" s="282">
        <v>0.46845426798186712</v>
      </c>
      <c r="FV82" s="282">
        <v>0.43018429585001217</v>
      </c>
      <c r="FW82" s="282">
        <v>0.43453373614694418</v>
      </c>
      <c r="FX82" s="282">
        <v>0.42945766512943079</v>
      </c>
      <c r="FY82" s="282">
        <v>0.42237096292042253</v>
      </c>
      <c r="FZ82" s="282">
        <v>0.45525133438840298</v>
      </c>
      <c r="GA82" s="282">
        <v>0.45592283080123136</v>
      </c>
      <c r="GB82" s="282">
        <v>0.46358781168773155</v>
      </c>
      <c r="GC82" s="282">
        <v>0.46436861951421377</v>
      </c>
      <c r="GD82" s="282">
        <v>0.46231291693640708</v>
      </c>
      <c r="GE82" s="282">
        <v>0.50017586688895765</v>
      </c>
      <c r="GF82" s="282">
        <v>0.48866359433634049</v>
      </c>
      <c r="GG82" s="282">
        <v>0.48759661579442171</v>
      </c>
      <c r="GH82" s="282">
        <v>0.52250311085160461</v>
      </c>
      <c r="GI82" s="282">
        <v>0.52425119919648</v>
      </c>
      <c r="GJ82" s="282">
        <v>0.51643740614042177</v>
      </c>
      <c r="GK82" s="282">
        <v>0.46317085275504666</v>
      </c>
      <c r="GL82" s="282">
        <v>0.5141144948090477</v>
      </c>
      <c r="GM82" s="282">
        <v>0.50678276263314403</v>
      </c>
      <c r="GN82" s="282">
        <v>0.48749807440499116</v>
      </c>
      <c r="GO82" s="282">
        <v>0.48959395413686152</v>
      </c>
      <c r="GP82" s="282">
        <v>0.48139596471191881</v>
      </c>
      <c r="GQ82" s="282">
        <v>0.48769127567745446</v>
      </c>
      <c r="GR82" s="282">
        <v>0.4692883089268311</v>
      </c>
      <c r="GS82" s="282">
        <v>0.52900555632902579</v>
      </c>
      <c r="GT82" s="282">
        <v>0.50816999960243314</v>
      </c>
      <c r="GU82" s="282">
        <v>0.51355132467425202</v>
      </c>
      <c r="GV82" s="282">
        <v>0.49125290415890943</v>
      </c>
      <c r="GW82" s="282">
        <v>0.48521898172998551</v>
      </c>
      <c r="GX82" s="282">
        <v>0.49764014494077524</v>
      </c>
      <c r="GY82" s="282">
        <v>0.5031454966348009</v>
      </c>
      <c r="GZ82" s="282">
        <v>0.50623033256836325</v>
      </c>
      <c r="HA82" s="282">
        <v>0.51412460483270406</v>
      </c>
      <c r="HB82" s="282">
        <v>0.5077787440061281</v>
      </c>
      <c r="HC82" s="282">
        <v>0.52028505574975981</v>
      </c>
      <c r="HD82" s="282">
        <v>0.49405269615002628</v>
      </c>
      <c r="HE82" s="282">
        <v>0.5133461538461539</v>
      </c>
      <c r="HF82" s="282">
        <v>0.50471001205008648</v>
      </c>
      <c r="HG82" s="282">
        <v>0.50705347913606447</v>
      </c>
      <c r="HH82" s="282">
        <v>0.48482420645852659</v>
      </c>
      <c r="HI82" s="282">
        <v>0.44937740929793762</v>
      </c>
      <c r="HJ82" s="282">
        <v>0.48455432750381577</v>
      </c>
      <c r="HK82" s="282">
        <v>0.4738879571898742</v>
      </c>
      <c r="HL82" s="282">
        <v>0.48146577781911387</v>
      </c>
      <c r="HM82" s="282">
        <v>0.46190879638510562</v>
      </c>
      <c r="HN82" s="282">
        <v>0.50483187325204004</v>
      </c>
      <c r="HO82" s="282">
        <v>0.49795099953918059</v>
      </c>
      <c r="HP82" s="282">
        <v>0.50231684555736766</v>
      </c>
      <c r="HQ82" s="282">
        <v>0.49864082296836737</v>
      </c>
      <c r="HR82" s="282">
        <v>0.47893987571074192</v>
      </c>
      <c r="HS82" s="282">
        <v>0.50144744115678919</v>
      </c>
      <c r="HT82" s="282">
        <v>0.4926337339574301</v>
      </c>
      <c r="HU82" s="282">
        <v>0.49738814205984677</v>
      </c>
      <c r="HV82" s="608">
        <v>0.50137628708329085</v>
      </c>
      <c r="HW82" s="282">
        <v>0.49604069272681056</v>
      </c>
      <c r="HX82" s="282">
        <v>0.48707346332298518</v>
      </c>
      <c r="HY82" s="282">
        <v>0.54449254237437417</v>
      </c>
      <c r="HZ82" s="282">
        <v>0.52836608457139178</v>
      </c>
      <c r="IA82" s="282">
        <v>0.50080662781023166</v>
      </c>
      <c r="IB82" s="282">
        <v>0.49716496013350148</v>
      </c>
      <c r="IC82" s="282">
        <v>0.50673911988743869</v>
      </c>
      <c r="ID82" s="282">
        <v>0.44554053269889166</v>
      </c>
      <c r="IE82" s="282">
        <v>0.46452562421241977</v>
      </c>
      <c r="IF82" s="282">
        <v>0.46860803727431566</v>
      </c>
      <c r="IG82" s="282">
        <v>0.48448808330188448</v>
      </c>
      <c r="IH82" s="282">
        <v>0.4865268230368876</v>
      </c>
      <c r="II82" s="282">
        <v>0.48638148612987386</v>
      </c>
      <c r="IJ82" s="282">
        <v>0.45437032018007256</v>
      </c>
    </row>
    <row r="83" spans="1:244">
      <c r="A83" s="39" t="s">
        <v>319</v>
      </c>
      <c r="B83" s="282">
        <v>0.15224885970670007</v>
      </c>
      <c r="C83" s="282">
        <v>0.17382758204739124</v>
      </c>
      <c r="D83" s="282">
        <v>0.1796468771440777</v>
      </c>
      <c r="E83" s="282">
        <v>0.15680996739652375</v>
      </c>
      <c r="F83" s="282">
        <v>0.16728817021811554</v>
      </c>
      <c r="G83" s="282">
        <v>0.17683247232632737</v>
      </c>
      <c r="H83" s="282">
        <v>0.17338552262086865</v>
      </c>
      <c r="I83" s="282">
        <v>0.19106927278101984</v>
      </c>
      <c r="J83" s="282">
        <v>0.15508809969194809</v>
      </c>
      <c r="K83" s="282">
        <v>0.15658503059149034</v>
      </c>
      <c r="L83" s="282">
        <v>0.15169414496529049</v>
      </c>
      <c r="M83" s="282">
        <v>0.12275196683434385</v>
      </c>
      <c r="N83" s="282">
        <v>0.12324504149332652</v>
      </c>
      <c r="O83" s="282">
        <v>0.14571998321917853</v>
      </c>
      <c r="P83" s="282">
        <v>0.14782536201744254</v>
      </c>
      <c r="Q83" s="282">
        <v>0.12006134682155729</v>
      </c>
      <c r="R83" s="282">
        <v>0.15472534510297148</v>
      </c>
      <c r="S83" s="282">
        <v>0.15252397348539681</v>
      </c>
      <c r="T83" s="282">
        <v>0.13616873121332057</v>
      </c>
      <c r="U83" s="282">
        <v>0.13262087198249603</v>
      </c>
      <c r="V83" s="282">
        <v>0.14561435677060466</v>
      </c>
      <c r="W83" s="282">
        <v>0.13050131648200244</v>
      </c>
      <c r="X83" s="282">
        <v>0.11941315209390842</v>
      </c>
      <c r="Y83" s="282">
        <v>9.1860910422180531E-2</v>
      </c>
      <c r="Z83" s="282">
        <v>0.10403839239054392</v>
      </c>
      <c r="AA83" s="282">
        <v>0.12319694958469396</v>
      </c>
      <c r="AB83" s="282">
        <v>0.13595661164265938</v>
      </c>
      <c r="AC83" s="282">
        <v>0.10477862006313306</v>
      </c>
      <c r="AD83" s="282">
        <v>0.13012430246808496</v>
      </c>
      <c r="AE83" s="282">
        <v>0.1491985228342175</v>
      </c>
      <c r="AF83" s="282">
        <v>0.12895166026764263</v>
      </c>
      <c r="AG83" s="282">
        <v>0.16927085856278498</v>
      </c>
      <c r="AH83" s="282">
        <v>0.11633231313068508</v>
      </c>
      <c r="AI83" s="282">
        <v>0.10942386734235672</v>
      </c>
      <c r="AJ83" s="282">
        <v>0.11280528632249558</v>
      </c>
      <c r="AK83" s="282">
        <v>8.0740857997404353E-2</v>
      </c>
      <c r="AL83" s="282">
        <v>0.1158462120007786</v>
      </c>
      <c r="AM83" s="282">
        <v>9.9794052138372336E-2</v>
      </c>
      <c r="AN83" s="282">
        <v>0.11901968814602842</v>
      </c>
      <c r="AO83" s="282">
        <v>0.10443389725276241</v>
      </c>
      <c r="AP83" s="282">
        <v>8.9751912920083193E-2</v>
      </c>
      <c r="AQ83" s="282">
        <v>9.3239457431457437E-2</v>
      </c>
      <c r="AR83" s="282">
        <v>6.2083184907511454E-2</v>
      </c>
      <c r="AS83" s="282">
        <v>7.7151495518842456E-2</v>
      </c>
      <c r="AT83" s="282">
        <v>0.10300280512952868</v>
      </c>
      <c r="AU83" s="282">
        <v>8.6701475772690176E-2</v>
      </c>
      <c r="AV83" s="282">
        <v>7.7308078366112851E-2</v>
      </c>
      <c r="AW83" s="282">
        <v>6.1987436586323434E-2</v>
      </c>
      <c r="AX83" s="282">
        <v>8.8745886533864823E-2</v>
      </c>
      <c r="AY83" s="282">
        <v>9.7940099083030266E-2</v>
      </c>
      <c r="AZ83" s="282">
        <v>0.11885674019901629</v>
      </c>
      <c r="BA83" s="282">
        <v>9.7828182879179992E-2</v>
      </c>
      <c r="BB83" s="282">
        <v>8.0667963087722325E-2</v>
      </c>
      <c r="BC83" s="282">
        <v>9.1276914793586406E-2</v>
      </c>
      <c r="BD83" s="282">
        <v>7.4100191313559105E-2</v>
      </c>
      <c r="BE83" s="282">
        <v>9.6620233700395644E-2</v>
      </c>
      <c r="BF83" s="282">
        <v>7.8414337234563522E-2</v>
      </c>
      <c r="BG83" s="282">
        <v>7.5096189888263984E-2</v>
      </c>
      <c r="BH83" s="282">
        <v>6.5788108744641541E-2</v>
      </c>
      <c r="BI83" s="282">
        <v>5.4853390664543221E-2</v>
      </c>
      <c r="BJ83" s="282">
        <v>6.1600937315374762E-2</v>
      </c>
      <c r="BK83" s="282">
        <v>6.4010422340409434E-2</v>
      </c>
      <c r="BL83" s="282">
        <v>6.4981997176851714E-2</v>
      </c>
      <c r="BM83" s="282">
        <v>6.4735762548473907E-2</v>
      </c>
      <c r="BN83" s="282">
        <v>6.3318676616304928E-2</v>
      </c>
      <c r="BO83" s="282">
        <v>5.0420676193290055E-2</v>
      </c>
      <c r="BP83" s="282">
        <v>3.2337341490202766E-2</v>
      </c>
      <c r="BQ83" s="282">
        <v>4.4013700331112883E-2</v>
      </c>
      <c r="BR83" s="282">
        <v>4.5222694765361879E-2</v>
      </c>
      <c r="BS83" s="282">
        <v>4.5159471099037195E-2</v>
      </c>
      <c r="BT83" s="282">
        <v>5.2729578952698322E-2</v>
      </c>
      <c r="BU83" s="282">
        <v>3.451499532398912E-2</v>
      </c>
      <c r="BV83" s="282">
        <v>3.1151187342002635E-2</v>
      </c>
      <c r="BW83" s="282">
        <v>3.6013157057338319E-2</v>
      </c>
      <c r="BX83" s="282">
        <v>4.0326301326803253E-2</v>
      </c>
      <c r="BY83" s="282">
        <v>4.5558768267026803E-2</v>
      </c>
      <c r="BZ83" s="282">
        <v>4.7698290239017956E-2</v>
      </c>
      <c r="CA83" s="282">
        <v>4.210093546600787E-2</v>
      </c>
      <c r="CB83" s="282">
        <v>4.8885886072704852E-2</v>
      </c>
      <c r="CC83" s="282">
        <v>5.4375934733706104E-2</v>
      </c>
      <c r="CD83" s="282">
        <v>4.4707459700984345E-2</v>
      </c>
      <c r="CE83" s="282">
        <v>4.7020361639915263E-2</v>
      </c>
      <c r="CF83" s="282">
        <v>4.5411929032618203E-2</v>
      </c>
      <c r="CG83" s="282">
        <v>3.451499532398912E-2</v>
      </c>
      <c r="CH83" s="282">
        <v>3.4919896785348521E-2</v>
      </c>
      <c r="CI83" s="282">
        <v>3.3280675204427942E-2</v>
      </c>
      <c r="CJ83" s="282">
        <v>3.5534161553776769E-2</v>
      </c>
      <c r="CK83" s="282">
        <v>3.1407071154310233E-2</v>
      </c>
      <c r="CL83" s="282">
        <v>3.2367811347391015E-2</v>
      </c>
      <c r="CM83" s="282">
        <v>3.3142663597482573E-2</v>
      </c>
      <c r="CN83" s="282">
        <v>2.4546265581215736E-2</v>
      </c>
      <c r="CO83" s="282">
        <v>2.9826439843273631E-2</v>
      </c>
      <c r="CP83" s="282">
        <v>2.564053265621619E-2</v>
      </c>
      <c r="CQ83" s="282">
        <v>2.4003159052660279E-2</v>
      </c>
      <c r="CR83" s="282">
        <v>2.7835339328890221E-2</v>
      </c>
      <c r="CS83" s="282">
        <v>2.5385286460123724E-2</v>
      </c>
      <c r="CT83" s="282">
        <v>2.5062148195323861E-2</v>
      </c>
      <c r="CU83" s="282">
        <v>3.1240060850336402E-2</v>
      </c>
      <c r="CV83" s="282">
        <v>3.445358955907845E-2</v>
      </c>
      <c r="CW83" s="282">
        <v>3.5277060998643292E-2</v>
      </c>
      <c r="CX83" s="282">
        <v>3.4491183209881857E-2</v>
      </c>
      <c r="CY83" s="282">
        <v>3.3074773311733051E-2</v>
      </c>
      <c r="CZ83" s="282">
        <v>3.4766942383677633E-2</v>
      </c>
      <c r="DA83" s="282">
        <v>3.3659737497849666E-2</v>
      </c>
      <c r="DB83" s="282">
        <v>3.1009601829933238E-2</v>
      </c>
      <c r="DC83" s="282">
        <v>3.0750720067999487E-2</v>
      </c>
      <c r="DD83" s="282">
        <v>3.6162640460966976E-2</v>
      </c>
      <c r="DE83" s="282">
        <v>2.6466490954009287E-2</v>
      </c>
      <c r="DF83" s="282">
        <v>2.4620283091938092E-2</v>
      </c>
      <c r="DG83" s="282">
        <v>3.1162222526421961E-2</v>
      </c>
      <c r="DH83" s="282">
        <v>3.1869211966681861E-2</v>
      </c>
      <c r="DI83" s="282">
        <v>3.0195901838168303E-2</v>
      </c>
      <c r="DJ83" s="282">
        <v>3.2181854630369822E-2</v>
      </c>
      <c r="DK83" s="282">
        <v>2.9304498122423243E-2</v>
      </c>
      <c r="DL83" s="282">
        <v>2.9689276587297257E-2</v>
      </c>
      <c r="DM83" s="282">
        <v>3.3300000000000003E-2</v>
      </c>
      <c r="DN83" s="282">
        <v>3.3544522318022872E-2</v>
      </c>
      <c r="DO83" s="282">
        <v>3.8968989812815394E-2</v>
      </c>
      <c r="DP83" s="282">
        <v>3.8682541448759322E-2</v>
      </c>
      <c r="DQ83" s="282">
        <v>2.9971196368170042E-2</v>
      </c>
      <c r="DR83" s="282">
        <v>2.9946655557759147E-2</v>
      </c>
      <c r="DS83" s="282">
        <v>3.2829087261377718E-2</v>
      </c>
      <c r="DT83" s="282">
        <v>3.8208805204840435E-2</v>
      </c>
      <c r="DU83" s="282">
        <v>2.8199999999999999E-2</v>
      </c>
      <c r="DV83" s="282">
        <v>3.3892954218670411E-2</v>
      </c>
      <c r="DW83" s="282">
        <v>3.7717278352822285E-2</v>
      </c>
      <c r="DX83" s="282">
        <v>4.1004157585117891E-2</v>
      </c>
      <c r="DY83" s="282">
        <v>4.4563596000248167E-2</v>
      </c>
      <c r="DZ83" s="282">
        <v>4.0125338043255493E-2</v>
      </c>
      <c r="EA83" s="282">
        <v>3.714256724063885E-2</v>
      </c>
      <c r="EB83" s="282">
        <v>3.6177419261508866E-2</v>
      </c>
      <c r="EC83" s="282">
        <v>3.3575023703763064E-2</v>
      </c>
      <c r="ED83" s="282">
        <v>3.6688415959313006E-2</v>
      </c>
      <c r="EE83" s="282">
        <v>4.0401394409461576E-2</v>
      </c>
      <c r="EF83" s="282">
        <v>3.63572354277047E-2</v>
      </c>
      <c r="EG83" s="282">
        <v>3.6611470963514338E-2</v>
      </c>
      <c r="EH83" s="282">
        <v>3.9319057040553801E-2</v>
      </c>
      <c r="EI83" s="282">
        <v>3.8933112994825013E-2</v>
      </c>
      <c r="EJ83" s="282">
        <v>3.7632402109969258E-2</v>
      </c>
      <c r="EK83" s="282">
        <v>4.683919566208232E-2</v>
      </c>
      <c r="EL83" s="282">
        <v>4.1512665350345666E-2</v>
      </c>
      <c r="EM83" s="282">
        <v>4.4413568337036968E-2</v>
      </c>
      <c r="EN83" s="282">
        <v>4.2669796162804655E-2</v>
      </c>
      <c r="EO83" s="282">
        <v>3.882112211003249E-2</v>
      </c>
      <c r="EP83" s="282">
        <v>3.7217525282103488E-2</v>
      </c>
      <c r="EQ83" s="282">
        <v>4.2828633508613413E-2</v>
      </c>
      <c r="ER83" s="282">
        <v>4.6026726048771997E-2</v>
      </c>
      <c r="ES83" s="282">
        <v>4.2997515200882019E-2</v>
      </c>
      <c r="ET83" s="282">
        <v>4.1970166176229458E-2</v>
      </c>
      <c r="EU83" s="282">
        <v>4.7454644355374061E-2</v>
      </c>
      <c r="EV83" s="282">
        <v>3.7322013146257195E-2</v>
      </c>
      <c r="EW83" s="282">
        <v>4.3861457757398678E-2</v>
      </c>
      <c r="EX83" s="282">
        <v>4.3570924433356112E-2</v>
      </c>
      <c r="EY83" s="282">
        <v>4.9594853734591986E-2</v>
      </c>
      <c r="EZ83" s="282">
        <v>4.922696385151959E-2</v>
      </c>
      <c r="FA83" s="282">
        <v>4.4120949360010923E-2</v>
      </c>
      <c r="FB83" s="282">
        <v>5.2888576076539143E-2</v>
      </c>
      <c r="FC83" s="282">
        <v>5.6466316985444562E-2</v>
      </c>
      <c r="FD83" s="282">
        <v>4.8960234559806234E-2</v>
      </c>
      <c r="FE83" s="282">
        <v>4.9911929202840009E-2</v>
      </c>
      <c r="FF83" s="282">
        <v>5.5207174896684495E-2</v>
      </c>
      <c r="FG83" s="282">
        <v>4.3124319116393792E-2</v>
      </c>
      <c r="FH83" s="282">
        <v>6.094980789658154E-2</v>
      </c>
      <c r="FI83" s="282">
        <v>6.3786421157705095E-2</v>
      </c>
      <c r="FJ83" s="282">
        <v>6.1623691643595178E-2</v>
      </c>
      <c r="FK83" s="282">
        <v>6.3988762272900304E-2</v>
      </c>
      <c r="FL83" s="282">
        <v>5.6059160847876328E-2</v>
      </c>
      <c r="FM83" s="282">
        <v>4.6425621329145045E-2</v>
      </c>
      <c r="FN83" s="282">
        <v>4.8428506346057464E-2</v>
      </c>
      <c r="FO83" s="282">
        <v>4.9625354699690157E-2</v>
      </c>
      <c r="FP83" s="282">
        <v>4.9314399371458491E-2</v>
      </c>
      <c r="FQ83" s="282">
        <v>5.7115336483317729E-2</v>
      </c>
      <c r="FR83" s="282">
        <v>5.3955598889437593E-2</v>
      </c>
      <c r="FS83" s="282">
        <v>5.0876749752615316E-2</v>
      </c>
      <c r="FT83" s="282">
        <v>5.6275759667495609E-2</v>
      </c>
      <c r="FU83" s="282">
        <v>5.4334296973008803E-2</v>
      </c>
      <c r="FV83" s="495">
        <v>5.4146106345780175E-2</v>
      </c>
      <c r="FW83" s="495">
        <v>4.2383921910184044E-2</v>
      </c>
      <c r="FX83" s="495">
        <v>3.3370651832200345E-2</v>
      </c>
      <c r="FY83" s="495">
        <v>2.6485046821652713E-2</v>
      </c>
      <c r="FZ83" s="282">
        <v>4.1398607485824017E-2</v>
      </c>
      <c r="GA83" s="282">
        <v>4.1121638653690895E-2</v>
      </c>
      <c r="GB83" s="282">
        <v>3.4434700243890642E-2</v>
      </c>
      <c r="GC83" s="282">
        <v>4.8069847975167092E-2</v>
      </c>
      <c r="GD83" s="282">
        <v>4.5113006969322716E-2</v>
      </c>
      <c r="GE83" s="282">
        <v>4.4375649418663482E-2</v>
      </c>
      <c r="GF83" s="282">
        <v>4.9370472974808635E-2</v>
      </c>
      <c r="GG83" s="282">
        <v>4.955814118218068E-2</v>
      </c>
      <c r="GH83" s="282">
        <v>4.8672668383897028E-2</v>
      </c>
      <c r="GI83" s="282">
        <v>4.6478878958486784E-2</v>
      </c>
      <c r="GJ83" s="282">
        <v>5.0241682310833848E-2</v>
      </c>
      <c r="GK83" s="282">
        <v>4.0530814783014936E-2</v>
      </c>
      <c r="GL83" s="282">
        <v>4.0678439762635743E-2</v>
      </c>
      <c r="GM83" s="282">
        <v>4.0718952948313757E-2</v>
      </c>
      <c r="GN83" s="282">
        <v>3.9835746745744437E-2</v>
      </c>
      <c r="GO83" s="282">
        <v>4.5103123820839926E-2</v>
      </c>
      <c r="GP83" s="282">
        <v>4.7585944353410466E-2</v>
      </c>
      <c r="GQ83" s="282">
        <v>4.062575149666494E-2</v>
      </c>
      <c r="GR83" s="282">
        <v>4.0916857573187866E-2</v>
      </c>
      <c r="GS83" s="282">
        <v>3.9967598628004405E-2</v>
      </c>
      <c r="GT83" s="282">
        <v>4.2574113094528153E-2</v>
      </c>
      <c r="GU83" s="282">
        <v>4.3049331984223678E-2</v>
      </c>
      <c r="GV83" s="282">
        <v>4.6629637037834841E-2</v>
      </c>
      <c r="GW83" s="282">
        <v>3.9372974692352042E-2</v>
      </c>
      <c r="GX83" s="282">
        <v>3.5160317895313785E-2</v>
      </c>
      <c r="GY83" s="282">
        <v>2.958213657992884E-2</v>
      </c>
      <c r="GZ83" s="282">
        <v>2.8432103960204347E-2</v>
      </c>
      <c r="HA83" s="282">
        <v>2.9312647961356911E-2</v>
      </c>
      <c r="HB83" s="282">
        <v>2.8596118669803425E-2</v>
      </c>
      <c r="HC83" s="282">
        <v>2.6713234775082789E-2</v>
      </c>
      <c r="HD83" s="282">
        <v>2.4002453700999005E-2</v>
      </c>
      <c r="HE83" s="282">
        <v>2.3707100591715977E-2</v>
      </c>
      <c r="HF83" s="282">
        <v>1.9741185099806151E-2</v>
      </c>
      <c r="HG83" s="282">
        <v>2.1756161253468256E-2</v>
      </c>
      <c r="HH83" s="282">
        <v>2.3277385047376177E-2</v>
      </c>
      <c r="HI83" s="282">
        <v>1.9418082308177712E-2</v>
      </c>
      <c r="HJ83" s="282">
        <v>1.8977405027139561E-2</v>
      </c>
      <c r="HK83" s="282">
        <v>2.1591098733041329E-2</v>
      </c>
      <c r="HL83" s="282">
        <v>2.2072561254161342E-2</v>
      </c>
      <c r="HM83" s="282">
        <v>1.8042500586141486E-2</v>
      </c>
      <c r="HN83" s="282">
        <v>1.84943630483019E-2</v>
      </c>
      <c r="HO83" s="282">
        <v>1.6586754734370542E-2</v>
      </c>
      <c r="HP83" s="282">
        <v>1.6768427312282518E-2</v>
      </c>
      <c r="HQ83" s="282">
        <v>1.7642650881191938E-2</v>
      </c>
      <c r="HR83" s="282">
        <v>1.7074854867995943E-2</v>
      </c>
      <c r="HS83" s="282">
        <v>1.8026340034719191E-2</v>
      </c>
      <c r="HT83" s="282">
        <v>1.6267976754081873E-2</v>
      </c>
      <c r="HU83" s="282">
        <v>1.3022502969214761E-2</v>
      </c>
      <c r="HV83" s="608">
        <v>1.5451887814004238E-2</v>
      </c>
      <c r="HW83" s="282">
        <v>1.2115535514958611E-2</v>
      </c>
      <c r="HX83" s="282">
        <v>1.0999591451181019E-2</v>
      </c>
      <c r="HY83" s="282">
        <v>1.5399655632522029E-2</v>
      </c>
      <c r="HZ83" s="282">
        <v>1.2172789257915664E-2</v>
      </c>
      <c r="IA83" s="282">
        <v>1.7055047106622735E-2</v>
      </c>
      <c r="IB83" s="282">
        <v>1.9630685074654718E-2</v>
      </c>
      <c r="IC83" s="282">
        <v>2.2031924700402699E-2</v>
      </c>
      <c r="ID83" s="282">
        <v>2.1867927812917076E-2</v>
      </c>
      <c r="IE83" s="282">
        <v>2.0607747384351963E-2</v>
      </c>
      <c r="IF83" s="282">
        <v>2.0350740956448586E-2</v>
      </c>
      <c r="IG83" s="282">
        <v>1.5740804837690397E-2</v>
      </c>
      <c r="IH83" s="282">
        <v>1.8952880243345623E-2</v>
      </c>
      <c r="II83" s="282">
        <v>1.8849952223623397E-2</v>
      </c>
      <c r="IJ83" s="282">
        <v>1.5618540125867058E-2</v>
      </c>
    </row>
    <row r="84" spans="1:244">
      <c r="A84" s="39" t="s">
        <v>323</v>
      </c>
      <c r="B84" s="282">
        <v>0.53634849853342759</v>
      </c>
      <c r="C84" s="282">
        <v>0.51826096823708701</v>
      </c>
      <c r="D84" s="282">
        <v>0.5186231353266334</v>
      </c>
      <c r="E84" s="282">
        <v>0.52720719544486805</v>
      </c>
      <c r="F84" s="282">
        <v>0.52549453139732227</v>
      </c>
      <c r="G84" s="282">
        <v>0.51937211424087659</v>
      </c>
      <c r="H84" s="282">
        <v>0.50059892674647333</v>
      </c>
      <c r="I84" s="282">
        <v>0.44595069840226398</v>
      </c>
      <c r="J84" s="282">
        <v>0.50082013818085713</v>
      </c>
      <c r="K84" s="282">
        <v>0.48133657573942901</v>
      </c>
      <c r="L84" s="282">
        <v>0.50194219178147903</v>
      </c>
      <c r="M84" s="282">
        <v>0.5107966503942436</v>
      </c>
      <c r="N84" s="282">
        <v>0.5120898978371482</v>
      </c>
      <c r="O84" s="282">
        <v>0.47870296001766222</v>
      </c>
      <c r="P84" s="282">
        <v>0.4656456805610012</v>
      </c>
      <c r="Q84" s="282">
        <v>0.50841898498163551</v>
      </c>
      <c r="R84" s="282">
        <v>0.44708500243650978</v>
      </c>
      <c r="S84" s="282">
        <v>0.4575067076745683</v>
      </c>
      <c r="T84" s="282">
        <v>0.51752509178428374</v>
      </c>
      <c r="U84" s="282">
        <v>0.49088885122488457</v>
      </c>
      <c r="V84" s="282">
        <v>0.48103716769365062</v>
      </c>
      <c r="W84" s="282">
        <v>0.50719416602372314</v>
      </c>
      <c r="X84" s="282">
        <v>0.50900807220461119</v>
      </c>
      <c r="Y84" s="282">
        <v>0.52585843929491272</v>
      </c>
      <c r="Z84" s="282">
        <v>0.55864044083847786</v>
      </c>
      <c r="AA84" s="282">
        <v>0.50150626684427613</v>
      </c>
      <c r="AB84" s="282">
        <v>0.51619325583270947</v>
      </c>
      <c r="AC84" s="282">
        <v>0.5506172465704583</v>
      </c>
      <c r="AD84" s="282">
        <v>0.52001471012863842</v>
      </c>
      <c r="AE84" s="282">
        <v>0.5128412664554105</v>
      </c>
      <c r="AF84" s="282">
        <v>0.51725552249527962</v>
      </c>
      <c r="AG84" s="282">
        <v>0.44675659366409437</v>
      </c>
      <c r="AH84" s="282">
        <v>0.50314553586702737</v>
      </c>
      <c r="AI84" s="282">
        <v>0.5113915493203588</v>
      </c>
      <c r="AJ84" s="282">
        <v>0.4852023848065688</v>
      </c>
      <c r="AK84" s="282">
        <v>0.51699892758215893</v>
      </c>
      <c r="AL84" s="282">
        <v>0.48165946996832054</v>
      </c>
      <c r="AM84" s="282">
        <v>0.52093141260968912</v>
      </c>
      <c r="AN84" s="282">
        <v>0.48236986487325445</v>
      </c>
      <c r="AO84" s="282">
        <v>0.54715346029440026</v>
      </c>
      <c r="AP84" s="282">
        <v>0.52547311329892199</v>
      </c>
      <c r="AQ84" s="282">
        <v>0.49875984992784994</v>
      </c>
      <c r="AR84" s="282">
        <v>0.559773235367507</v>
      </c>
      <c r="AS84" s="282">
        <v>0.5400197907498322</v>
      </c>
      <c r="AT84" s="282">
        <v>0.45314482857107269</v>
      </c>
      <c r="AU84" s="282">
        <v>0.50000203729702297</v>
      </c>
      <c r="AV84" s="282">
        <v>0.54860401212338561</v>
      </c>
      <c r="AW84" s="282">
        <v>0.55039999692073194</v>
      </c>
      <c r="AX84" s="282">
        <v>0.5715785456941338</v>
      </c>
      <c r="AY84" s="282">
        <v>0.55168705767594384</v>
      </c>
      <c r="AZ84" s="282">
        <v>0.51881015871623326</v>
      </c>
      <c r="BA84" s="282">
        <v>0.53372288644019505</v>
      </c>
      <c r="BB84" s="282">
        <v>0.50471164317709172</v>
      </c>
      <c r="BC84" s="282">
        <v>0.4564585879969395</v>
      </c>
      <c r="BD84" s="282">
        <v>0.46742885795888839</v>
      </c>
      <c r="BE84" s="282">
        <v>0.46010879288397916</v>
      </c>
      <c r="BF84" s="282">
        <v>0.4839087641541876</v>
      </c>
      <c r="BG84" s="282">
        <v>0.47627152028851799</v>
      </c>
      <c r="BH84" s="282">
        <v>0.4656433742491416</v>
      </c>
      <c r="BI84" s="282">
        <v>0.45722754554705464</v>
      </c>
      <c r="BJ84" s="282">
        <v>0.42213179503860121</v>
      </c>
      <c r="BK84" s="282">
        <v>0.41731352394804488</v>
      </c>
      <c r="BL84" s="282">
        <v>0.42625226109728404</v>
      </c>
      <c r="BM84" s="282">
        <v>0.4414302801637493</v>
      </c>
      <c r="BN84" s="282">
        <v>0.36594536945815387</v>
      </c>
      <c r="BO84" s="282">
        <v>0.40541907480388634</v>
      </c>
      <c r="BP84" s="282">
        <v>0.42254596665872551</v>
      </c>
      <c r="BQ84" s="282">
        <v>0.41086308603795013</v>
      </c>
      <c r="BR84" s="282">
        <v>0.45011804219794005</v>
      </c>
      <c r="BS84" s="282">
        <v>0.42460476569622507</v>
      </c>
      <c r="BT84" s="282">
        <v>0.43821487712705415</v>
      </c>
      <c r="BU84" s="282">
        <v>0.45371374121179053</v>
      </c>
      <c r="BV84" s="282">
        <v>0.43091497855538496</v>
      </c>
      <c r="BW84" s="282">
        <v>0.4340568044024693</v>
      </c>
      <c r="BX84" s="282">
        <v>0.42629261133527485</v>
      </c>
      <c r="BY84" s="282">
        <v>0.39126163773989309</v>
      </c>
      <c r="BZ84" s="282">
        <v>0.3774360163901932</v>
      </c>
      <c r="CA84" s="282">
        <v>0.40372414539716611</v>
      </c>
      <c r="CB84" s="282">
        <v>0.34321846877216783</v>
      </c>
      <c r="CC84" s="282">
        <v>0.35494313870468441</v>
      </c>
      <c r="CD84" s="282">
        <v>0.35613720310841707</v>
      </c>
      <c r="CE84" s="282">
        <v>0.36597762151324637</v>
      </c>
      <c r="CF84" s="282">
        <v>0.39763169849836938</v>
      </c>
      <c r="CG84" s="282">
        <v>0.45371374121179053</v>
      </c>
      <c r="CH84" s="282">
        <v>0.43210333727437172</v>
      </c>
      <c r="CI84" s="282">
        <v>0.40685107742492221</v>
      </c>
      <c r="CJ84" s="282">
        <v>0.36534584618139737</v>
      </c>
      <c r="CK84" s="282">
        <v>0.39662819372947933</v>
      </c>
      <c r="CL84" s="282">
        <v>0.3606213646403722</v>
      </c>
      <c r="CM84" s="282">
        <v>0.37637075775133144</v>
      </c>
      <c r="CN84" s="282">
        <v>0.39790061001906074</v>
      </c>
      <c r="CO84" s="282">
        <v>0.38338081998348711</v>
      </c>
      <c r="CP84" s="282">
        <v>0.41845630847760745</v>
      </c>
      <c r="CQ84" s="282">
        <v>0.45924140427412302</v>
      </c>
      <c r="CR84" s="282">
        <v>0.41068298255497465</v>
      </c>
      <c r="CS84" s="282">
        <v>0.42969831069306508</v>
      </c>
      <c r="CT84" s="282">
        <v>0.41012749754037536</v>
      </c>
      <c r="CU84" s="282">
        <v>0.40632479651208381</v>
      </c>
      <c r="CV84" s="282">
        <v>0.41719053376550236</v>
      </c>
      <c r="CW84" s="282">
        <v>0.3997539836663031</v>
      </c>
      <c r="CX84" s="282">
        <v>0.42183217537655149</v>
      </c>
      <c r="CY84" s="282">
        <v>0.38323968904241823</v>
      </c>
      <c r="CZ84" s="282">
        <v>0.38637829875017254</v>
      </c>
      <c r="DA84" s="282">
        <v>0.37437147218484434</v>
      </c>
      <c r="DB84" s="282">
        <v>0.39236518871186532</v>
      </c>
      <c r="DC84" s="282">
        <v>0.4140921065092828</v>
      </c>
      <c r="DD84" s="282">
        <v>0.39199879510246621</v>
      </c>
      <c r="DE84" s="282">
        <v>0.41786923285478822</v>
      </c>
      <c r="DF84" s="282">
        <v>0.37240643384304239</v>
      </c>
      <c r="DG84" s="282">
        <v>0.37224408921508101</v>
      </c>
      <c r="DH84" s="282">
        <v>0.38842777413082463</v>
      </c>
      <c r="DI84" s="282">
        <v>0.40462487361333399</v>
      </c>
      <c r="DJ84" s="282">
        <v>0.39953695562979896</v>
      </c>
      <c r="DK84" s="282">
        <v>0.42133613219701382</v>
      </c>
      <c r="DL84" s="282">
        <v>0.4197696825722807</v>
      </c>
      <c r="DM84" s="282">
        <v>0.35809999999999997</v>
      </c>
      <c r="DN84" s="282">
        <v>0.32863675653024393</v>
      </c>
      <c r="DO84" s="282">
        <v>0.27728094380599727</v>
      </c>
      <c r="DP84" s="282">
        <v>0.32573272504729051</v>
      </c>
      <c r="DQ84" s="282">
        <v>0.36018445542874883</v>
      </c>
      <c r="DR84" s="282">
        <v>0.35303328090180824</v>
      </c>
      <c r="DS84" s="282">
        <v>0.32824586843071907</v>
      </c>
      <c r="DT84" s="282">
        <v>0.3075433942050495</v>
      </c>
      <c r="DU84" s="282">
        <v>0.32179999999999997</v>
      </c>
      <c r="DV84" s="282">
        <v>0.32628857906847736</v>
      </c>
      <c r="DW84" s="282">
        <v>0.31618702826875966</v>
      </c>
      <c r="DX84" s="282">
        <v>0.31073411805399842</v>
      </c>
      <c r="DY84" s="282">
        <v>0.29635778150622794</v>
      </c>
      <c r="DZ84" s="282">
        <v>0.31542364718318749</v>
      </c>
      <c r="EA84" s="282">
        <v>0.3265844695533402</v>
      </c>
      <c r="EB84" s="282">
        <v>0.3305275141136087</v>
      </c>
      <c r="EC84" s="282">
        <v>0.34803871097171762</v>
      </c>
      <c r="ED84" s="282">
        <v>0.33647433231824297</v>
      </c>
      <c r="EE84" s="282">
        <v>0.32903734431507231</v>
      </c>
      <c r="EF84" s="282">
        <v>0.31626937131278926</v>
      </c>
      <c r="EG84" s="282">
        <v>0.33101685150933702</v>
      </c>
      <c r="EH84" s="282">
        <v>0.35959209702798894</v>
      </c>
      <c r="EI84" s="282">
        <v>0.33285538262509728</v>
      </c>
      <c r="EJ84" s="282">
        <v>0.35107337425648832</v>
      </c>
      <c r="EK84" s="282">
        <v>0.32405166853441608</v>
      </c>
      <c r="EL84" s="282">
        <v>0.29463894753907721</v>
      </c>
      <c r="EM84" s="282">
        <v>0.31335395212391309</v>
      </c>
      <c r="EN84" s="282">
        <v>0.27180754673495672</v>
      </c>
      <c r="EO84" s="282">
        <v>0.33843021387932581</v>
      </c>
      <c r="EP84" s="282">
        <v>0.32663338781968659</v>
      </c>
      <c r="EQ84" s="282">
        <v>0.29713056477352312</v>
      </c>
      <c r="ER84" s="282">
        <v>0.29635076139266608</v>
      </c>
      <c r="ES84" s="282">
        <v>0.29177889915994043</v>
      </c>
      <c r="ET84" s="282">
        <v>0.27911115088172661</v>
      </c>
      <c r="EU84" s="282">
        <v>0.29029749616613437</v>
      </c>
      <c r="EV84" s="282">
        <v>0.30469997764507112</v>
      </c>
      <c r="EW84" s="282">
        <v>0.28065540106390113</v>
      </c>
      <c r="EX84" s="282">
        <v>0.29569621954896447</v>
      </c>
      <c r="EY84" s="282">
        <v>0.26548669622999416</v>
      </c>
      <c r="EZ84" s="282">
        <v>0.2594993711243177</v>
      </c>
      <c r="FA84" s="282">
        <v>0.28927831356538869</v>
      </c>
      <c r="FB84" s="282">
        <v>0.28185914158579262</v>
      </c>
      <c r="FC84" s="282">
        <v>0.24995652617269215</v>
      </c>
      <c r="FD84" s="282">
        <v>0.27051744918519877</v>
      </c>
      <c r="FE84" s="282">
        <v>0.26574711199097295</v>
      </c>
      <c r="FF84" s="282">
        <v>0.2501248967127751</v>
      </c>
      <c r="FG84" s="282">
        <v>0.25651602241947868</v>
      </c>
      <c r="FH84" s="282">
        <v>0.27553862434598564</v>
      </c>
      <c r="FI84" s="282">
        <v>0.24918940215812965</v>
      </c>
      <c r="FJ84" s="282">
        <v>0.25758235052054318</v>
      </c>
      <c r="FK84" s="282">
        <v>0.2413789289160182</v>
      </c>
      <c r="FL84" s="282">
        <v>0.26120773843394596</v>
      </c>
      <c r="FM84" s="282">
        <v>0.28580125612151058</v>
      </c>
      <c r="FN84" s="282">
        <v>0.27451693382827547</v>
      </c>
      <c r="FO84" s="282">
        <v>0.28564886950270585</v>
      </c>
      <c r="FP84" s="282">
        <v>0.2564652151314335</v>
      </c>
      <c r="FQ84" s="282">
        <v>0.27857886588417191</v>
      </c>
      <c r="FR84" s="282">
        <v>0.25551159990240968</v>
      </c>
      <c r="FS84" s="282">
        <v>0.27467716313042334</v>
      </c>
      <c r="FT84" s="282">
        <v>0.28469661907164451</v>
      </c>
      <c r="FU84" s="282">
        <v>0.22071698823865701</v>
      </c>
      <c r="FV84" s="282">
        <v>0.25230459736237348</v>
      </c>
      <c r="FW84" s="282">
        <v>0.25503124805946714</v>
      </c>
      <c r="FX84" s="282">
        <v>0.26032883841453008</v>
      </c>
      <c r="FY84" s="282">
        <v>0.30829825236227348</v>
      </c>
      <c r="FZ84" s="282">
        <v>0.25348779883877715</v>
      </c>
      <c r="GA84" s="282">
        <v>0.25612275637746296</v>
      </c>
      <c r="GB84" s="282">
        <v>0.26811248020085071</v>
      </c>
      <c r="GC84" s="282">
        <v>0.25463028292910911</v>
      </c>
      <c r="GD84" s="282">
        <v>0.2318946115883935</v>
      </c>
      <c r="GE84" s="282">
        <v>0.21463301634050447</v>
      </c>
      <c r="GF84" s="282">
        <v>0.22888122388895088</v>
      </c>
      <c r="GG84" s="282">
        <v>0.21546787381194515</v>
      </c>
      <c r="GH84" s="282">
        <v>0.21002560311315707</v>
      </c>
      <c r="GI84" s="282">
        <v>0.20769008444298073</v>
      </c>
      <c r="GJ84" s="282">
        <v>0.1986805374022779</v>
      </c>
      <c r="GK84" s="282">
        <v>0.23883759870190074</v>
      </c>
      <c r="GL84" s="282">
        <v>0.2079191882964527</v>
      </c>
      <c r="GM84" s="282">
        <v>0.2118071785895434</v>
      </c>
      <c r="GN84" s="282">
        <v>0.23850660479088037</v>
      </c>
      <c r="GO84" s="282">
        <v>0.22843257679760862</v>
      </c>
      <c r="GP84" s="282">
        <v>0.23879040667361837</v>
      </c>
      <c r="GQ84" s="282">
        <v>0.25269526256502423</v>
      </c>
      <c r="GR84" s="282">
        <v>0.21714994494298118</v>
      </c>
      <c r="GS84" s="282">
        <v>0.20136187016668988</v>
      </c>
      <c r="GT84" s="282">
        <v>0.21504393114141454</v>
      </c>
      <c r="GU84" s="282">
        <v>0.21068825242117001</v>
      </c>
      <c r="GV84" s="282">
        <v>0.24681119505177482</v>
      </c>
      <c r="GW84" s="282">
        <v>0.27501109984559619</v>
      </c>
      <c r="GX84" s="282">
        <v>0.25399652872933226</v>
      </c>
      <c r="GY84" s="282">
        <v>0.2475216487332276</v>
      </c>
      <c r="GZ84" s="282">
        <v>0.23672424163416189</v>
      </c>
      <c r="HA84" s="282">
        <v>0.22958386819160434</v>
      </c>
      <c r="HB84" s="282">
        <v>0.25458723724419557</v>
      </c>
      <c r="HC84" s="282">
        <v>0.25515681442220045</v>
      </c>
      <c r="HD84" s="282">
        <v>0.25463282117193431</v>
      </c>
      <c r="HE84" s="282">
        <v>0.2477662721893491</v>
      </c>
      <c r="HF84" s="282">
        <v>0.25532037512443023</v>
      </c>
      <c r="HG84" s="282">
        <v>0.26128611065774443</v>
      </c>
      <c r="HH84" s="282">
        <v>0.24898967050242252</v>
      </c>
      <c r="HI84" s="282">
        <v>0.31542825368462485</v>
      </c>
      <c r="HJ84" s="282">
        <v>0.29077567021764711</v>
      </c>
      <c r="HK84" s="282">
        <v>0.28398368356400866</v>
      </c>
      <c r="HL84" s="282">
        <v>0.27709284481367302</v>
      </c>
      <c r="HM84" s="282">
        <v>0.29126702474582772</v>
      </c>
      <c r="HN84" s="282">
        <v>0.28022059710452274</v>
      </c>
      <c r="HO84" s="282">
        <v>0.30783283228368918</v>
      </c>
      <c r="HP84" s="282">
        <v>0.29278510153494697</v>
      </c>
      <c r="HQ84" s="282">
        <v>0.29900013482032839</v>
      </c>
      <c r="HR84" s="282">
        <v>0.30382955265528344</v>
      </c>
      <c r="HS84" s="282">
        <v>0.27491926333246053</v>
      </c>
      <c r="HT84" s="282">
        <v>0.30415194950886598</v>
      </c>
      <c r="HU84" s="282">
        <v>0.30966545095277637</v>
      </c>
      <c r="HV84" s="608">
        <v>0.30921134203833767</v>
      </c>
      <c r="HW84" s="282">
        <v>0.32098571002287724</v>
      </c>
      <c r="HX84" s="282">
        <v>0.32079669621923196</v>
      </c>
      <c r="HY84" s="282">
        <v>0.28597473170602822</v>
      </c>
      <c r="HZ84" s="282">
        <v>0.29822529312559154</v>
      </c>
      <c r="IA84" s="282">
        <v>0.29785200862462785</v>
      </c>
      <c r="IB84" s="282">
        <v>0.29342062821391157</v>
      </c>
      <c r="IC84" s="282">
        <v>0.28382659744796468</v>
      </c>
      <c r="ID84" s="282">
        <v>0.33956652933325598</v>
      </c>
      <c r="IE84" s="282">
        <v>0.33765026148464278</v>
      </c>
      <c r="IF84" s="282">
        <v>0.30798938717401153</v>
      </c>
      <c r="IG84" s="282">
        <v>0.32156215596996096</v>
      </c>
      <c r="IH84" s="282">
        <v>0.32426373403992942</v>
      </c>
      <c r="II84" s="282">
        <v>0.29751652703184395</v>
      </c>
      <c r="IJ84" s="282">
        <v>0.34843699756534524</v>
      </c>
    </row>
    <row r="85" spans="1:244">
      <c r="A85" s="51" t="s">
        <v>321</v>
      </c>
      <c r="B85" s="284">
        <v>1.910858169684089E-2</v>
      </c>
      <c r="C85" s="284">
        <v>1.7093890652032054E-2</v>
      </c>
      <c r="D85" s="284">
        <v>2.1146000094932747E-2</v>
      </c>
      <c r="E85" s="284">
        <v>2.0089212856046347E-2</v>
      </c>
      <c r="F85" s="284">
        <v>1.9472311270350116E-2</v>
      </c>
      <c r="G85" s="284">
        <v>2.1192346628542177E-2</v>
      </c>
      <c r="H85" s="284">
        <v>2.1145449577908912E-2</v>
      </c>
      <c r="I85" s="284">
        <v>1.9770406844900331E-2</v>
      </c>
      <c r="J85" s="284">
        <v>1.4728390601568022E-2</v>
      </c>
      <c r="K85" s="284">
        <v>1.5224783250284877E-2</v>
      </c>
      <c r="L85" s="284">
        <v>1.4889071097516228E-2</v>
      </c>
      <c r="M85" s="284">
        <v>1.3817100672293027E-2</v>
      </c>
      <c r="N85" s="284">
        <v>1.1856978848037176E-2</v>
      </c>
      <c r="O85" s="284">
        <v>1.2167715756042112E-2</v>
      </c>
      <c r="P85" s="284">
        <v>1.3816154614430892E-2</v>
      </c>
      <c r="Q85" s="284">
        <v>1.3319169314389329E-2</v>
      </c>
      <c r="R85" s="284">
        <v>2.2288277390554414E-2</v>
      </c>
      <c r="S85" s="284">
        <v>2.2220424601667246E-2</v>
      </c>
      <c r="T85" s="284">
        <v>1.6834768795632889E-2</v>
      </c>
      <c r="U85" s="284">
        <v>1.6202537515906185E-2</v>
      </c>
      <c r="V85" s="284">
        <v>1.6373367198838897E-2</v>
      </c>
      <c r="W85" s="284">
        <v>1.6725113003401109E-2</v>
      </c>
      <c r="X85" s="284">
        <v>1.5155769095121755E-2</v>
      </c>
      <c r="Y85" s="284">
        <v>1.5194585859523631E-2</v>
      </c>
      <c r="Z85" s="284">
        <v>1.4937056328107583E-2</v>
      </c>
      <c r="AA85" s="284">
        <v>1.7148617249755731E-2</v>
      </c>
      <c r="AB85" s="284">
        <v>1.172949605170762E-2</v>
      </c>
      <c r="AC85" s="284">
        <v>1.0683102257505678E-2</v>
      </c>
      <c r="AD85" s="284">
        <v>1.5362820055811958E-2</v>
      </c>
      <c r="AE85" s="284">
        <v>1.6319651254580701E-2</v>
      </c>
      <c r="AF85" s="284">
        <v>2.0198377835269222E-2</v>
      </c>
      <c r="AG85" s="284">
        <v>2.0497385853220425E-2</v>
      </c>
      <c r="AH85" s="284">
        <v>1.3382332363711944E-2</v>
      </c>
      <c r="AI85" s="284">
        <v>1.8897774507617961E-2</v>
      </c>
      <c r="AJ85" s="284">
        <v>2.0374486838215796E-2</v>
      </c>
      <c r="AK85" s="284">
        <v>1.6933516290100658E-2</v>
      </c>
      <c r="AL85" s="284">
        <v>2.038308543310817E-2</v>
      </c>
      <c r="AM85" s="284">
        <v>2.2269477911247792E-2</v>
      </c>
      <c r="AN85" s="284">
        <v>2.181158481442904E-2</v>
      </c>
      <c r="AO85" s="284">
        <v>2.3031492219841611E-2</v>
      </c>
      <c r="AP85" s="284">
        <v>2.4257959506304209E-2</v>
      </c>
      <c r="AQ85" s="284">
        <v>2.720337085137085E-2</v>
      </c>
      <c r="AR85" s="284">
        <v>3.1362776199462927E-2</v>
      </c>
      <c r="AS85" s="284">
        <v>3.5472640763584952E-2</v>
      </c>
      <c r="AT85" s="284">
        <v>3.9238284514404677E-2</v>
      </c>
      <c r="AU85" s="284">
        <v>3.1882023298528753E-2</v>
      </c>
      <c r="AV85" s="284">
        <v>2.6238017354649843E-2</v>
      </c>
      <c r="AW85" s="284">
        <v>2.9874981716845907E-2</v>
      </c>
      <c r="AX85" s="284">
        <v>2.7290041229018833E-2</v>
      </c>
      <c r="AY85" s="284">
        <v>2.8366500388836188E-2</v>
      </c>
      <c r="AZ85" s="284">
        <v>2.4802949999056384E-2</v>
      </c>
      <c r="BA85" s="284">
        <v>2.0280636972675334E-2</v>
      </c>
      <c r="BB85" s="284">
        <v>2.1171314712310652E-2</v>
      </c>
      <c r="BC85" s="284">
        <v>1.7435735279003623E-2</v>
      </c>
      <c r="BD85" s="284">
        <v>1.4974298227289502E-2</v>
      </c>
      <c r="BE85" s="284">
        <v>1.7205237119449754E-2</v>
      </c>
      <c r="BF85" s="284">
        <v>1.8894840512836544E-2</v>
      </c>
      <c r="BG85" s="284">
        <v>2.6257320109461257E-2</v>
      </c>
      <c r="BH85" s="284">
        <v>2.3487837685519146E-2</v>
      </c>
      <c r="BI85" s="284">
        <v>2.652572821643925E-2</v>
      </c>
      <c r="BJ85" s="284">
        <v>3.1842723082608111E-2</v>
      </c>
      <c r="BK85" s="284">
        <v>3.1030090401816372E-2</v>
      </c>
      <c r="BL85" s="284">
        <v>2.3429494832186946E-2</v>
      </c>
      <c r="BM85" s="284">
        <v>2.0267599991100962E-2</v>
      </c>
      <c r="BN85" s="284">
        <v>2.7360222307200973E-2</v>
      </c>
      <c r="BO85" s="284">
        <v>1.992082238200733E-2</v>
      </c>
      <c r="BP85" s="284">
        <v>2.1120975501447294E-2</v>
      </c>
      <c r="BQ85" s="284">
        <v>2.3289249241497216E-2</v>
      </c>
      <c r="BR85" s="284">
        <v>2.3852381735769927E-2</v>
      </c>
      <c r="BS85" s="284">
        <v>2.4769780827365116E-2</v>
      </c>
      <c r="BT85" s="284">
        <v>2.3034811087618314E-2</v>
      </c>
      <c r="BU85" s="284">
        <v>2.3110055033484202E-2</v>
      </c>
      <c r="BV85" s="284">
        <v>2.3818426031355658E-2</v>
      </c>
      <c r="BW85" s="284">
        <v>2.6435555988598456E-2</v>
      </c>
      <c r="BX85" s="284">
        <v>2.8232020243062574E-2</v>
      </c>
      <c r="BY85" s="284">
        <v>3.2235831903639184E-2</v>
      </c>
      <c r="BZ85" s="284">
        <v>3.0397682612588597E-2</v>
      </c>
      <c r="CA85" s="284">
        <v>3.1201492804676784E-2</v>
      </c>
      <c r="CB85" s="284">
        <v>2.5794341898517373E-2</v>
      </c>
      <c r="CC85" s="284">
        <v>2.952148912433717E-2</v>
      </c>
      <c r="CD85" s="284">
        <v>2.9095315490941704E-2</v>
      </c>
      <c r="CE85" s="284">
        <v>2.3852282500209827E-2</v>
      </c>
      <c r="CF85" s="284">
        <v>2.4298397979494468E-2</v>
      </c>
      <c r="CG85" s="284">
        <v>2.3110055033484202E-2</v>
      </c>
      <c r="CH85" s="284">
        <v>2.2152124081301287E-2</v>
      </c>
      <c r="CI85" s="284">
        <v>1.8138356886356396E-2</v>
      </c>
      <c r="CJ85" s="284">
        <v>2.4492256925162943E-2</v>
      </c>
      <c r="CK85" s="284">
        <v>2.5905335587119271E-2</v>
      </c>
      <c r="CL85" s="284">
        <v>2.4842839123635864E-2</v>
      </c>
      <c r="CM85" s="284">
        <v>3.1728353944609773E-2</v>
      </c>
      <c r="CN85" s="284">
        <v>2.8542601090151828E-2</v>
      </c>
      <c r="CO85" s="284">
        <v>2.8463165510863191E-2</v>
      </c>
      <c r="CP85" s="284">
        <v>2.3947109782135472E-2</v>
      </c>
      <c r="CQ85" s="284">
        <v>2.7023298013369564E-2</v>
      </c>
      <c r="CR85" s="284">
        <v>2.1014876311571756E-2</v>
      </c>
      <c r="CS85" s="284">
        <v>2.0206636885203334E-2</v>
      </c>
      <c r="CT85" s="284">
        <v>1.9594506110726204E-2</v>
      </c>
      <c r="CU85" s="284">
        <v>2.3371359565892445E-2</v>
      </c>
      <c r="CV85" s="284">
        <v>2.0879423829646939E-2</v>
      </c>
      <c r="CW85" s="284">
        <v>2.1623580112260912E-2</v>
      </c>
      <c r="CX85" s="284">
        <v>2.5435666669011685E-2</v>
      </c>
      <c r="CY85" s="284">
        <v>2.5119732766818111E-2</v>
      </c>
      <c r="CZ85" s="284">
        <v>2.4008419566863112E-2</v>
      </c>
      <c r="DA85" s="284">
        <v>2.759954080312562E-2</v>
      </c>
      <c r="DB85" s="284">
        <v>2.833369683751363E-2</v>
      </c>
      <c r="DC85" s="284">
        <v>2.6993774409633763E-2</v>
      </c>
      <c r="DD85" s="284">
        <v>2.4012784534716173E-2</v>
      </c>
      <c r="DE85" s="284">
        <v>2.6487472840620252E-2</v>
      </c>
      <c r="DF85" s="284">
        <v>2.4661625952752321E-2</v>
      </c>
      <c r="DG85" s="284">
        <v>2.6317501846115102E-2</v>
      </c>
      <c r="DH85" s="284">
        <v>2.4581397014299247E-2</v>
      </c>
      <c r="DI85" s="284">
        <v>2.3120094949713853E-2</v>
      </c>
      <c r="DJ85" s="284">
        <v>3.010059307704091E-2</v>
      </c>
      <c r="DK85" s="284">
        <v>2.4451181720572007E-2</v>
      </c>
      <c r="DL85" s="284">
        <v>2.6528402930601921E-2</v>
      </c>
      <c r="DM85" s="284">
        <v>2.86E-2</v>
      </c>
      <c r="DN85" s="284">
        <v>2.6530341632333924E-2</v>
      </c>
      <c r="DO85" s="284">
        <v>5.6924066473603735E-2</v>
      </c>
      <c r="DP85" s="284">
        <v>3.6016976903145814E-2</v>
      </c>
      <c r="DQ85" s="284">
        <v>2.8422845173158469E-2</v>
      </c>
      <c r="DR85" s="284">
        <v>3.6121205083281246E-2</v>
      </c>
      <c r="DS85" s="284">
        <v>3.8638212866558476E-2</v>
      </c>
      <c r="DT85" s="284">
        <v>4.0466841474360471E-2</v>
      </c>
      <c r="DU85" s="284">
        <v>3.8300000000000001E-2</v>
      </c>
      <c r="DV85" s="284">
        <v>4.2007837150880377E-2</v>
      </c>
      <c r="DW85" s="284">
        <v>4.3789488917413098E-2</v>
      </c>
      <c r="DX85" s="284">
        <v>3.1908718168067229E-2</v>
      </c>
      <c r="DY85" s="284">
        <v>3.3823939976748138E-2</v>
      </c>
      <c r="DZ85" s="284">
        <v>4.1245746459737123E-2</v>
      </c>
      <c r="EA85" s="284">
        <v>3.9225950815138334E-2</v>
      </c>
      <c r="EB85" s="284">
        <v>3.6085064471713856E-2</v>
      </c>
      <c r="EC85" s="284">
        <v>4.4321194016859723E-2</v>
      </c>
      <c r="ED85" s="284">
        <v>4.0227327253700804E-2</v>
      </c>
      <c r="EE85" s="284">
        <v>3.8409043020570695E-2</v>
      </c>
      <c r="EF85" s="284">
        <v>3.3239296356358562E-2</v>
      </c>
      <c r="EG85" s="284">
        <v>3.5221734368278676E-2</v>
      </c>
      <c r="EH85" s="284">
        <v>1.9310218729387551E-2</v>
      </c>
      <c r="EI85" s="284">
        <v>1.8593635128144173E-2</v>
      </c>
      <c r="EJ85" s="284">
        <v>1.775464717494428E-2</v>
      </c>
      <c r="EK85" s="284">
        <v>1.4458353544054494E-2</v>
      </c>
      <c r="EL85" s="284">
        <v>1.2613646790790063E-2</v>
      </c>
      <c r="EM85" s="284">
        <v>1.3643394228750437E-2</v>
      </c>
      <c r="EN85" s="284">
        <v>1.4855593178239772E-2</v>
      </c>
      <c r="EO85" s="284">
        <v>1.1167421444265836E-2</v>
      </c>
      <c r="EP85" s="284">
        <v>1.5639682062625251E-2</v>
      </c>
      <c r="EQ85" s="284">
        <v>1.8611369571198435E-2</v>
      </c>
      <c r="ER85" s="284">
        <v>2.0393099204733242E-2</v>
      </c>
      <c r="ES85" s="284">
        <v>2.4879231152140465E-2</v>
      </c>
      <c r="ET85" s="284">
        <v>3.0838888144626649E-2</v>
      </c>
      <c r="EU85" s="284">
        <v>2.6083057419935485E-2</v>
      </c>
      <c r="EV85" s="284">
        <v>2.3358882353776353E-2</v>
      </c>
      <c r="EW85" s="284">
        <v>1.7735893891198555E-2</v>
      </c>
      <c r="EX85" s="284">
        <v>1.7071832125431501E-2</v>
      </c>
      <c r="EY85" s="284">
        <v>1.8649432478984793E-2</v>
      </c>
      <c r="EZ85" s="284">
        <v>2.0909842482774409E-2</v>
      </c>
      <c r="FA85" s="284">
        <v>2.108987336077733E-2</v>
      </c>
      <c r="FB85" s="284">
        <v>1.9100468612936659E-2</v>
      </c>
      <c r="FC85" s="284">
        <v>2.70507367622045E-2</v>
      </c>
      <c r="FD85" s="284">
        <v>3.3334284985252371E-2</v>
      </c>
      <c r="FE85" s="284">
        <v>3.7592961517857799E-2</v>
      </c>
      <c r="FF85" s="284">
        <v>3.3060442656572875E-2</v>
      </c>
      <c r="FG85" s="284">
        <v>3.0330935773594043E-2</v>
      </c>
      <c r="FH85" s="284">
        <v>3.4923083478186769E-2</v>
      </c>
      <c r="FI85" s="284">
        <v>2.949953956280315E-2</v>
      </c>
      <c r="FJ85" s="284">
        <v>3.2683897733348635E-2</v>
      </c>
      <c r="FK85" s="284">
        <v>2.7927488833783352E-2</v>
      </c>
      <c r="FL85" s="284">
        <v>2.6057593856849342E-2</v>
      </c>
      <c r="FM85" s="284">
        <v>2.7264267518749739E-2</v>
      </c>
      <c r="FN85" s="284">
        <v>1.7161318204265134E-2</v>
      </c>
      <c r="FO85" s="284">
        <v>1.5350840770775063E-2</v>
      </c>
      <c r="FP85" s="284">
        <v>1.846571900514327E-2</v>
      </c>
      <c r="FQ85" s="284">
        <v>2.2790722630945399E-2</v>
      </c>
      <c r="FR85" s="284">
        <v>1.9386768738512951E-2</v>
      </c>
      <c r="FS85" s="284">
        <v>2.1707675575663395E-2</v>
      </c>
      <c r="FT85" s="284">
        <v>1.9044652715284157E-2</v>
      </c>
      <c r="FU85" s="284">
        <v>1.8115857702140605E-2</v>
      </c>
      <c r="FV85" s="284">
        <v>1.8150740933890335E-2</v>
      </c>
      <c r="FW85" s="284">
        <v>1.4767645181385129E-2</v>
      </c>
      <c r="FX85" s="284">
        <v>1.6565606968581413E-2</v>
      </c>
      <c r="FY85" s="284">
        <v>1.5222587823858345E-2</v>
      </c>
      <c r="FZ85" s="284">
        <v>1.6716764296960899E-2</v>
      </c>
      <c r="GA85" s="284">
        <v>1.9490265548836552E-2</v>
      </c>
      <c r="GB85" s="284">
        <v>3.3676350804882273E-2</v>
      </c>
      <c r="GC85" s="284">
        <v>2.2817445918897891E-2</v>
      </c>
      <c r="GD85" s="284">
        <v>2.6024277035952913E-2</v>
      </c>
      <c r="GE85" s="284">
        <v>2.1226422809946778E-2</v>
      </c>
      <c r="GF85" s="284">
        <v>2.23895281224522E-2</v>
      </c>
      <c r="GG85" s="284">
        <v>2.2967675072227391E-2</v>
      </c>
      <c r="GH85" s="284">
        <v>1.5945510874388169E-2</v>
      </c>
      <c r="GI85" s="284">
        <v>4.35809688385113E-2</v>
      </c>
      <c r="GJ85" s="284">
        <v>1.8447796751057167E-2</v>
      </c>
      <c r="GK85" s="284">
        <v>1.8952968123953327E-2</v>
      </c>
      <c r="GL85" s="284">
        <v>1.5557280455408466E-2</v>
      </c>
      <c r="GM85" s="284">
        <v>2.1511899670807268E-2</v>
      </c>
      <c r="GN85" s="284">
        <v>1.9944350304244012E-2</v>
      </c>
      <c r="GO85" s="284">
        <v>2.4887804173122776E-2</v>
      </c>
      <c r="GP85" s="284">
        <v>2.3757110305598315E-2</v>
      </c>
      <c r="GQ85" s="284">
        <v>2.519966079813692E-2</v>
      </c>
      <c r="GR85" s="284">
        <v>2.6088167170828638E-2</v>
      </c>
      <c r="GS85" s="284">
        <v>2.5445202445291044E-2</v>
      </c>
      <c r="GT85" s="284">
        <v>2.3053578764627148E-2</v>
      </c>
      <c r="GU85" s="284">
        <v>1.7836124476015448E-2</v>
      </c>
      <c r="GV85" s="284">
        <v>2.0940716692566891E-2</v>
      </c>
      <c r="GW85" s="284">
        <v>1.9635129851626541E-2</v>
      </c>
      <c r="GX85" s="284">
        <v>1.7639535945921256E-2</v>
      </c>
      <c r="GY85" s="284">
        <v>2.4065460625026795E-2</v>
      </c>
      <c r="GZ85" s="284">
        <v>2.1374416269338295E-2</v>
      </c>
      <c r="HA85" s="284">
        <v>2.2413338471836269E-2</v>
      </c>
      <c r="HB85" s="284">
        <v>2.0608832902165291E-2</v>
      </c>
      <c r="HC85" s="284">
        <v>2.0455389450359237E-2</v>
      </c>
      <c r="HD85" s="284">
        <v>2.1726938131681955E-2</v>
      </c>
      <c r="HE85" s="284">
        <v>2.2502958579881657E-2</v>
      </c>
      <c r="HF85" s="284">
        <v>2.3107350552732227E-2</v>
      </c>
      <c r="HG85" s="284">
        <v>2.2142429682824656E-2</v>
      </c>
      <c r="HH85" s="284">
        <v>2.4470319438512068E-2</v>
      </c>
      <c r="HI85" s="284">
        <v>2.5444060553427843E-2</v>
      </c>
      <c r="HJ85" s="284">
        <v>2.5004603893489314E-2</v>
      </c>
      <c r="HK85" s="284">
        <v>3.06275152453621E-2</v>
      </c>
      <c r="HL85" s="284">
        <v>2.8881162687004025E-2</v>
      </c>
      <c r="HM85" s="284">
        <v>2.8571733060511115E-2</v>
      </c>
      <c r="HN85" s="284">
        <v>2.7535365946023276E-2</v>
      </c>
      <c r="HO85" s="284">
        <v>2.6513572227951986E-2</v>
      </c>
      <c r="HP85" s="284">
        <v>2.4569749710026317E-2</v>
      </c>
      <c r="HQ85" s="284">
        <v>2.729954882220334E-2</v>
      </c>
      <c r="HR85" s="284">
        <v>2.5571079873039689E-2</v>
      </c>
      <c r="HS85" s="284">
        <v>2.4303434096573661E-2</v>
      </c>
      <c r="HT85" s="284">
        <v>2.7203556518349457E-2</v>
      </c>
      <c r="HU85" s="284">
        <v>2.291025088550918E-2</v>
      </c>
      <c r="HV85" s="609">
        <v>2.2847192181477023E-2</v>
      </c>
      <c r="HW85" s="284">
        <v>2.4673143021341024E-2</v>
      </c>
      <c r="HX85" s="284">
        <v>2.7234853117591801E-2</v>
      </c>
      <c r="HY85" s="284">
        <v>2.4770678562463944E-2</v>
      </c>
      <c r="HZ85" s="284">
        <v>2.8163651622278886E-2</v>
      </c>
      <c r="IA85" s="284">
        <v>2.727748217363574E-2</v>
      </c>
      <c r="IB85" s="284">
        <v>2.4930223630930323E-2</v>
      </c>
      <c r="IC85" s="284">
        <v>2.2211440492940663E-2</v>
      </c>
      <c r="ID85" s="284">
        <v>2.6298381013172403E-2</v>
      </c>
      <c r="IE85" s="284">
        <v>2.7453482667624322E-2</v>
      </c>
      <c r="IF85" s="284">
        <v>2.8287064000517698E-2</v>
      </c>
      <c r="IG85" s="284">
        <v>2.5916836564936124E-2</v>
      </c>
      <c r="IH85" s="284">
        <v>2.5181971681348773E-2</v>
      </c>
      <c r="II85" s="284">
        <v>2.6772743202724603E-2</v>
      </c>
      <c r="IJ85" s="284">
        <v>2.7424318985713628E-2</v>
      </c>
    </row>
    <row r="86" spans="1:244">
      <c r="A86" s="407" t="s">
        <v>402</v>
      </c>
      <c r="GJ86" s="488"/>
    </row>
    <row r="87" spans="1:244">
      <c r="A87" s="407"/>
      <c r="GJ87" s="488"/>
    </row>
    <row r="88" spans="1:244">
      <c r="GJ88" s="488"/>
    </row>
    <row r="89" spans="1:244">
      <c r="A89" s="410" t="s">
        <v>403</v>
      </c>
      <c r="B89" s="226">
        <v>38353</v>
      </c>
      <c r="C89" s="226">
        <v>38384</v>
      </c>
      <c r="D89" s="226">
        <v>38412</v>
      </c>
      <c r="E89" s="226">
        <v>38443</v>
      </c>
      <c r="F89" s="226">
        <v>38473</v>
      </c>
      <c r="G89" s="226">
        <v>38504</v>
      </c>
      <c r="H89" s="226">
        <v>38534</v>
      </c>
      <c r="I89" s="226">
        <v>38565</v>
      </c>
      <c r="J89" s="226">
        <v>38596</v>
      </c>
      <c r="K89" s="226">
        <v>38626</v>
      </c>
      <c r="L89" s="226">
        <v>38657</v>
      </c>
      <c r="M89" s="227">
        <v>38687</v>
      </c>
      <c r="N89" s="225">
        <v>38718</v>
      </c>
      <c r="O89" s="226">
        <v>38749</v>
      </c>
      <c r="P89" s="226">
        <v>38777</v>
      </c>
      <c r="Q89" s="226">
        <v>38808</v>
      </c>
      <c r="R89" s="226">
        <v>38838</v>
      </c>
      <c r="S89" s="226">
        <v>38869</v>
      </c>
      <c r="T89" s="226">
        <v>38899</v>
      </c>
      <c r="U89" s="226">
        <v>38930</v>
      </c>
      <c r="V89" s="226">
        <v>38961</v>
      </c>
      <c r="W89" s="226">
        <v>38991</v>
      </c>
      <c r="X89" s="226">
        <v>39022</v>
      </c>
      <c r="Y89" s="227">
        <v>39052</v>
      </c>
      <c r="Z89" s="225">
        <v>39083</v>
      </c>
      <c r="AA89" s="226">
        <v>39114</v>
      </c>
      <c r="AB89" s="226">
        <v>39142</v>
      </c>
      <c r="AC89" s="226">
        <v>39173</v>
      </c>
      <c r="AD89" s="226">
        <v>39203</v>
      </c>
      <c r="AE89" s="226">
        <v>39234</v>
      </c>
      <c r="AF89" s="226">
        <v>39264</v>
      </c>
      <c r="AG89" s="226">
        <v>39295</v>
      </c>
      <c r="AH89" s="226">
        <v>39326</v>
      </c>
      <c r="AI89" s="226">
        <v>39356</v>
      </c>
      <c r="AJ89" s="226">
        <v>39387</v>
      </c>
      <c r="AK89" s="227">
        <v>39417</v>
      </c>
      <c r="AL89" s="225">
        <v>39448</v>
      </c>
      <c r="AM89" s="226">
        <v>39479</v>
      </c>
      <c r="AN89" s="226">
        <v>39508</v>
      </c>
      <c r="AO89" s="226">
        <v>39539</v>
      </c>
      <c r="AP89" s="226">
        <v>39569</v>
      </c>
      <c r="AQ89" s="226">
        <v>39600</v>
      </c>
      <c r="AR89" s="226">
        <v>39630</v>
      </c>
      <c r="AS89" s="226">
        <v>39661</v>
      </c>
      <c r="AT89" s="226">
        <v>39692</v>
      </c>
      <c r="AU89" s="226">
        <v>39722</v>
      </c>
      <c r="AV89" s="226">
        <v>39753</v>
      </c>
      <c r="AW89" s="227">
        <v>39783</v>
      </c>
      <c r="AX89" s="225">
        <v>39814</v>
      </c>
      <c r="AY89" s="226">
        <v>39845</v>
      </c>
      <c r="AZ89" s="226">
        <v>39873</v>
      </c>
      <c r="BA89" s="226">
        <v>39904</v>
      </c>
      <c r="BB89" s="226">
        <v>39934</v>
      </c>
      <c r="BC89" s="226">
        <v>39965</v>
      </c>
      <c r="BD89" s="226">
        <v>39995</v>
      </c>
      <c r="BE89" s="226">
        <v>40026</v>
      </c>
      <c r="BF89" s="226">
        <v>40057</v>
      </c>
      <c r="BG89" s="226">
        <v>40087</v>
      </c>
      <c r="BH89" s="226">
        <v>40118</v>
      </c>
      <c r="BI89" s="226">
        <v>40148</v>
      </c>
      <c r="BJ89" s="225">
        <v>40179</v>
      </c>
      <c r="BK89" s="226">
        <v>40210</v>
      </c>
      <c r="BL89" s="226">
        <v>40238</v>
      </c>
      <c r="BM89" s="226">
        <v>40269</v>
      </c>
      <c r="BN89" s="226">
        <v>40299</v>
      </c>
      <c r="BO89" s="226">
        <v>40330</v>
      </c>
      <c r="BP89" s="226">
        <v>40360</v>
      </c>
      <c r="BQ89" s="226">
        <v>40391</v>
      </c>
      <c r="BR89" s="226">
        <v>40422</v>
      </c>
      <c r="BS89" s="226">
        <v>40452</v>
      </c>
      <c r="BT89" s="226">
        <v>40483</v>
      </c>
      <c r="BU89" s="227">
        <v>40513</v>
      </c>
      <c r="BV89" s="225">
        <v>40544</v>
      </c>
      <c r="BW89" s="226">
        <v>40575</v>
      </c>
      <c r="BX89" s="226">
        <v>40603</v>
      </c>
      <c r="BY89" s="226">
        <v>40634</v>
      </c>
      <c r="BZ89" s="226">
        <v>40664</v>
      </c>
      <c r="CA89" s="226">
        <v>40695</v>
      </c>
      <c r="CB89" s="226">
        <v>40725</v>
      </c>
      <c r="CC89" s="226">
        <v>40756</v>
      </c>
      <c r="CD89" s="226">
        <v>40787</v>
      </c>
      <c r="CE89" s="226">
        <v>40817</v>
      </c>
      <c r="CF89" s="226">
        <v>40848</v>
      </c>
      <c r="CG89" s="227">
        <v>40878</v>
      </c>
      <c r="CH89" s="225">
        <v>40909</v>
      </c>
      <c r="CI89" s="226">
        <v>40940</v>
      </c>
      <c r="CJ89" s="226">
        <v>40969</v>
      </c>
      <c r="CK89" s="226">
        <v>41000</v>
      </c>
      <c r="CL89" s="226">
        <v>41030</v>
      </c>
      <c r="CM89" s="226">
        <v>41061</v>
      </c>
      <c r="CN89" s="226">
        <v>41091</v>
      </c>
      <c r="CO89" s="226">
        <v>41122</v>
      </c>
      <c r="CP89" s="226">
        <v>41153</v>
      </c>
      <c r="CQ89" s="226">
        <v>41183</v>
      </c>
      <c r="CR89" s="226">
        <v>41214</v>
      </c>
      <c r="CS89" s="227">
        <v>41244</v>
      </c>
      <c r="CT89" s="225">
        <v>41275</v>
      </c>
      <c r="CU89" s="226">
        <v>41306</v>
      </c>
      <c r="CV89" s="226">
        <v>41334</v>
      </c>
      <c r="CW89" s="226">
        <v>41365</v>
      </c>
      <c r="CX89" s="226">
        <v>41395</v>
      </c>
      <c r="CY89" s="226">
        <v>41426</v>
      </c>
      <c r="CZ89" s="226">
        <v>41456</v>
      </c>
      <c r="DA89" s="226">
        <v>41487</v>
      </c>
      <c r="DB89" s="226">
        <v>41518</v>
      </c>
      <c r="DC89" s="226">
        <v>41548</v>
      </c>
      <c r="DD89" s="226">
        <v>41579</v>
      </c>
      <c r="DE89" s="227">
        <v>41609</v>
      </c>
      <c r="DF89" s="225">
        <v>41640</v>
      </c>
      <c r="DG89" s="226">
        <v>41671</v>
      </c>
      <c r="DH89" s="226">
        <v>41699</v>
      </c>
      <c r="DI89" s="226">
        <v>41730</v>
      </c>
      <c r="DJ89" s="226">
        <v>41760</v>
      </c>
      <c r="DK89" s="226">
        <v>41791</v>
      </c>
      <c r="DL89" s="226">
        <v>41821</v>
      </c>
      <c r="DM89" s="226">
        <v>41852</v>
      </c>
      <c r="DN89" s="226">
        <v>41883</v>
      </c>
      <c r="DO89" s="226">
        <v>41913</v>
      </c>
      <c r="DP89" s="226">
        <v>41944</v>
      </c>
      <c r="DQ89" s="226">
        <v>41974</v>
      </c>
      <c r="DR89" s="225">
        <v>42005</v>
      </c>
      <c r="DS89" s="226">
        <v>42036</v>
      </c>
      <c r="DT89" s="226">
        <v>42064</v>
      </c>
      <c r="DU89" s="226">
        <v>42095</v>
      </c>
      <c r="DV89" s="226">
        <v>42125</v>
      </c>
      <c r="DW89" s="226">
        <v>42156</v>
      </c>
      <c r="DX89" s="226">
        <v>42186</v>
      </c>
      <c r="DY89" s="226">
        <v>42217</v>
      </c>
      <c r="DZ89" s="226">
        <v>42248</v>
      </c>
      <c r="EA89" s="226">
        <v>42278</v>
      </c>
      <c r="EB89" s="226">
        <v>42309</v>
      </c>
      <c r="EC89" s="226">
        <v>42339</v>
      </c>
      <c r="ED89" s="225">
        <v>42370</v>
      </c>
      <c r="EE89" s="226">
        <v>42401</v>
      </c>
      <c r="EF89" s="226">
        <v>42430</v>
      </c>
      <c r="EG89" s="226">
        <v>42461</v>
      </c>
      <c r="EH89" s="226">
        <v>42491</v>
      </c>
      <c r="EI89" s="226">
        <v>42522</v>
      </c>
      <c r="EJ89" s="226">
        <v>42552</v>
      </c>
      <c r="EK89" s="226">
        <v>42583</v>
      </c>
      <c r="EL89" s="226">
        <v>42614</v>
      </c>
      <c r="EM89" s="226">
        <v>42644</v>
      </c>
      <c r="EN89" s="226">
        <v>42675</v>
      </c>
      <c r="EO89" s="228">
        <v>42705</v>
      </c>
      <c r="EP89" s="229">
        <v>42736</v>
      </c>
      <c r="EQ89" s="226">
        <v>42767</v>
      </c>
      <c r="ER89" s="226">
        <v>42795</v>
      </c>
      <c r="ES89" s="226">
        <v>42826</v>
      </c>
      <c r="ET89" s="226">
        <v>42856</v>
      </c>
      <c r="EU89" s="226">
        <v>42887</v>
      </c>
      <c r="EV89" s="226">
        <v>42917</v>
      </c>
      <c r="EW89" s="226">
        <v>42948</v>
      </c>
      <c r="EX89" s="226">
        <v>42979</v>
      </c>
      <c r="EY89" s="226">
        <v>43009</v>
      </c>
      <c r="EZ89" s="226">
        <v>43040</v>
      </c>
      <c r="FA89" s="226">
        <v>43070</v>
      </c>
      <c r="FB89" s="226">
        <v>43101</v>
      </c>
      <c r="FC89" s="226">
        <v>43132</v>
      </c>
      <c r="FD89" s="226">
        <v>43160</v>
      </c>
      <c r="FE89" s="226">
        <v>43191</v>
      </c>
      <c r="FF89" s="226">
        <v>43221</v>
      </c>
      <c r="FG89" s="226">
        <v>43252</v>
      </c>
      <c r="FH89" s="226">
        <v>43282</v>
      </c>
      <c r="FI89" s="226">
        <v>43313</v>
      </c>
      <c r="FJ89" s="226">
        <v>43344</v>
      </c>
      <c r="FK89" s="226">
        <v>43374</v>
      </c>
      <c r="FL89" s="270">
        <v>43405</v>
      </c>
      <c r="FM89" s="270">
        <v>43435</v>
      </c>
      <c r="FN89" s="270">
        <v>43466</v>
      </c>
      <c r="FO89" s="270">
        <v>43497</v>
      </c>
      <c r="FP89" s="270">
        <v>43525</v>
      </c>
      <c r="FQ89" s="270">
        <v>43556</v>
      </c>
      <c r="FR89" s="270">
        <v>43586</v>
      </c>
      <c r="FS89" s="270">
        <v>43617</v>
      </c>
      <c r="FT89" s="270">
        <v>43647</v>
      </c>
      <c r="FU89" s="270">
        <v>43678</v>
      </c>
      <c r="FV89" s="270">
        <v>43709</v>
      </c>
      <c r="FW89" s="270">
        <v>43739</v>
      </c>
      <c r="FX89" s="270">
        <v>43770</v>
      </c>
      <c r="FY89" s="270">
        <v>43800</v>
      </c>
      <c r="FZ89" s="270">
        <v>43831</v>
      </c>
      <c r="GA89" s="270">
        <v>43862</v>
      </c>
      <c r="GB89" s="270">
        <v>43891</v>
      </c>
      <c r="GC89" s="270">
        <v>43922</v>
      </c>
      <c r="GD89" s="270">
        <v>43952</v>
      </c>
      <c r="GE89" s="270">
        <v>43983</v>
      </c>
      <c r="GF89" s="270">
        <v>44013</v>
      </c>
      <c r="GG89" s="270">
        <v>44044</v>
      </c>
      <c r="GH89" s="270">
        <v>44075</v>
      </c>
      <c r="GI89" s="270">
        <v>44105</v>
      </c>
      <c r="GJ89" s="270">
        <v>44136</v>
      </c>
      <c r="GK89" s="270">
        <v>44166</v>
      </c>
      <c r="GL89" s="270">
        <v>44197</v>
      </c>
      <c r="GM89" s="270">
        <v>44228</v>
      </c>
      <c r="GN89" s="270">
        <v>44256</v>
      </c>
      <c r="GO89" s="270">
        <v>44287</v>
      </c>
      <c r="GP89" s="270">
        <v>44317</v>
      </c>
      <c r="GQ89" s="270">
        <v>44348</v>
      </c>
      <c r="GR89" s="270">
        <v>44378</v>
      </c>
      <c r="GS89" s="270">
        <v>44409</v>
      </c>
      <c r="GT89" s="270">
        <v>44440</v>
      </c>
      <c r="GU89" s="270">
        <v>44470</v>
      </c>
      <c r="GV89" s="270">
        <v>44501</v>
      </c>
      <c r="GW89" s="270">
        <v>44531</v>
      </c>
      <c r="GX89" s="270">
        <v>44562</v>
      </c>
      <c r="GY89" s="270">
        <v>44593</v>
      </c>
      <c r="GZ89" s="270">
        <v>44621</v>
      </c>
      <c r="HA89" s="270">
        <v>44652</v>
      </c>
      <c r="HB89" s="270">
        <v>44682</v>
      </c>
      <c r="HC89" s="270">
        <v>44713</v>
      </c>
      <c r="HD89" s="270">
        <v>44743</v>
      </c>
      <c r="HE89" s="270">
        <v>44774</v>
      </c>
      <c r="HF89" s="270">
        <v>44805</v>
      </c>
      <c r="HG89" s="270">
        <v>44835</v>
      </c>
      <c r="HH89" s="270">
        <f t="shared" ref="HH89:HZ89" si="6">HH$11</f>
        <v>44866</v>
      </c>
      <c r="HI89" s="270">
        <f t="shared" si="6"/>
        <v>44896</v>
      </c>
      <c r="HJ89" s="270">
        <f t="shared" si="6"/>
        <v>44927</v>
      </c>
      <c r="HK89" s="270">
        <f t="shared" si="6"/>
        <v>44958</v>
      </c>
      <c r="HL89" s="270">
        <f t="shared" si="6"/>
        <v>44986</v>
      </c>
      <c r="HM89" s="270">
        <f t="shared" si="6"/>
        <v>45017</v>
      </c>
      <c r="HN89" s="270">
        <f t="shared" si="6"/>
        <v>45047</v>
      </c>
      <c r="HO89" s="270">
        <f t="shared" si="6"/>
        <v>45078</v>
      </c>
      <c r="HP89" s="270">
        <f t="shared" si="6"/>
        <v>45108</v>
      </c>
      <c r="HQ89" s="270">
        <f t="shared" si="6"/>
        <v>45139</v>
      </c>
      <c r="HR89" s="270">
        <f t="shared" si="6"/>
        <v>45170</v>
      </c>
      <c r="HS89" s="270">
        <f t="shared" si="6"/>
        <v>45200</v>
      </c>
      <c r="HT89" s="270">
        <f t="shared" si="6"/>
        <v>45231</v>
      </c>
      <c r="HU89" s="270">
        <f t="shared" si="6"/>
        <v>45261</v>
      </c>
      <c r="HV89" s="270">
        <f t="shared" si="6"/>
        <v>45292</v>
      </c>
      <c r="HW89" s="270">
        <f t="shared" si="6"/>
        <v>45323</v>
      </c>
      <c r="HX89" s="270">
        <f t="shared" si="6"/>
        <v>45352</v>
      </c>
      <c r="HY89" s="270">
        <f t="shared" si="6"/>
        <v>45383</v>
      </c>
      <c r="HZ89" s="270">
        <f t="shared" si="6"/>
        <v>45413</v>
      </c>
      <c r="IA89" s="270">
        <v>45444</v>
      </c>
      <c r="IB89" s="270">
        <v>45474</v>
      </c>
      <c r="IC89" s="270">
        <v>45505</v>
      </c>
      <c r="ID89" s="270">
        <v>45536</v>
      </c>
      <c r="IE89" s="270">
        <v>45566</v>
      </c>
      <c r="IF89" s="270">
        <v>45597</v>
      </c>
      <c r="IG89" s="270">
        <v>45627</v>
      </c>
      <c r="IH89" s="270">
        <v>45658</v>
      </c>
      <c r="II89" s="270">
        <v>45689</v>
      </c>
      <c r="IJ89" s="270">
        <v>45717</v>
      </c>
    </row>
    <row r="90" spans="1:244">
      <c r="A90" s="26" t="s">
        <v>272</v>
      </c>
      <c r="B90" s="283">
        <v>0</v>
      </c>
      <c r="C90" s="283">
        <v>0</v>
      </c>
      <c r="D90" s="283">
        <v>0</v>
      </c>
      <c r="E90" s="283">
        <v>0</v>
      </c>
      <c r="F90" s="283">
        <v>0</v>
      </c>
      <c r="G90" s="283">
        <v>0</v>
      </c>
      <c r="H90" s="283">
        <v>0</v>
      </c>
      <c r="I90" s="283">
        <v>0</v>
      </c>
      <c r="J90" s="283">
        <v>0</v>
      </c>
      <c r="K90" s="283">
        <v>0</v>
      </c>
      <c r="L90" s="283">
        <v>0</v>
      </c>
      <c r="M90" s="283">
        <v>0</v>
      </c>
      <c r="N90" s="283">
        <v>0</v>
      </c>
      <c r="O90" s="283">
        <v>0</v>
      </c>
      <c r="P90" s="283">
        <v>0</v>
      </c>
      <c r="Q90" s="283">
        <v>0</v>
      </c>
      <c r="R90" s="283">
        <v>0</v>
      </c>
      <c r="S90" s="283">
        <v>0</v>
      </c>
      <c r="T90" s="283">
        <v>0</v>
      </c>
      <c r="U90" s="283">
        <v>0</v>
      </c>
      <c r="V90" s="283">
        <v>0</v>
      </c>
      <c r="W90" s="283">
        <v>0</v>
      </c>
      <c r="X90" s="283">
        <v>0</v>
      </c>
      <c r="Y90" s="283">
        <v>0</v>
      </c>
      <c r="Z90" s="283">
        <v>0</v>
      </c>
      <c r="AA90" s="283">
        <v>0</v>
      </c>
      <c r="AB90" s="283">
        <v>0</v>
      </c>
      <c r="AC90" s="283">
        <v>0</v>
      </c>
      <c r="AD90" s="283">
        <v>0</v>
      </c>
      <c r="AE90" s="283">
        <v>0</v>
      </c>
      <c r="AF90" s="283">
        <v>0</v>
      </c>
      <c r="AG90" s="283">
        <v>0</v>
      </c>
      <c r="AH90" s="283">
        <v>0</v>
      </c>
      <c r="AI90" s="283">
        <v>0</v>
      </c>
      <c r="AJ90" s="283">
        <v>0</v>
      </c>
      <c r="AK90" s="283">
        <v>0</v>
      </c>
      <c r="AL90" s="283">
        <v>0</v>
      </c>
      <c r="AM90" s="283">
        <v>0</v>
      </c>
      <c r="AN90" s="283">
        <v>0</v>
      </c>
      <c r="AO90" s="283">
        <v>0</v>
      </c>
      <c r="AP90" s="283">
        <v>0</v>
      </c>
      <c r="AQ90" s="283">
        <v>0</v>
      </c>
      <c r="AR90" s="283">
        <v>0</v>
      </c>
      <c r="AS90" s="283">
        <v>0</v>
      </c>
      <c r="AT90" s="283">
        <v>0</v>
      </c>
      <c r="AU90" s="283">
        <v>0</v>
      </c>
      <c r="AV90" s="283">
        <v>0</v>
      </c>
      <c r="AW90" s="283">
        <v>0</v>
      </c>
      <c r="AX90" s="283">
        <v>0</v>
      </c>
      <c r="AY90" s="283">
        <v>0</v>
      </c>
      <c r="AZ90" s="283">
        <v>0</v>
      </c>
      <c r="BA90" s="283">
        <v>0</v>
      </c>
      <c r="BB90" s="283">
        <v>0</v>
      </c>
      <c r="BC90" s="283">
        <v>0</v>
      </c>
      <c r="BD90" s="283">
        <v>0</v>
      </c>
      <c r="BE90" s="283">
        <v>0</v>
      </c>
      <c r="BF90" s="283">
        <v>0</v>
      </c>
      <c r="BG90" s="283">
        <v>0</v>
      </c>
      <c r="BH90" s="283">
        <v>0</v>
      </c>
      <c r="BI90" s="283">
        <v>0</v>
      </c>
      <c r="BJ90" s="283">
        <v>0</v>
      </c>
      <c r="BK90" s="283">
        <v>0</v>
      </c>
      <c r="BL90" s="283">
        <v>0</v>
      </c>
      <c r="BM90" s="283">
        <v>0</v>
      </c>
      <c r="BN90" s="283">
        <v>0</v>
      </c>
      <c r="BO90" s="283">
        <v>0</v>
      </c>
      <c r="BP90" s="283">
        <v>0</v>
      </c>
      <c r="BQ90" s="283">
        <v>0</v>
      </c>
      <c r="BR90" s="283">
        <v>0</v>
      </c>
      <c r="BS90" s="283">
        <v>0</v>
      </c>
      <c r="BT90" s="283">
        <v>0</v>
      </c>
      <c r="BU90" s="283">
        <v>0</v>
      </c>
      <c r="BV90" s="283">
        <v>0</v>
      </c>
      <c r="BW90" s="283">
        <v>0</v>
      </c>
      <c r="BX90" s="283">
        <v>0</v>
      </c>
      <c r="BY90" s="283">
        <v>0</v>
      </c>
      <c r="BZ90" s="283">
        <v>0</v>
      </c>
      <c r="CA90" s="283">
        <v>0</v>
      </c>
      <c r="CB90" s="283">
        <v>0</v>
      </c>
      <c r="CC90" s="283">
        <v>0</v>
      </c>
      <c r="CD90" s="283">
        <v>0</v>
      </c>
      <c r="CE90" s="283">
        <v>0</v>
      </c>
      <c r="CF90" s="283">
        <v>0</v>
      </c>
      <c r="CG90" s="283">
        <v>0</v>
      </c>
      <c r="CH90" s="283">
        <v>0</v>
      </c>
      <c r="CI90" s="283">
        <v>0</v>
      </c>
      <c r="CJ90" s="283">
        <v>0</v>
      </c>
      <c r="CK90" s="283">
        <v>0</v>
      </c>
      <c r="CL90" s="283">
        <v>0</v>
      </c>
      <c r="CM90" s="283">
        <v>0</v>
      </c>
      <c r="CN90" s="283">
        <v>0</v>
      </c>
      <c r="CO90" s="283">
        <v>0</v>
      </c>
      <c r="CP90" s="283">
        <v>0</v>
      </c>
      <c r="CQ90" s="283">
        <v>0</v>
      </c>
      <c r="CR90" s="283">
        <v>0</v>
      </c>
      <c r="CS90" s="283">
        <v>0</v>
      </c>
      <c r="CT90" s="283">
        <v>0</v>
      </c>
      <c r="CU90" s="283">
        <v>0</v>
      </c>
      <c r="CV90" s="283">
        <v>0</v>
      </c>
      <c r="CW90" s="283">
        <v>0</v>
      </c>
      <c r="CX90" s="283">
        <v>0</v>
      </c>
      <c r="CY90" s="283">
        <v>0</v>
      </c>
      <c r="CZ90" s="283">
        <v>0</v>
      </c>
      <c r="DA90" s="283">
        <v>0</v>
      </c>
      <c r="DB90" s="283">
        <v>0</v>
      </c>
      <c r="DC90" s="283">
        <v>0</v>
      </c>
      <c r="DD90" s="283">
        <v>0</v>
      </c>
      <c r="DE90" s="283">
        <v>0</v>
      </c>
      <c r="DF90" s="283">
        <v>0</v>
      </c>
      <c r="DG90" s="283">
        <v>0</v>
      </c>
      <c r="DH90" s="283">
        <v>0</v>
      </c>
      <c r="DI90" s="283">
        <v>0</v>
      </c>
      <c r="DJ90" s="283">
        <v>0</v>
      </c>
      <c r="DK90" s="283">
        <v>0</v>
      </c>
      <c r="DL90" s="283">
        <v>0</v>
      </c>
      <c r="DM90" s="283">
        <v>0</v>
      </c>
      <c r="DN90" s="283">
        <v>0</v>
      </c>
      <c r="DO90" s="283">
        <v>0</v>
      </c>
      <c r="DP90" s="283">
        <v>0</v>
      </c>
      <c r="DQ90" s="283">
        <v>0</v>
      </c>
      <c r="DR90" s="283">
        <v>0</v>
      </c>
      <c r="DS90" s="283">
        <v>0</v>
      </c>
      <c r="DT90" s="283">
        <v>0</v>
      </c>
      <c r="DU90" s="283">
        <v>0</v>
      </c>
      <c r="DV90" s="283">
        <v>0</v>
      </c>
      <c r="DW90" s="283">
        <v>0</v>
      </c>
      <c r="DX90" s="283">
        <v>0</v>
      </c>
      <c r="DY90" s="283">
        <v>0</v>
      </c>
      <c r="DZ90" s="283">
        <v>0</v>
      </c>
      <c r="EA90" s="283">
        <v>0</v>
      </c>
      <c r="EB90" s="283">
        <v>0</v>
      </c>
      <c r="EC90" s="283">
        <v>0</v>
      </c>
      <c r="ED90" s="283">
        <v>0</v>
      </c>
      <c r="EE90" s="283">
        <v>0</v>
      </c>
      <c r="EF90" s="283">
        <v>8.0926227650873457E-6</v>
      </c>
      <c r="EG90" s="283">
        <v>0</v>
      </c>
      <c r="EH90" s="283">
        <v>0</v>
      </c>
      <c r="EI90" s="283">
        <v>0</v>
      </c>
      <c r="EJ90" s="283">
        <v>0</v>
      </c>
      <c r="EK90" s="283">
        <v>0</v>
      </c>
      <c r="EL90" s="283">
        <v>0</v>
      </c>
      <c r="EM90" s="283">
        <v>0</v>
      </c>
      <c r="EN90" s="283">
        <v>0</v>
      </c>
      <c r="EO90" s="283">
        <v>0</v>
      </c>
      <c r="EP90" s="283">
        <v>0</v>
      </c>
      <c r="EQ90" s="283">
        <v>0</v>
      </c>
      <c r="ER90" s="283">
        <v>0</v>
      </c>
      <c r="ES90" s="283">
        <v>0</v>
      </c>
      <c r="ET90" s="283">
        <v>0</v>
      </c>
      <c r="EU90" s="283">
        <v>0</v>
      </c>
      <c r="EV90" s="283">
        <v>0</v>
      </c>
      <c r="EW90" s="283">
        <v>0</v>
      </c>
      <c r="EX90" s="283">
        <v>0</v>
      </c>
      <c r="EY90" s="283">
        <v>0</v>
      </c>
      <c r="EZ90" s="283">
        <v>0</v>
      </c>
      <c r="FA90" s="283">
        <v>0</v>
      </c>
      <c r="FB90" s="283">
        <v>0</v>
      </c>
      <c r="FC90" s="283">
        <v>0</v>
      </c>
      <c r="FD90" s="283">
        <v>0</v>
      </c>
      <c r="FE90" s="283">
        <v>0</v>
      </c>
      <c r="FF90" s="283">
        <v>0</v>
      </c>
      <c r="FG90" s="283">
        <v>0</v>
      </c>
      <c r="FH90" s="283">
        <v>0</v>
      </c>
      <c r="FI90" s="283">
        <v>0</v>
      </c>
      <c r="FJ90" s="283">
        <v>0</v>
      </c>
      <c r="FK90" s="283">
        <v>0</v>
      </c>
      <c r="FL90" s="283">
        <v>0</v>
      </c>
      <c r="FM90" s="283">
        <v>0</v>
      </c>
      <c r="FN90" s="283">
        <v>0</v>
      </c>
      <c r="FO90" s="283">
        <v>0</v>
      </c>
      <c r="FP90" s="283">
        <v>0</v>
      </c>
      <c r="FQ90" s="283">
        <v>0</v>
      </c>
      <c r="FR90" s="283">
        <v>0</v>
      </c>
      <c r="FS90" s="283">
        <v>0</v>
      </c>
      <c r="FT90" s="283">
        <v>0</v>
      </c>
      <c r="FU90" s="283">
        <v>0</v>
      </c>
      <c r="FV90" s="283">
        <v>0</v>
      </c>
      <c r="FW90" s="283">
        <v>0</v>
      </c>
      <c r="FX90" s="283">
        <v>0</v>
      </c>
      <c r="FY90" s="283">
        <v>0</v>
      </c>
      <c r="FZ90" s="283">
        <v>0</v>
      </c>
      <c r="GA90" s="283">
        <v>0</v>
      </c>
      <c r="GB90" s="283">
        <v>0</v>
      </c>
      <c r="GC90" s="283">
        <v>0</v>
      </c>
      <c r="GD90" s="283">
        <v>0</v>
      </c>
      <c r="GE90" s="283">
        <v>0</v>
      </c>
      <c r="GF90" s="283">
        <v>0</v>
      </c>
      <c r="GG90" s="283">
        <v>0</v>
      </c>
      <c r="GH90" s="283">
        <v>0</v>
      </c>
      <c r="GI90" s="283">
        <v>0</v>
      </c>
      <c r="GJ90" s="283">
        <v>0</v>
      </c>
      <c r="GK90" s="283">
        <v>0</v>
      </c>
      <c r="GL90" s="283">
        <v>0</v>
      </c>
      <c r="GM90" s="283">
        <v>0</v>
      </c>
      <c r="GN90" s="283">
        <v>0</v>
      </c>
      <c r="GO90" s="283">
        <v>0</v>
      </c>
      <c r="GP90" s="283">
        <v>0</v>
      </c>
      <c r="GQ90" s="283">
        <v>0</v>
      </c>
      <c r="GR90" s="283">
        <v>0</v>
      </c>
      <c r="GS90" s="283">
        <v>0</v>
      </c>
      <c r="GT90" s="283">
        <v>0</v>
      </c>
      <c r="GU90" s="283">
        <v>0</v>
      </c>
      <c r="GV90" s="283">
        <v>0</v>
      </c>
      <c r="GW90" s="283">
        <v>0</v>
      </c>
      <c r="GX90" s="283">
        <v>0</v>
      </c>
      <c r="GY90" s="283">
        <v>0</v>
      </c>
      <c r="GZ90" s="283">
        <v>0</v>
      </c>
      <c r="HA90" s="283">
        <v>0</v>
      </c>
      <c r="HB90" s="283">
        <v>0</v>
      </c>
      <c r="HC90" s="283">
        <v>0</v>
      </c>
      <c r="HD90" s="283">
        <v>0</v>
      </c>
      <c r="HE90" s="283">
        <v>0</v>
      </c>
      <c r="HF90" s="283">
        <v>0</v>
      </c>
      <c r="HG90" s="283">
        <v>0</v>
      </c>
      <c r="HH90" s="283">
        <v>0</v>
      </c>
      <c r="HI90" s="283">
        <v>0</v>
      </c>
      <c r="HJ90" s="283">
        <v>0</v>
      </c>
      <c r="HK90" s="283">
        <v>0</v>
      </c>
      <c r="HL90" s="283">
        <v>0</v>
      </c>
      <c r="HM90" s="283">
        <v>0</v>
      </c>
      <c r="HN90" s="283">
        <v>0</v>
      </c>
      <c r="HO90" s="283">
        <v>0</v>
      </c>
      <c r="HP90" s="283">
        <v>0</v>
      </c>
      <c r="HQ90" s="283">
        <v>0</v>
      </c>
      <c r="HR90" s="283">
        <v>0</v>
      </c>
      <c r="HS90" s="283">
        <v>0</v>
      </c>
      <c r="HT90" s="283">
        <v>0</v>
      </c>
      <c r="HU90" s="283">
        <v>0</v>
      </c>
      <c r="HV90" s="607">
        <v>0</v>
      </c>
      <c r="HW90" s="283">
        <v>0</v>
      </c>
      <c r="HX90" s="283">
        <v>0</v>
      </c>
      <c r="HY90" s="283">
        <v>0</v>
      </c>
      <c r="HZ90" s="283">
        <v>0</v>
      </c>
      <c r="IA90" s="283">
        <v>0</v>
      </c>
      <c r="IB90" s="283">
        <v>0</v>
      </c>
      <c r="IC90" s="283">
        <v>0</v>
      </c>
      <c r="ID90" s="283">
        <v>0</v>
      </c>
      <c r="IE90" s="283">
        <v>0</v>
      </c>
      <c r="IF90" s="283">
        <v>0</v>
      </c>
      <c r="IG90" s="283">
        <v>0</v>
      </c>
      <c r="IH90" s="283">
        <v>0</v>
      </c>
      <c r="II90" s="283">
        <v>0</v>
      </c>
      <c r="IJ90" s="283">
        <v>0</v>
      </c>
    </row>
    <row r="91" spans="1:244">
      <c r="A91" s="39" t="s">
        <v>317</v>
      </c>
      <c r="B91" s="282">
        <v>0.1116978485529817</v>
      </c>
      <c r="C91" s="282">
        <v>7.1376938323423109E-2</v>
      </c>
      <c r="D91" s="282">
        <v>8.3413635268609967E-2</v>
      </c>
      <c r="E91" s="282">
        <v>3.3468617006285055E-2</v>
      </c>
      <c r="F91" s="282">
        <v>6.2895784617329198E-2</v>
      </c>
      <c r="G91" s="282">
        <v>2.992461563137273E-2</v>
      </c>
      <c r="H91" s="282">
        <v>3.0999848146300194E-2</v>
      </c>
      <c r="I91" s="282">
        <v>2.9350071124898538E-2</v>
      </c>
      <c r="J91" s="282">
        <v>3.1235403554605551E-2</v>
      </c>
      <c r="K91" s="282">
        <v>7.1866111546230266E-2</v>
      </c>
      <c r="L91" s="282">
        <v>0.20193164625173579</v>
      </c>
      <c r="M91" s="282">
        <v>0.25211992639102021</v>
      </c>
      <c r="N91" s="282">
        <v>8.7835733391960713E-2</v>
      </c>
      <c r="O91" s="282">
        <v>3.7199701630742321E-2</v>
      </c>
      <c r="P91" s="282">
        <v>4.7072225182354349E-2</v>
      </c>
      <c r="Q91" s="282">
        <v>4.8101237744554368E-2</v>
      </c>
      <c r="R91" s="282">
        <v>7.2646873025900185E-2</v>
      </c>
      <c r="S91" s="282">
        <v>5.6507603210620788E-2</v>
      </c>
      <c r="T91" s="282">
        <v>7.5684682760093991E-2</v>
      </c>
      <c r="U91" s="282">
        <v>6.677957484231789E-2</v>
      </c>
      <c r="V91" s="282">
        <v>0.12592680758109348</v>
      </c>
      <c r="W91" s="282">
        <v>8.0230708035003984E-2</v>
      </c>
      <c r="X91" s="282">
        <v>0.12919739536450683</v>
      </c>
      <c r="Y91" s="282">
        <v>0.1682246267557731</v>
      </c>
      <c r="Z91" s="282">
        <v>7.043105300432087E-2</v>
      </c>
      <c r="AA91" s="282">
        <v>4.3470884455515023E-2</v>
      </c>
      <c r="AB91" s="282">
        <v>7.8771953166577965E-2</v>
      </c>
      <c r="AC91" s="282">
        <v>8.9164214353995241E-2</v>
      </c>
      <c r="AD91" s="282">
        <v>7.3915034252807432E-2</v>
      </c>
      <c r="AE91" s="282">
        <v>7.7746249202100548E-2</v>
      </c>
      <c r="AF91" s="282">
        <v>0.12256722464849323</v>
      </c>
      <c r="AG91" s="282">
        <v>8.1487437591677994E-2</v>
      </c>
      <c r="AH91" s="282">
        <v>0.1342344406000848</v>
      </c>
      <c r="AI91" s="282">
        <v>9.8310511368775208E-2</v>
      </c>
      <c r="AJ91" s="282">
        <v>0.19216996574360012</v>
      </c>
      <c r="AK91" s="282">
        <v>0.18426753897284995</v>
      </c>
      <c r="AL91" s="282">
        <v>0.14743589743589744</v>
      </c>
      <c r="AM91" s="282">
        <v>7.4663745571023968E-2</v>
      </c>
      <c r="AN91" s="282">
        <v>0.1235752481105641</v>
      </c>
      <c r="AO91" s="282">
        <v>8.8134809525032748E-2</v>
      </c>
      <c r="AP91" s="282">
        <v>0.12282652233302864</v>
      </c>
      <c r="AQ91" s="282">
        <v>9.4878498769195282E-2</v>
      </c>
      <c r="AR91" s="282">
        <v>0.15473121520974206</v>
      </c>
      <c r="AS91" s="282">
        <v>8.0877150559302155E-2</v>
      </c>
      <c r="AT91" s="282">
        <v>0.17282893673445346</v>
      </c>
      <c r="AU91" s="282">
        <v>0.13000742823791586</v>
      </c>
      <c r="AV91" s="282">
        <v>0.24579599852706518</v>
      </c>
      <c r="AW91" s="282">
        <v>0.1488236436998179</v>
      </c>
      <c r="AX91" s="282">
        <v>0.17418007700889507</v>
      </c>
      <c r="AY91" s="282">
        <v>5.6677898377862593E-2</v>
      </c>
      <c r="AZ91" s="282">
        <v>0.17398615580978333</v>
      </c>
      <c r="BA91" s="282">
        <v>6.4488947178863387E-2</v>
      </c>
      <c r="BB91" s="282">
        <v>0.18891690353070101</v>
      </c>
      <c r="BC91" s="282">
        <v>0.10268300934238947</v>
      </c>
      <c r="BD91" s="282">
        <v>0.16871338536951955</v>
      </c>
      <c r="BE91" s="282">
        <v>7.3312057721659496E-2</v>
      </c>
      <c r="BF91" s="282">
        <v>0.1960970734684131</v>
      </c>
      <c r="BG91" s="282">
        <v>0.10220936454514995</v>
      </c>
      <c r="BH91" s="282">
        <v>0.18736812860886476</v>
      </c>
      <c r="BI91" s="282">
        <v>6.0244583635778046E-2</v>
      </c>
      <c r="BJ91" s="282">
        <v>0.15609053447422158</v>
      </c>
      <c r="BK91" s="282">
        <v>5.8701506659873351E-2</v>
      </c>
      <c r="BL91" s="282">
        <v>0.14552162913429939</v>
      </c>
      <c r="BM91" s="282">
        <v>4.9251181801292239E-2</v>
      </c>
      <c r="BN91" s="282">
        <v>0.21498131830805811</v>
      </c>
      <c r="BO91" s="282">
        <v>4.712041884816754E-2</v>
      </c>
      <c r="BP91" s="282">
        <v>0.18613957975208709</v>
      </c>
      <c r="BQ91" s="282">
        <v>4.1626864821201731E-2</v>
      </c>
      <c r="BR91" s="282">
        <v>0.14667693632897444</v>
      </c>
      <c r="BS91" s="282">
        <v>4.8149093837421046E-2</v>
      </c>
      <c r="BT91" s="282">
        <v>0.13064139164464506</v>
      </c>
      <c r="BU91" s="282">
        <v>5.1304390658383256E-2</v>
      </c>
      <c r="BV91" s="282">
        <v>0.17318213690750012</v>
      </c>
      <c r="BW91" s="282">
        <v>0.11992788764500556</v>
      </c>
      <c r="BX91" s="282">
        <v>0.11972403338629847</v>
      </c>
      <c r="BY91" s="282">
        <v>0.35068868948962678</v>
      </c>
      <c r="BZ91" s="282">
        <v>0.26781607431113569</v>
      </c>
      <c r="CA91" s="282">
        <v>0.12886164320559135</v>
      </c>
      <c r="CB91" s="282">
        <v>0.23420053505919292</v>
      </c>
      <c r="CC91" s="282">
        <v>0.36894367232243613</v>
      </c>
      <c r="CD91" s="282">
        <v>0.24547571734150139</v>
      </c>
      <c r="CE91" s="282">
        <v>7.3555575830843281E-2</v>
      </c>
      <c r="CF91" s="282">
        <v>0.15692648361381753</v>
      </c>
      <c r="CG91" s="282">
        <v>5.1304390658383256E-2</v>
      </c>
      <c r="CH91" s="282">
        <v>0.2924304770076836</v>
      </c>
      <c r="CI91" s="282">
        <v>0.15515711044298458</v>
      </c>
      <c r="CJ91" s="282">
        <v>0.16565604830133646</v>
      </c>
      <c r="CK91" s="282">
        <v>8.6885457786490164E-2</v>
      </c>
      <c r="CL91" s="282">
        <v>0.25403239897954971</v>
      </c>
      <c r="CM91" s="282">
        <v>0.10352918264482354</v>
      </c>
      <c r="CN91" s="282">
        <v>0.12595056899708779</v>
      </c>
      <c r="CO91" s="282">
        <v>5.9075486276749418E-2</v>
      </c>
      <c r="CP91" s="282">
        <v>0.13184699571978112</v>
      </c>
      <c r="CQ91" s="282">
        <v>0.10285350492258021</v>
      </c>
      <c r="CR91" s="282">
        <v>0.16800325989145015</v>
      </c>
      <c r="CS91" s="282">
        <v>6.6754786018785178E-2</v>
      </c>
      <c r="CT91" s="282">
        <v>0.12005183550327009</v>
      </c>
      <c r="CU91" s="282">
        <v>7.7145616067979914E-2</v>
      </c>
      <c r="CV91" s="282">
        <v>0.11147631034087274</v>
      </c>
      <c r="CW91" s="282">
        <v>6.4065476800854892E-2</v>
      </c>
      <c r="CX91" s="282">
        <v>8.003348439800248E-2</v>
      </c>
      <c r="CY91" s="282">
        <v>6.8908361543486826E-2</v>
      </c>
      <c r="CZ91" s="282">
        <v>8.1427903693528689E-2</v>
      </c>
      <c r="DA91" s="282">
        <v>5.6717961929066821E-2</v>
      </c>
      <c r="DB91" s="282">
        <v>6.3929960444153278E-2</v>
      </c>
      <c r="DC91" s="282">
        <v>8.5936961794917346E-2</v>
      </c>
      <c r="DD91" s="282">
        <v>0.10379286036854685</v>
      </c>
      <c r="DE91" s="282">
        <v>7.3904450049412221E-2</v>
      </c>
      <c r="DF91" s="282">
        <v>9.9521307039908427E-2</v>
      </c>
      <c r="DG91" s="282">
        <v>4.8424228448441527E-2</v>
      </c>
      <c r="DH91" s="282">
        <v>5.5189739332083196E-2</v>
      </c>
      <c r="DI91" s="282">
        <v>8.5837792048434419E-2</v>
      </c>
      <c r="DJ91" s="282">
        <v>7.7580182529335073E-2</v>
      </c>
      <c r="DK91" s="282">
        <v>8.4573536243402525E-2</v>
      </c>
      <c r="DL91" s="282">
        <v>0.1146927808810012</v>
      </c>
      <c r="DM91" s="282">
        <v>0.1023</v>
      </c>
      <c r="DN91" s="282">
        <v>7.9763603252485188E-2</v>
      </c>
      <c r="DO91" s="282">
        <v>4.9289635757338739E-2</v>
      </c>
      <c r="DP91" s="282">
        <v>3.7389846230689645E-2</v>
      </c>
      <c r="DQ91" s="282">
        <v>4.0789573544732609E-2</v>
      </c>
      <c r="DR91" s="282">
        <v>6.3276134245935173E-2</v>
      </c>
      <c r="DS91" s="282">
        <v>8.4410619130684122E-2</v>
      </c>
      <c r="DT91" s="282">
        <v>7.2840446645149645E-2</v>
      </c>
      <c r="DU91" s="282">
        <v>8.6599999999999996E-2</v>
      </c>
      <c r="DV91" s="282">
        <v>0.11345814422592032</v>
      </c>
      <c r="DW91" s="282">
        <v>0.13133165356025214</v>
      </c>
      <c r="DX91" s="282">
        <v>0.13405171256477497</v>
      </c>
      <c r="DY91" s="282">
        <v>0.20719963993950147</v>
      </c>
      <c r="DZ91" s="282">
        <v>0.16324847047218666</v>
      </c>
      <c r="EA91" s="282">
        <v>0.14960345799661717</v>
      </c>
      <c r="EB91" s="282">
        <v>0.12522000820756007</v>
      </c>
      <c r="EC91" s="282">
        <v>9.4014611730689798E-2</v>
      </c>
      <c r="ED91" s="282">
        <v>9.3950711597770423E-2</v>
      </c>
      <c r="EE91" s="282">
        <v>8.0744842368491554E-2</v>
      </c>
      <c r="EF91" s="282">
        <v>7.1784261467246452E-2</v>
      </c>
      <c r="EG91" s="282">
        <v>7.1710684997588037E-2</v>
      </c>
      <c r="EH91" s="282">
        <v>8.1783341060114353E-2</v>
      </c>
      <c r="EI91" s="282">
        <v>6.7947890258816618E-2</v>
      </c>
      <c r="EJ91" s="282">
        <v>8.1247103599917173E-2</v>
      </c>
      <c r="EK91" s="282">
        <v>4.9267190671034931E-2</v>
      </c>
      <c r="EL91" s="282">
        <v>9.755737278721846E-2</v>
      </c>
      <c r="EM91" s="282">
        <v>9.6822259865738128E-2</v>
      </c>
      <c r="EN91" s="282">
        <v>0.11719297004844584</v>
      </c>
      <c r="EO91" s="282">
        <v>0.19649992256465851</v>
      </c>
      <c r="EP91" s="282">
        <v>0.23813936931518284</v>
      </c>
      <c r="EQ91" s="282">
        <v>0.22095140461472551</v>
      </c>
      <c r="ER91" s="282">
        <v>0.20132063680739767</v>
      </c>
      <c r="ES91" s="282">
        <v>0.18558927419784277</v>
      </c>
      <c r="ET91" s="282">
        <v>0.25530810833944073</v>
      </c>
      <c r="EU91" s="282">
        <v>0.17692566280450908</v>
      </c>
      <c r="EV91" s="282">
        <v>0.25681193579126177</v>
      </c>
      <c r="EW91" s="282">
        <v>0.23743061793224166</v>
      </c>
      <c r="EX91" s="282">
        <v>0.24810997872007379</v>
      </c>
      <c r="EY91" s="282">
        <v>0.22939760208176269</v>
      </c>
      <c r="EZ91" s="282">
        <v>0.23181581989204553</v>
      </c>
      <c r="FA91" s="282">
        <v>0.22270489637001034</v>
      </c>
      <c r="FB91" s="282">
        <v>0.14157625809132401</v>
      </c>
      <c r="FC91" s="282">
        <v>0.10794862552033696</v>
      </c>
      <c r="FD91" s="282">
        <v>0.12907303957761587</v>
      </c>
      <c r="FE91" s="282">
        <v>0.15273168740009729</v>
      </c>
      <c r="FF91" s="282">
        <v>8.5580098098932453E-2</v>
      </c>
      <c r="FG91" s="282">
        <v>6.8767856234142943E-2</v>
      </c>
      <c r="FH91" s="282">
        <v>6.2326322672042717E-2</v>
      </c>
      <c r="FI91" s="282">
        <v>4.6381424960209715E-2</v>
      </c>
      <c r="FJ91" s="282">
        <v>8.4697445945762062E-2</v>
      </c>
      <c r="FK91" s="282">
        <v>3.5225448030524416E-2</v>
      </c>
      <c r="FL91" s="282">
        <v>6.4088153143947141E-2</v>
      </c>
      <c r="FM91" s="282">
        <v>5.9175648440238343E-2</v>
      </c>
      <c r="FN91" s="282">
        <v>0.10045112665593661</v>
      </c>
      <c r="FO91" s="282">
        <v>7.1977660705733373E-2</v>
      </c>
      <c r="FP91" s="282">
        <v>7.4035904940536301E-2</v>
      </c>
      <c r="FQ91" s="282">
        <v>0.12740973545497289</v>
      </c>
      <c r="FR91" s="282">
        <v>0.12740973545497289</v>
      </c>
      <c r="FS91" s="282">
        <v>7.8044010651956819E-2</v>
      </c>
      <c r="FT91" s="282">
        <v>6.8360623654511052E-2</v>
      </c>
      <c r="FU91" s="282">
        <v>6.2342832624552598E-2</v>
      </c>
      <c r="FV91" s="282">
        <v>8.8571256870513079E-2</v>
      </c>
      <c r="FW91" s="282">
        <v>0.11474009960172971</v>
      </c>
      <c r="FX91" s="282">
        <v>8.1215730121352775E-2</v>
      </c>
      <c r="FY91" s="282">
        <v>6.2730709984595998E-2</v>
      </c>
      <c r="FZ91" s="282">
        <v>7.4030939964385659E-2</v>
      </c>
      <c r="GA91" s="282">
        <v>7.9540206964589327E-2</v>
      </c>
      <c r="GB91" s="282">
        <v>5.3308456148966177E-2</v>
      </c>
      <c r="GC91" s="282">
        <v>7.9650154770658024E-2</v>
      </c>
      <c r="GD91" s="282">
        <v>7.2298615769254226E-2</v>
      </c>
      <c r="GE91" s="282">
        <v>7.0857963181894953E-2</v>
      </c>
      <c r="GF91" s="282">
        <v>7.0404584862161904E-2</v>
      </c>
      <c r="GG91" s="282">
        <v>8.3973475562901065E-2</v>
      </c>
      <c r="GH91" s="282">
        <v>6.2514569159461145E-2</v>
      </c>
      <c r="GI91" s="282">
        <v>6.1687663782989594E-2</v>
      </c>
      <c r="GJ91" s="282">
        <v>8.2188008811416524E-2</v>
      </c>
      <c r="GK91" s="282">
        <v>5.8849986161084972E-2</v>
      </c>
      <c r="GL91" s="282">
        <v>3.7502696498418732E-2</v>
      </c>
      <c r="GM91" s="282">
        <v>9.1832261835184101E-2</v>
      </c>
      <c r="GN91" s="282">
        <v>5.6107285248278363E-2</v>
      </c>
      <c r="GO91" s="282">
        <v>0.12155181320384337</v>
      </c>
      <c r="GP91" s="282">
        <v>9.0787954161854839E-2</v>
      </c>
      <c r="GQ91" s="282">
        <v>9.9898063200815498E-2</v>
      </c>
      <c r="GR91" s="282">
        <v>8.5438139464643029E-2</v>
      </c>
      <c r="GS91" s="282">
        <v>8.4909578283686338E-2</v>
      </c>
      <c r="GT91" s="282">
        <v>9.0418287937743189E-2</v>
      </c>
      <c r="GU91" s="282">
        <v>0.11224845876468535</v>
      </c>
      <c r="GV91" s="282">
        <v>9.7609406634480617E-2</v>
      </c>
      <c r="GW91" s="282">
        <v>8.2637478372075523E-2</v>
      </c>
      <c r="GX91" s="282">
        <v>0.1613493936681045</v>
      </c>
      <c r="GY91" s="282">
        <v>0.10000429202970085</v>
      </c>
      <c r="GZ91" s="282">
        <v>9.3614196040560121E-2</v>
      </c>
      <c r="HA91" s="282">
        <v>7.4175940422290865E-2</v>
      </c>
      <c r="HB91" s="282">
        <v>9.6565847511027092E-2</v>
      </c>
      <c r="HC91" s="282">
        <v>5.8625789969073548E-2</v>
      </c>
      <c r="HD91" s="282">
        <v>5.811435171816344E-2</v>
      </c>
      <c r="HE91" s="282">
        <v>6.1011139674378746E-2</v>
      </c>
      <c r="HF91" s="282">
        <v>0.10912334352701325</v>
      </c>
      <c r="HG91" s="282">
        <v>9.3039126478616924E-2</v>
      </c>
      <c r="HH91" s="282">
        <v>9.2164341234973204E-2</v>
      </c>
      <c r="HI91" s="282">
        <v>7.599847850893876E-2</v>
      </c>
      <c r="HJ91" s="282">
        <v>9.5297805642633224E-2</v>
      </c>
      <c r="HK91" s="282">
        <v>8.924731182795699E-2</v>
      </c>
      <c r="HL91" s="282">
        <v>0.10377959443677673</v>
      </c>
      <c r="HM91" s="282">
        <v>0.11962100276352151</v>
      </c>
      <c r="HN91" s="282">
        <v>8.7863268957857718E-2</v>
      </c>
      <c r="HO91" s="282">
        <v>6.0758868749559207E-2</v>
      </c>
      <c r="HP91" s="282">
        <v>7.254494888166399E-2</v>
      </c>
      <c r="HQ91" s="282">
        <v>0.12120516059875196</v>
      </c>
      <c r="HR91" s="282">
        <v>8.6785784409974476E-2</v>
      </c>
      <c r="HS91" s="282">
        <v>0.12540140644689241</v>
      </c>
      <c r="HT91" s="282">
        <v>6.5271241020559825E-2</v>
      </c>
      <c r="HU91" s="282">
        <v>9.0479618464860967E-2</v>
      </c>
      <c r="HV91" s="608">
        <v>7.3726207297813984E-2</v>
      </c>
      <c r="HW91" s="282">
        <v>9.3718760413195601E-2</v>
      </c>
      <c r="HX91" s="282">
        <v>8.3345334101382493E-2</v>
      </c>
      <c r="HY91" s="282">
        <v>9.4885100074128981E-2</v>
      </c>
      <c r="HZ91" s="282">
        <v>0.10334768717877484</v>
      </c>
      <c r="IA91" s="282">
        <v>8.519457523441587E-2</v>
      </c>
      <c r="IB91" s="282">
        <v>9.5649032672393025E-2</v>
      </c>
      <c r="IC91" s="282">
        <v>0.11786755518533944</v>
      </c>
      <c r="ID91" s="282">
        <v>7.8143215459073725E-2</v>
      </c>
      <c r="IE91" s="282">
        <v>8.098615562981655E-2</v>
      </c>
      <c r="IF91" s="282">
        <v>6.937061294017445E-2</v>
      </c>
      <c r="IG91" s="282">
        <v>7.5717725504723096E-2</v>
      </c>
      <c r="IH91" s="282">
        <v>8.2530372852953504E-2</v>
      </c>
      <c r="II91" s="282">
        <v>7.01989416571773E-2</v>
      </c>
      <c r="IJ91" s="282">
        <v>6.5639436290275424E-2</v>
      </c>
    </row>
    <row r="92" spans="1:244">
      <c r="A92" s="39" t="s">
        <v>322</v>
      </c>
      <c r="B92" s="282">
        <v>0.10039398502444358</v>
      </c>
      <c r="C92" s="282">
        <v>9.890987524775563E-2</v>
      </c>
      <c r="D92" s="282">
        <v>0.10147693790189574</v>
      </c>
      <c r="E92" s="282">
        <v>0.10001831966404555</v>
      </c>
      <c r="F92" s="282">
        <v>0.10133982177842381</v>
      </c>
      <c r="G92" s="282">
        <v>9.440803794422932E-2</v>
      </c>
      <c r="H92" s="282">
        <v>8.0639737943900905E-2</v>
      </c>
      <c r="I92" s="282">
        <v>0.11270282651150455</v>
      </c>
      <c r="J92" s="282">
        <v>8.3398646241539004E-2</v>
      </c>
      <c r="K92" s="282">
        <v>8.34370749000371E-2</v>
      </c>
      <c r="L92" s="282">
        <v>5.8685154096457956E-2</v>
      </c>
      <c r="M92" s="282">
        <v>4.1508984086032021E-2</v>
      </c>
      <c r="N92" s="282">
        <v>0.10837821992598293</v>
      </c>
      <c r="O92" s="282">
        <v>0.15012989351304079</v>
      </c>
      <c r="P92" s="282">
        <v>8.990023334007019E-2</v>
      </c>
      <c r="Q92" s="282">
        <v>0.11983164012244354</v>
      </c>
      <c r="R92" s="282">
        <v>8.0031202741246962E-2</v>
      </c>
      <c r="S92" s="282">
        <v>7.7516623203621543E-2</v>
      </c>
      <c r="T92" s="282">
        <v>8.7361674855800042E-2</v>
      </c>
      <c r="U92" s="282">
        <v>9.9051159083726109E-2</v>
      </c>
      <c r="V92" s="282">
        <v>7.1473580295318181E-2</v>
      </c>
      <c r="W92" s="282">
        <v>8.5876017379597339E-2</v>
      </c>
      <c r="X92" s="282">
        <v>0.10355373771510089</v>
      </c>
      <c r="Y92" s="282">
        <v>7.7541531966816499E-2</v>
      </c>
      <c r="Z92" s="282">
        <v>9.4251565620797492E-2</v>
      </c>
      <c r="AA92" s="282">
        <v>8.468223917083742E-2</v>
      </c>
      <c r="AB92" s="282">
        <v>0.11545037253858435</v>
      </c>
      <c r="AC92" s="282">
        <v>8.9457867081529238E-2</v>
      </c>
      <c r="AD92" s="282">
        <v>0.11647422087337321</v>
      </c>
      <c r="AE92" s="282">
        <v>9.5369769400355103E-2</v>
      </c>
      <c r="AF92" s="282">
        <v>0.11446160380749082</v>
      </c>
      <c r="AG92" s="282">
        <v>0.12229339649302239</v>
      </c>
      <c r="AH92" s="282">
        <v>0.11372960627982988</v>
      </c>
      <c r="AI92" s="282">
        <v>0.10630030931751171</v>
      </c>
      <c r="AJ92" s="282">
        <v>8.5384498557181193E-2</v>
      </c>
      <c r="AK92" s="282">
        <v>5.6028530887828665E-2</v>
      </c>
      <c r="AL92" s="282">
        <v>0.10137494307215199</v>
      </c>
      <c r="AM92" s="282">
        <v>0.1314995344020834</v>
      </c>
      <c r="AN92" s="282">
        <v>0.10305472759004357</v>
      </c>
      <c r="AO92" s="282">
        <v>8.0959353352684796E-2</v>
      </c>
      <c r="AP92" s="282">
        <v>7.8987233867737525E-2</v>
      </c>
      <c r="AQ92" s="282">
        <v>5.9010944385675536E-2</v>
      </c>
      <c r="AR92" s="282">
        <v>5.2366647089702345E-2</v>
      </c>
      <c r="AS92" s="282">
        <v>9.4057396013386238E-2</v>
      </c>
      <c r="AT92" s="282">
        <v>8.6537065396954119E-2</v>
      </c>
      <c r="AU92" s="282">
        <v>0.10034919350559771</v>
      </c>
      <c r="AV92" s="282">
        <v>7.7720777767348495E-2</v>
      </c>
      <c r="AW92" s="282">
        <v>5.9163469923504082E-2</v>
      </c>
      <c r="AX92" s="282">
        <v>5.5128113328267163E-2</v>
      </c>
      <c r="AY92" s="282">
        <v>6.1143249045801526E-2</v>
      </c>
      <c r="AZ92" s="282">
        <v>4.421449098326638E-2</v>
      </c>
      <c r="BA92" s="282">
        <v>6.2134319128549782E-2</v>
      </c>
      <c r="BB92" s="282">
        <v>5.1111263312900244E-2</v>
      </c>
      <c r="BC92" s="282">
        <v>8.5544018528638716E-2</v>
      </c>
      <c r="BD92" s="282">
        <v>4.5782165365762011E-2</v>
      </c>
      <c r="BE92" s="282">
        <v>7.1111419453309288E-2</v>
      </c>
      <c r="BF92" s="282">
        <v>3.2975439775712177E-2</v>
      </c>
      <c r="BG92" s="282">
        <v>6.4745683037701215E-2</v>
      </c>
      <c r="BH92" s="282">
        <v>4.443080365523093E-2</v>
      </c>
      <c r="BI92" s="282">
        <v>5.6459017339095405E-2</v>
      </c>
      <c r="BJ92" s="282">
        <v>4.7783902345204625E-2</v>
      </c>
      <c r="BK92" s="282">
        <v>6.4545575854623088E-2</v>
      </c>
      <c r="BL92" s="282">
        <v>3.9183291881804264E-2</v>
      </c>
      <c r="BM92" s="282">
        <v>4.6655347521829781E-2</v>
      </c>
      <c r="BN92" s="282">
        <v>4.2869987412335914E-2</v>
      </c>
      <c r="BO92" s="282">
        <v>8.340682526038469E-2</v>
      </c>
      <c r="BP92" s="282">
        <v>3.9955828274256373E-2</v>
      </c>
      <c r="BQ92" s="282">
        <v>5.194182729853563E-2</v>
      </c>
      <c r="BR92" s="282">
        <v>2.7206237895053914E-2</v>
      </c>
      <c r="BS92" s="282">
        <v>4.1277466167966265E-2</v>
      </c>
      <c r="BT92" s="282">
        <v>2.7237338979146555E-2</v>
      </c>
      <c r="BU92" s="282">
        <v>3.2823727164697405E-2</v>
      </c>
      <c r="BV92" s="282">
        <v>2.595096983961805E-2</v>
      </c>
      <c r="BW92" s="282">
        <v>2.7069531434082403E-2</v>
      </c>
      <c r="BX92" s="282">
        <v>2.2459956532062172E-2</v>
      </c>
      <c r="BY92" s="282">
        <v>1.8004767203789556E-2</v>
      </c>
      <c r="BZ92" s="282">
        <v>1.7567287546335734E-2</v>
      </c>
      <c r="CA92" s="282">
        <v>4.7619234805989161E-2</v>
      </c>
      <c r="CB92" s="282">
        <v>3.2709097608253371E-2</v>
      </c>
      <c r="CC92" s="282">
        <v>2.921884614330662E-2</v>
      </c>
      <c r="CD92" s="282">
        <v>2.3948510891439997E-2</v>
      </c>
      <c r="CE92" s="282">
        <v>4.7598138728587397E-2</v>
      </c>
      <c r="CF92" s="282">
        <v>2.2409211691762621E-2</v>
      </c>
      <c r="CG92" s="282">
        <v>3.2823727164697405E-2</v>
      </c>
      <c r="CH92" s="282">
        <v>2.8371491347816479E-2</v>
      </c>
      <c r="CI92" s="282">
        <v>8.1461780314158377E-2</v>
      </c>
      <c r="CJ92" s="282">
        <v>5.8145641898197382E-2</v>
      </c>
      <c r="CK92" s="282">
        <v>8.8740730368846499E-2</v>
      </c>
      <c r="CL92" s="282">
        <v>3.7150173304994552E-2</v>
      </c>
      <c r="CM92" s="282">
        <v>5.7275606397136219E-2</v>
      </c>
      <c r="CN92" s="282">
        <v>4.8206972867569857E-2</v>
      </c>
      <c r="CO92" s="282">
        <v>4.703824705210468E-2</v>
      </c>
      <c r="CP92" s="282">
        <v>3.4456387195185484E-2</v>
      </c>
      <c r="CQ92" s="282">
        <v>6.5623792092039751E-2</v>
      </c>
      <c r="CR92" s="282">
        <v>5.2042242760041428E-2</v>
      </c>
      <c r="CS92" s="282">
        <v>5.1072750986965926E-2</v>
      </c>
      <c r="CT92" s="282">
        <v>5.0154899062506329E-2</v>
      </c>
      <c r="CU92" s="282">
        <v>4.9366550791811507E-2</v>
      </c>
      <c r="CV92" s="282">
        <v>2.7516705601130006E-2</v>
      </c>
      <c r="CW92" s="282">
        <v>3.7906059248625106E-2</v>
      </c>
      <c r="CX92" s="282">
        <v>4.9112374794330747E-2</v>
      </c>
      <c r="CY92" s="282">
        <v>4.1508068913760618E-2</v>
      </c>
      <c r="CZ92" s="282">
        <v>5.269860347985348E-2</v>
      </c>
      <c r="DA92" s="282">
        <v>5.5355410556653557E-2</v>
      </c>
      <c r="DB92" s="282">
        <v>3.7194520229871714E-2</v>
      </c>
      <c r="DC92" s="282">
        <v>5.8188694022139151E-2</v>
      </c>
      <c r="DD92" s="282">
        <v>4.8111555364636682E-2</v>
      </c>
      <c r="DE92" s="282">
        <v>5.7889729634054601E-2</v>
      </c>
      <c r="DF92" s="282">
        <v>4.7536292210833032E-2</v>
      </c>
      <c r="DG92" s="282">
        <v>4.2766824243821826E-2</v>
      </c>
      <c r="DH92" s="282">
        <v>3.4939425604908939E-2</v>
      </c>
      <c r="DI92" s="282">
        <v>5.0754607684976985E-2</v>
      </c>
      <c r="DJ92" s="282">
        <v>4.5835723598435463E-2</v>
      </c>
      <c r="DK92" s="282">
        <v>4.9320803505963608E-2</v>
      </c>
      <c r="DL92" s="282">
        <v>5.1655707181408939E-2</v>
      </c>
      <c r="DM92" s="282">
        <v>7.3700000000000002E-2</v>
      </c>
      <c r="DN92" s="282">
        <v>6.185792222956854E-2</v>
      </c>
      <c r="DO92" s="282">
        <v>6.4988103376730388E-2</v>
      </c>
      <c r="DP92" s="282">
        <v>4.5108892320708652E-2</v>
      </c>
      <c r="DQ92" s="282">
        <v>4.4715363014785528E-2</v>
      </c>
      <c r="DR92" s="282">
        <v>4.5948287161834855E-2</v>
      </c>
      <c r="DS92" s="282">
        <v>5.0821604658016523E-2</v>
      </c>
      <c r="DT92" s="282">
        <v>5.4597758755487842E-2</v>
      </c>
      <c r="DU92" s="282">
        <v>4.7500000000000001E-2</v>
      </c>
      <c r="DV92" s="282">
        <v>8.2520171457387798E-2</v>
      </c>
      <c r="DW92" s="282">
        <v>4.2858872160899543E-2</v>
      </c>
      <c r="DX92" s="282">
        <v>5.1036846768635943E-2</v>
      </c>
      <c r="DY92" s="282">
        <v>6.106113178318915E-2</v>
      </c>
      <c r="DZ92" s="282">
        <v>4.2107519053043205E-2</v>
      </c>
      <c r="EA92" s="282">
        <v>6.8351813568878025E-2</v>
      </c>
      <c r="EB92" s="282">
        <v>6.0982171355615337E-2</v>
      </c>
      <c r="EC92" s="282">
        <v>5.5710450227178854E-2</v>
      </c>
      <c r="ED92" s="282">
        <v>9.9878335172452815E-2</v>
      </c>
      <c r="EE92" s="282">
        <v>9.2131821023488436E-2</v>
      </c>
      <c r="EF92" s="282">
        <v>7.4015127809488865E-2</v>
      </c>
      <c r="EG92" s="282">
        <v>0.12065092860588519</v>
      </c>
      <c r="EH92" s="282">
        <v>0.11213413691855972</v>
      </c>
      <c r="EI92" s="282">
        <v>9.656415828176422E-2</v>
      </c>
      <c r="EJ92" s="282">
        <v>0.10862116565929461</v>
      </c>
      <c r="EK92" s="282">
        <v>0.12799673786189344</v>
      </c>
      <c r="EL92" s="282">
        <v>0.12500590862896174</v>
      </c>
      <c r="EM92" s="282">
        <v>0.11699291047117134</v>
      </c>
      <c r="EN92" s="282">
        <v>0.14531277626507302</v>
      </c>
      <c r="EO92" s="282">
        <v>9.4884105105570188E-2</v>
      </c>
      <c r="EP92" s="282">
        <v>0.14393558127830902</v>
      </c>
      <c r="EQ92" s="282">
        <v>8.8102087031030049E-2</v>
      </c>
      <c r="ER92" s="282">
        <v>0.11259499451555528</v>
      </c>
      <c r="ES92" s="282">
        <v>0.15938714773419796</v>
      </c>
      <c r="ET92" s="282">
        <v>0.13228945439761194</v>
      </c>
      <c r="EU92" s="282">
        <v>0.12938974922121871</v>
      </c>
      <c r="EV92" s="282">
        <v>0.11198550838055693</v>
      </c>
      <c r="EW92" s="282">
        <v>0.12561321080632903</v>
      </c>
      <c r="EX92" s="282">
        <v>0.11128809127946085</v>
      </c>
      <c r="EY92" s="282">
        <v>0.11324934944915975</v>
      </c>
      <c r="EZ92" s="282">
        <v>0.11483154646390736</v>
      </c>
      <c r="FA92" s="282">
        <v>0.12245603770984277</v>
      </c>
      <c r="FB92" s="282">
        <v>0.1146939093512008</v>
      </c>
      <c r="FC92" s="282">
        <v>0.11195824465589864</v>
      </c>
      <c r="FD92" s="282">
        <v>7.9809982865023749E-2</v>
      </c>
      <c r="FE92" s="282">
        <v>6.586628674682049E-2</v>
      </c>
      <c r="FF92" s="282">
        <v>0.10293263802063854</v>
      </c>
      <c r="FG92" s="282">
        <v>0.10594517181968202</v>
      </c>
      <c r="FH92" s="282">
        <v>8.8279164169345614E-2</v>
      </c>
      <c r="FI92" s="282">
        <v>0.1005804699934463</v>
      </c>
      <c r="FJ92" s="282">
        <v>0.14208202364915432</v>
      </c>
      <c r="FK92" s="282">
        <v>0.14251268838967168</v>
      </c>
      <c r="FL92" s="282">
        <v>4.8095919340554537E-2</v>
      </c>
      <c r="FM92" s="282">
        <v>4.4804810725552049E-2</v>
      </c>
      <c r="FN92" s="282">
        <v>3.3169029342577691E-2</v>
      </c>
      <c r="FO92" s="282">
        <v>3.5976654138695198E-2</v>
      </c>
      <c r="FP92" s="282">
        <v>3.6317167178514749E-2</v>
      </c>
      <c r="FQ92" s="282">
        <v>5.5921948080873071E-2</v>
      </c>
      <c r="FR92" s="282">
        <v>4.9529549576783558E-2</v>
      </c>
      <c r="FS92" s="282">
        <v>6.2369228208664203E-2</v>
      </c>
      <c r="FT92" s="282">
        <v>6.7241829212603563E-2</v>
      </c>
      <c r="FU92" s="282">
        <v>7.97554842248763E-2</v>
      </c>
      <c r="FV92" s="282">
        <v>0.11744474697558743</v>
      </c>
      <c r="FW92" s="282">
        <v>0.12683679115744315</v>
      </c>
      <c r="FX92" s="282">
        <v>8.2902754013563951E-2</v>
      </c>
      <c r="FY92" s="282">
        <v>0.11139056154600196</v>
      </c>
      <c r="FZ92" s="282">
        <v>0.10957572818621215</v>
      </c>
      <c r="GA92" s="282">
        <v>0.10335635272139544</v>
      </c>
      <c r="GB92" s="282">
        <v>6.9396780622062851E-2</v>
      </c>
      <c r="GC92" s="282">
        <v>0.12479235314942404</v>
      </c>
      <c r="GD92" s="282">
        <v>0.10446012968270423</v>
      </c>
      <c r="GE92" s="282">
        <v>9.0922141530146938E-2</v>
      </c>
      <c r="GF92" s="282">
        <v>8.5958047861804721E-2</v>
      </c>
      <c r="GG92" s="282">
        <v>0.12578574361894301</v>
      </c>
      <c r="GH92" s="282">
        <v>0.12020708535494538</v>
      </c>
      <c r="GI92" s="282">
        <v>0.1394581318596976</v>
      </c>
      <c r="GJ92" s="282">
        <v>9.705577770328512E-2</v>
      </c>
      <c r="GK92" s="282">
        <v>0.15000864932189317</v>
      </c>
      <c r="GL92" s="282">
        <v>0.12729507629564205</v>
      </c>
      <c r="GM92" s="282">
        <v>0.14158386908240794</v>
      </c>
      <c r="GN92" s="282">
        <v>0.13635375135918812</v>
      </c>
      <c r="GO92" s="282">
        <v>0.14066535799152804</v>
      </c>
      <c r="GP92" s="282">
        <v>0.15217198187794262</v>
      </c>
      <c r="GQ92" s="282">
        <v>0.17355683920413789</v>
      </c>
      <c r="GR92" s="282">
        <v>0.15116849775361499</v>
      </c>
      <c r="GS92" s="282">
        <v>0.14531657039302298</v>
      </c>
      <c r="GT92" s="282">
        <v>0.15301556420233464</v>
      </c>
      <c r="GU92" s="282">
        <v>0.16339032996006359</v>
      </c>
      <c r="GV92" s="282">
        <v>0.19607537766703007</v>
      </c>
      <c r="GW92" s="282">
        <v>0.18645151583540209</v>
      </c>
      <c r="GX92" s="282">
        <v>0.17437128672580776</v>
      </c>
      <c r="GY92" s="282">
        <v>0.21400060088415812</v>
      </c>
      <c r="GZ92" s="282">
        <v>0.22114920328343796</v>
      </c>
      <c r="HA92" s="282">
        <v>0.24068040451910463</v>
      </c>
      <c r="HB92" s="282">
        <v>0.22605545053560178</v>
      </c>
      <c r="HC92" s="282">
        <v>0.22208775940119224</v>
      </c>
      <c r="HD92" s="282">
        <v>0.2193185099624603</v>
      </c>
      <c r="HE92" s="282">
        <v>0.20685518423307625</v>
      </c>
      <c r="HF92" s="282">
        <v>0.19668705402650358</v>
      </c>
      <c r="HG92" s="282">
        <v>0.20154686078252956</v>
      </c>
      <c r="HH92" s="282">
        <v>0.22280693284410757</v>
      </c>
      <c r="HI92" s="282">
        <v>0.25036135412704452</v>
      </c>
      <c r="HJ92" s="282">
        <v>0.2142110762800418</v>
      </c>
      <c r="HK92" s="282">
        <v>0.20345217883418223</v>
      </c>
      <c r="HL92" s="282">
        <v>0.18680326998619812</v>
      </c>
      <c r="HM92" s="282">
        <v>0.22223019775329289</v>
      </c>
      <c r="HN92" s="282">
        <v>0.21333374467822547</v>
      </c>
      <c r="HO92" s="282">
        <v>0.23376119613512941</v>
      </c>
      <c r="HP92" s="282">
        <v>0.23357750009792785</v>
      </c>
      <c r="HQ92" s="282">
        <v>0.23693579878258872</v>
      </c>
      <c r="HR92" s="282">
        <v>0.24233261339092874</v>
      </c>
      <c r="HS92" s="282">
        <v>0.25161578797609851</v>
      </c>
      <c r="HT92" s="282">
        <v>0.24580959458343654</v>
      </c>
      <c r="HU92" s="282">
        <v>0.25920093584090703</v>
      </c>
      <c r="HV92" s="608">
        <v>0.25878979303466049</v>
      </c>
      <c r="HW92" s="282">
        <v>0.24075308230589804</v>
      </c>
      <c r="HX92" s="282">
        <v>0.24085541474654379</v>
      </c>
      <c r="HY92" s="282">
        <v>0.27357713532657935</v>
      </c>
      <c r="HZ92" s="282">
        <v>0.25948048340047231</v>
      </c>
      <c r="IA92" s="282">
        <v>0.27228459897782609</v>
      </c>
      <c r="IB92" s="282">
        <v>0.2903186963153247</v>
      </c>
      <c r="IC92" s="282">
        <v>0.28178073950668703</v>
      </c>
      <c r="ID92" s="282">
        <v>0.28296887695622991</v>
      </c>
      <c r="IE92" s="282">
        <v>0.24135579349382799</v>
      </c>
      <c r="IF92" s="282">
        <v>0.30224088813181005</v>
      </c>
      <c r="IG92" s="282">
        <v>0.32265234302648638</v>
      </c>
      <c r="IH92" s="282">
        <v>0.31658986175115206</v>
      </c>
      <c r="II92" s="282">
        <v>0.28622144818809031</v>
      </c>
      <c r="IJ92" s="282">
        <v>0.30527454534822523</v>
      </c>
    </row>
    <row r="93" spans="1:244">
      <c r="A93" s="39" t="s">
        <v>319</v>
      </c>
      <c r="B93" s="282">
        <v>0.2895893067101219</v>
      </c>
      <c r="C93" s="282">
        <v>0.36227119039291128</v>
      </c>
      <c r="D93" s="282">
        <v>0.35201434316105479</v>
      </c>
      <c r="E93" s="282">
        <v>0.4191398213128153</v>
      </c>
      <c r="F93" s="282">
        <v>0.393901282942552</v>
      </c>
      <c r="G93" s="282">
        <v>0.43273835437527208</v>
      </c>
      <c r="H93" s="282">
        <v>0.42865045447643013</v>
      </c>
      <c r="I93" s="282">
        <v>0.39082127156852503</v>
      </c>
      <c r="J93" s="282">
        <v>0.42584807821715553</v>
      </c>
      <c r="K93" s="282">
        <v>0.38775712106846943</v>
      </c>
      <c r="L93" s="282">
        <v>0.23977699019668802</v>
      </c>
      <c r="M93" s="282">
        <v>0.19164012300769714</v>
      </c>
      <c r="N93" s="282">
        <v>0.32981110988970724</v>
      </c>
      <c r="O93" s="282">
        <v>0.34977365090796853</v>
      </c>
      <c r="P93" s="282">
        <v>0.33439744979513847</v>
      </c>
      <c r="Q93" s="282">
        <v>0.35398274255800544</v>
      </c>
      <c r="R93" s="282">
        <v>0.27950860468232547</v>
      </c>
      <c r="S93" s="282">
        <v>0.27297614612614446</v>
      </c>
      <c r="T93" s="282">
        <v>0.2804315317239906</v>
      </c>
      <c r="U93" s="282">
        <v>0.30821527214763716</v>
      </c>
      <c r="V93" s="282">
        <v>0.26252371717228296</v>
      </c>
      <c r="W93" s="282">
        <v>0.37999204455051711</v>
      </c>
      <c r="X93" s="282">
        <v>0.26375882380809501</v>
      </c>
      <c r="Y93" s="282">
        <v>0.26203182305874434</v>
      </c>
      <c r="Z93" s="282">
        <v>0.31350611527106925</v>
      </c>
      <c r="AA93" s="282">
        <v>0.29781064678074848</v>
      </c>
      <c r="AB93" s="282">
        <v>0.25620343267695583</v>
      </c>
      <c r="AC93" s="282">
        <v>0.24746177828594279</v>
      </c>
      <c r="AD93" s="282">
        <v>0.27625021279593309</v>
      </c>
      <c r="AE93" s="282">
        <v>0.2482285291293643</v>
      </c>
      <c r="AF93" s="282">
        <v>0.25113810867031877</v>
      </c>
      <c r="AG93" s="282">
        <v>0.28354573470239136</v>
      </c>
      <c r="AH93" s="282">
        <v>0.256769415915649</v>
      </c>
      <c r="AI93" s="282">
        <v>0.30130419839733735</v>
      </c>
      <c r="AJ93" s="282">
        <v>0.29054320862653776</v>
      </c>
      <c r="AK93" s="282">
        <v>0.31658238817625156</v>
      </c>
      <c r="AL93" s="282">
        <v>0.31433931166099194</v>
      </c>
      <c r="AM93" s="282">
        <v>0.30134810882240431</v>
      </c>
      <c r="AN93" s="282">
        <v>0.27844945317064274</v>
      </c>
      <c r="AO93" s="282">
        <v>0.34866894431743262</v>
      </c>
      <c r="AP93" s="282">
        <v>0.33965049760185689</v>
      </c>
      <c r="AQ93" s="282">
        <v>0.39521615537718774</v>
      </c>
      <c r="AR93" s="282">
        <v>0.35392249601097697</v>
      </c>
      <c r="AS93" s="282">
        <v>0.34392380235901016</v>
      </c>
      <c r="AT93" s="282">
        <v>0.29258500289027634</v>
      </c>
      <c r="AU93" s="282">
        <v>0.31596540563484904</v>
      </c>
      <c r="AV93" s="282">
        <v>0.25700005054188119</v>
      </c>
      <c r="AW93" s="282">
        <v>0.31899882070676261</v>
      </c>
      <c r="AX93" s="282">
        <v>0.32786987483167296</v>
      </c>
      <c r="AY93" s="282">
        <v>0.37181312619274809</v>
      </c>
      <c r="AZ93" s="282">
        <v>0.35436389547949604</v>
      </c>
      <c r="BA93" s="282">
        <v>0.39917910802748086</v>
      </c>
      <c r="BB93" s="282">
        <v>0.3711366905242971</v>
      </c>
      <c r="BC93" s="282">
        <v>0.34274338355843548</v>
      </c>
      <c r="BD93" s="282">
        <v>0.3642739414849101</v>
      </c>
      <c r="BE93" s="282">
        <v>0.36153461912029972</v>
      </c>
      <c r="BF93" s="282">
        <v>0.34978420256657439</v>
      </c>
      <c r="BG93" s="282">
        <v>0.38520855941230303</v>
      </c>
      <c r="BH93" s="282">
        <v>0.32264471125327565</v>
      </c>
      <c r="BI93" s="282">
        <v>0.36892566830267226</v>
      </c>
      <c r="BJ93" s="282">
        <v>0.33503770905713037</v>
      </c>
      <c r="BK93" s="282">
        <v>0.40610973627386759</v>
      </c>
      <c r="BL93" s="282">
        <v>0.36513682572873213</v>
      </c>
      <c r="BM93" s="282">
        <v>0.40295037466713457</v>
      </c>
      <c r="BN93" s="282">
        <v>0.31022597854102979</v>
      </c>
      <c r="BO93" s="282">
        <v>0.35733542459728285</v>
      </c>
      <c r="BP93" s="282">
        <v>0.32524243677060438</v>
      </c>
      <c r="BQ93" s="282">
        <v>0.38812916243510204</v>
      </c>
      <c r="BR93" s="282">
        <v>0.37911039710828859</v>
      </c>
      <c r="BS93" s="282">
        <v>0.45587315126840317</v>
      </c>
      <c r="BT93" s="282">
        <v>0.41220303186381718</v>
      </c>
      <c r="BU93" s="282">
        <v>0.50932499245750029</v>
      </c>
      <c r="BV93" s="282">
        <v>0.4028373894052335</v>
      </c>
      <c r="BW93" s="282">
        <v>0.47552782846465341</v>
      </c>
      <c r="BX93" s="282">
        <v>0.44621070991543843</v>
      </c>
      <c r="BY93" s="282">
        <v>0.27821239943654208</v>
      </c>
      <c r="BZ93" s="282">
        <v>0.31137870078307073</v>
      </c>
      <c r="CA93" s="282">
        <v>0.45633134559520111</v>
      </c>
      <c r="CB93" s="282">
        <v>0.39877128622462876</v>
      </c>
      <c r="CC93" s="282">
        <v>0.29334809762367997</v>
      </c>
      <c r="CD93" s="282">
        <v>0.28796815472046783</v>
      </c>
      <c r="CE93" s="282">
        <v>0.46116648799069365</v>
      </c>
      <c r="CF93" s="282">
        <v>0.43920460584588134</v>
      </c>
      <c r="CG93" s="282">
        <v>0.50932499245750029</v>
      </c>
      <c r="CH93" s="282">
        <v>0.23389172744646827</v>
      </c>
      <c r="CI93" s="282">
        <v>0.33834219885862871</v>
      </c>
      <c r="CJ93" s="282">
        <v>0.36382478178022198</v>
      </c>
      <c r="CK93" s="282">
        <v>0.33445798575021407</v>
      </c>
      <c r="CL93" s="282">
        <v>0.24974663476965209</v>
      </c>
      <c r="CM93" s="282">
        <v>0.35652117463217392</v>
      </c>
      <c r="CN93" s="282">
        <v>0.36181479081114276</v>
      </c>
      <c r="CO93" s="282">
        <v>0.45044218429804816</v>
      </c>
      <c r="CP93" s="282">
        <v>0.39698092447726735</v>
      </c>
      <c r="CQ93" s="282">
        <v>0.41952206634683159</v>
      </c>
      <c r="CR93" s="282">
        <v>0.39379318931706409</v>
      </c>
      <c r="CS93" s="282">
        <v>0.48435735606929331</v>
      </c>
      <c r="CT93" s="282">
        <v>0.43939363260237174</v>
      </c>
      <c r="CU93" s="282">
        <v>0.43955581305523367</v>
      </c>
      <c r="CV93" s="282">
        <v>0.36470726716285473</v>
      </c>
      <c r="CW93" s="282">
        <v>0.43649581460113229</v>
      </c>
      <c r="CX93" s="282">
        <v>0.41738879427301329</v>
      </c>
      <c r="CY93" s="282">
        <v>0.39336831932274036</v>
      </c>
      <c r="CZ93" s="282">
        <v>0.44930221688034189</v>
      </c>
      <c r="DA93" s="282">
        <v>0.46620188301781984</v>
      </c>
      <c r="DB93" s="282">
        <v>0.52563044722155416</v>
      </c>
      <c r="DC93" s="282">
        <v>0.44199259611096409</v>
      </c>
      <c r="DD93" s="282">
        <v>0.40490588066836292</v>
      </c>
      <c r="DE93" s="282">
        <v>0.44984291340324795</v>
      </c>
      <c r="DF93" s="282">
        <v>0.40380612935116289</v>
      </c>
      <c r="DG93" s="282">
        <v>0.42892693800684117</v>
      </c>
      <c r="DH93" s="282">
        <v>0.49091264785735078</v>
      </c>
      <c r="DI93" s="282">
        <v>0.45962553021856528</v>
      </c>
      <c r="DJ93" s="282">
        <v>0.45983050847457629</v>
      </c>
      <c r="DK93" s="282">
        <v>0.3779377277281199</v>
      </c>
      <c r="DL93" s="282">
        <v>0.41017464470055859</v>
      </c>
      <c r="DM93" s="282">
        <v>0.38969999999999999</v>
      </c>
      <c r="DN93" s="282">
        <v>0.40688543225342472</v>
      </c>
      <c r="DO93" s="282">
        <v>0.39767262045144475</v>
      </c>
      <c r="DP93" s="282">
        <v>0.47259980734239537</v>
      </c>
      <c r="DQ93" s="282">
        <v>0.52546588564844521</v>
      </c>
      <c r="DR93" s="282">
        <v>0.47063013979677321</v>
      </c>
      <c r="DS93" s="282">
        <v>0.49405800218244961</v>
      </c>
      <c r="DT93" s="282">
        <v>0.52686954139352749</v>
      </c>
      <c r="DU93" s="282">
        <v>0.47670000000000001</v>
      </c>
      <c r="DV93" s="282">
        <v>0.42164649520927888</v>
      </c>
      <c r="DW93" s="282">
        <v>0.40154497278588275</v>
      </c>
      <c r="DX93" s="282">
        <v>0.41662266295543843</v>
      </c>
      <c r="DY93" s="282">
        <v>0.34567639562693964</v>
      </c>
      <c r="DZ93" s="282">
        <v>0.3760554035487394</v>
      </c>
      <c r="EA93" s="282">
        <v>0.4048073670362714</v>
      </c>
      <c r="EB93" s="282">
        <v>0.42304500478774337</v>
      </c>
      <c r="EC93" s="282">
        <v>0.48678232135481209</v>
      </c>
      <c r="ED93" s="282">
        <v>0.41820633977496724</v>
      </c>
      <c r="EE93" s="282">
        <v>0.39524426185585426</v>
      </c>
      <c r="EF93" s="282">
        <v>0.41819707154957542</v>
      </c>
      <c r="EG93" s="282">
        <v>0.3451896406174626</v>
      </c>
      <c r="EH93" s="282">
        <v>0.32070468242929995</v>
      </c>
      <c r="EI93" s="282">
        <v>0.31298649492706843</v>
      </c>
      <c r="EJ93" s="282">
        <v>0.37500616255336772</v>
      </c>
      <c r="EK93" s="282">
        <v>0.41144185566913671</v>
      </c>
      <c r="EL93" s="282">
        <v>0.4041561296116849</v>
      </c>
      <c r="EM93" s="282">
        <v>0.3972143798230755</v>
      </c>
      <c r="EN93" s="282">
        <v>0.36264012164503695</v>
      </c>
      <c r="EO93" s="282">
        <v>0.34833514015796807</v>
      </c>
      <c r="EP93" s="282">
        <v>0.34160764481323724</v>
      </c>
      <c r="EQ93" s="282">
        <v>0.3222542689271069</v>
      </c>
      <c r="ER93" s="282">
        <v>0.3231758212464329</v>
      </c>
      <c r="ES93" s="282">
        <v>0.28596616828291316</v>
      </c>
      <c r="ET93" s="282">
        <v>0.28453012073973821</v>
      </c>
      <c r="EU93" s="282">
        <v>0.33638869590551534</v>
      </c>
      <c r="EV93" s="282">
        <v>0.33369163417407438</v>
      </c>
      <c r="EW93" s="282">
        <v>0.30248936443229263</v>
      </c>
      <c r="EX93" s="282">
        <v>0.35118435692739863</v>
      </c>
      <c r="EY93" s="282">
        <v>0.38155597169191857</v>
      </c>
      <c r="EZ93" s="282">
        <v>0.31723825279165208</v>
      </c>
      <c r="FA93" s="282">
        <v>0.32680971543534881</v>
      </c>
      <c r="FB93" s="282">
        <v>0.30123423125117677</v>
      </c>
      <c r="FC93" s="282">
        <v>0.31557974055986532</v>
      </c>
      <c r="FD93" s="282">
        <v>0.34483269019127094</v>
      </c>
      <c r="FE93" s="282">
        <v>0.36431692612412259</v>
      </c>
      <c r="FF93" s="282">
        <v>0.34274427667176038</v>
      </c>
      <c r="FG93" s="282">
        <v>0.40334915707670277</v>
      </c>
      <c r="FH93" s="282">
        <v>0.33264997548084779</v>
      </c>
      <c r="FI93" s="282">
        <v>0.40097369160190993</v>
      </c>
      <c r="FJ93" s="282">
        <v>0.3926943435250575</v>
      </c>
      <c r="FK93" s="282">
        <v>0.36286729209370044</v>
      </c>
      <c r="FL93" s="282">
        <v>0.37432301246678928</v>
      </c>
      <c r="FM93" s="282">
        <v>0.40736176831405541</v>
      </c>
      <c r="FN93" s="282">
        <v>0.4291777578308778</v>
      </c>
      <c r="FO93" s="282">
        <v>0.42445064980396296</v>
      </c>
      <c r="FP93" s="282">
        <v>0.4674547065976874</v>
      </c>
      <c r="FQ93" s="282">
        <v>0.32879123462594967</v>
      </c>
      <c r="FR93" s="282">
        <v>0.40563831998186217</v>
      </c>
      <c r="FS93" s="282">
        <v>0.46612416187170097</v>
      </c>
      <c r="FT93" s="282">
        <v>0.40243329636636443</v>
      </c>
      <c r="FU93" s="282">
        <v>0.39209967466692736</v>
      </c>
      <c r="FV93" s="495">
        <v>0.39237206353147391</v>
      </c>
      <c r="FW93" s="495">
        <v>0.40058922339818537</v>
      </c>
      <c r="FX93" s="495">
        <v>0.39947690399255387</v>
      </c>
      <c r="FY93" s="495">
        <v>0.38262044711185361</v>
      </c>
      <c r="FZ93" s="282">
        <v>0.39549216166369883</v>
      </c>
      <c r="GA93" s="282">
        <v>0.42342467622426061</v>
      </c>
      <c r="GB93" s="282">
        <v>0.34703672192180529</v>
      </c>
      <c r="GC93" s="282">
        <v>0.36614380508882294</v>
      </c>
      <c r="GD93" s="282">
        <v>0.45537075431428747</v>
      </c>
      <c r="GE93" s="282">
        <v>0.49885436018690538</v>
      </c>
      <c r="GF93" s="282">
        <v>0.34427866350618569</v>
      </c>
      <c r="GG93" s="282">
        <v>0.40726398718119911</v>
      </c>
      <c r="GH93" s="282">
        <v>0.45901526034749141</v>
      </c>
      <c r="GI93" s="282">
        <v>0.48007960264464983</v>
      </c>
      <c r="GJ93" s="282">
        <v>0.51971943539890819</v>
      </c>
      <c r="GK93" s="282">
        <v>0.51157279269305289</v>
      </c>
      <c r="GL93" s="282">
        <v>0.55718408231544758</v>
      </c>
      <c r="GM93" s="282">
        <v>0.49086791350087666</v>
      </c>
      <c r="GN93" s="282">
        <v>0.50090612540775648</v>
      </c>
      <c r="GO93" s="282">
        <v>0.49938010125012916</v>
      </c>
      <c r="GP93" s="282">
        <v>0.42835568979301769</v>
      </c>
      <c r="GQ93" s="282">
        <v>0.39785555178011855</v>
      </c>
      <c r="GR93" s="282">
        <v>0.4157133688224412</v>
      </c>
      <c r="GS93" s="282">
        <v>0.34828406388039418</v>
      </c>
      <c r="GT93" s="282">
        <v>0.42013618677042802</v>
      </c>
      <c r="GU93" s="282">
        <v>0.37594509712690471</v>
      </c>
      <c r="GV93" s="282">
        <v>0.37646005295125368</v>
      </c>
      <c r="GW93" s="282">
        <v>0.40498758745204244</v>
      </c>
      <c r="GX93" s="282">
        <v>0.36265972165703592</v>
      </c>
      <c r="GY93" s="282">
        <v>0.42014678741576894</v>
      </c>
      <c r="GZ93" s="282">
        <v>0.40584258812168034</v>
      </c>
      <c r="HA93" s="282">
        <v>0.43752380146405451</v>
      </c>
      <c r="HB93" s="282">
        <v>0.42938720856962825</v>
      </c>
      <c r="HC93" s="282">
        <v>0.43019138541526603</v>
      </c>
      <c r="HD93" s="282">
        <v>0.40488738088362691</v>
      </c>
      <c r="HE93" s="282">
        <v>0.43761782347900602</v>
      </c>
      <c r="HF93" s="282">
        <v>0.35642201834862386</v>
      </c>
      <c r="HG93" s="282">
        <v>0.39808917197452232</v>
      </c>
      <c r="HH93" s="282">
        <v>0.35185632211654516</v>
      </c>
      <c r="HI93" s="282">
        <v>0.35526816279954354</v>
      </c>
      <c r="HJ93" s="282">
        <v>0.36447230929989549</v>
      </c>
      <c r="HK93" s="282">
        <v>0.40147142048670065</v>
      </c>
      <c r="HL93" s="282">
        <v>0.33920798386240575</v>
      </c>
      <c r="HM93" s="282">
        <v>0.34368158489753436</v>
      </c>
      <c r="HN93" s="282">
        <v>0.38464860862590239</v>
      </c>
      <c r="HO93" s="282">
        <v>0.43768954087030115</v>
      </c>
      <c r="HP93" s="282">
        <v>0.3676211367464452</v>
      </c>
      <c r="HQ93" s="282">
        <v>0.34018605719536005</v>
      </c>
      <c r="HR93" s="282">
        <v>0.35330846259571963</v>
      </c>
      <c r="HS93" s="282">
        <v>0.33120604853461244</v>
      </c>
      <c r="HT93" s="282">
        <v>0.3808934026917678</v>
      </c>
      <c r="HU93" s="282">
        <v>0.37073697471429856</v>
      </c>
      <c r="HV93" s="608">
        <v>0.39473028010971656</v>
      </c>
      <c r="HW93" s="282">
        <v>0.33717927357547484</v>
      </c>
      <c r="HX93" s="282">
        <v>0.34807027649769584</v>
      </c>
      <c r="HY93" s="282">
        <v>0.2875380940614447</v>
      </c>
      <c r="HZ93" s="282">
        <v>0.32629531879427698</v>
      </c>
      <c r="IA93" s="282">
        <v>0.3403356271882168</v>
      </c>
      <c r="IB93" s="282">
        <v>0.30665489283133979</v>
      </c>
      <c r="IC93" s="282">
        <v>0.29797769447915218</v>
      </c>
      <c r="ID93" s="282">
        <v>0.30854558943017629</v>
      </c>
      <c r="IE93" s="282">
        <v>0.36407965627770578</v>
      </c>
      <c r="IF93" s="282">
        <v>0.34893829481042027</v>
      </c>
      <c r="IG93" s="282">
        <v>0.34758288571957768</v>
      </c>
      <c r="IH93" s="282">
        <v>0.34599916212819437</v>
      </c>
      <c r="II93" s="282">
        <v>0.34406189296001072</v>
      </c>
      <c r="IJ93" s="282">
        <v>0.33404479270218118</v>
      </c>
    </row>
    <row r="94" spans="1:244">
      <c r="A94" s="39" t="s">
        <v>323</v>
      </c>
      <c r="B94" s="282">
        <v>0.12299139833742445</v>
      </c>
      <c r="C94" s="282">
        <v>4.6344875830710036E-2</v>
      </c>
      <c r="D94" s="282">
        <v>9.6547634490298906E-2</v>
      </c>
      <c r="E94" s="282">
        <v>2.7937487669456893E-2</v>
      </c>
      <c r="F94" s="282">
        <v>5.4401820135246158E-2</v>
      </c>
      <c r="G94" s="282">
        <v>4.2910661503563E-2</v>
      </c>
      <c r="H94" s="282">
        <v>3.478534394863006E-2</v>
      </c>
      <c r="I94" s="282">
        <v>5.261635149362287E-2</v>
      </c>
      <c r="J94" s="282">
        <v>4.9883228436844396E-2</v>
      </c>
      <c r="K94" s="282">
        <v>5.7776495321324048E-2</v>
      </c>
      <c r="L94" s="282">
        <v>3.666397231030695E-2</v>
      </c>
      <c r="M94" s="282">
        <v>9.9579988628513083E-2</v>
      </c>
      <c r="N94" s="282">
        <v>7.3536147447876593E-2</v>
      </c>
      <c r="O94" s="282">
        <v>4.1559493801121457E-2</v>
      </c>
      <c r="P94" s="282">
        <v>3.2116412809818654E-2</v>
      </c>
      <c r="Q94" s="282">
        <v>3.7941972405838249E-2</v>
      </c>
      <c r="R94" s="282">
        <v>5.3987442332357048E-2</v>
      </c>
      <c r="S94" s="282">
        <v>3.8399882593332657E-2</v>
      </c>
      <c r="T94" s="282">
        <v>6.7395855586413159E-2</v>
      </c>
      <c r="U94" s="282">
        <v>6.3728992895716818E-2</v>
      </c>
      <c r="V94" s="282">
        <v>6.0859489319395922E-2</v>
      </c>
      <c r="W94" s="282">
        <v>6.5473349244232301E-2</v>
      </c>
      <c r="X94" s="282">
        <v>8.0523664387347413E-2</v>
      </c>
      <c r="Y94" s="282">
        <v>5.8986262368426585E-2</v>
      </c>
      <c r="Z94" s="282">
        <v>0.10735742307172015</v>
      </c>
      <c r="AA94" s="282">
        <v>0.1352671720404402</v>
      </c>
      <c r="AB94" s="282">
        <v>0.10141697711548696</v>
      </c>
      <c r="AC94" s="282">
        <v>8.6312034138691554E-2</v>
      </c>
      <c r="AD94" s="282">
        <v>8.923634143621112E-2</v>
      </c>
      <c r="AE94" s="282">
        <v>0.12900491881540763</v>
      </c>
      <c r="AF94" s="282">
        <v>5.6118559339570238E-2</v>
      </c>
      <c r="AG94" s="282">
        <v>0.14082412628349192</v>
      </c>
      <c r="AH94" s="282">
        <v>0.13164975452320063</v>
      </c>
      <c r="AI94" s="282">
        <v>0.12293109997648463</v>
      </c>
      <c r="AJ94" s="282">
        <v>4.9816905448961342E-2</v>
      </c>
      <c r="AK94" s="282">
        <v>5.1350360445295166E-2</v>
      </c>
      <c r="AL94" s="282">
        <v>7.7588138766599438E-2</v>
      </c>
      <c r="AM94" s="282">
        <v>0.10475759929213661</v>
      </c>
      <c r="AN94" s="282">
        <v>9.4655994284247078E-2</v>
      </c>
      <c r="AO94" s="282">
        <v>7.3830991463090925E-2</v>
      </c>
      <c r="AP94" s="282">
        <v>9.3270820709275212E-2</v>
      </c>
      <c r="AQ94" s="282">
        <v>7.239312554208048E-2</v>
      </c>
      <c r="AR94" s="282">
        <v>7.7225926830662719E-2</v>
      </c>
      <c r="AS94" s="282">
        <v>9.48037292780569E-2</v>
      </c>
      <c r="AT94" s="282">
        <v>9.2649109493530432E-2</v>
      </c>
      <c r="AU94" s="282">
        <v>8.8633137899931019E-2</v>
      </c>
      <c r="AV94" s="282">
        <v>7.4119668734070276E-2</v>
      </c>
      <c r="AW94" s="282">
        <v>9.7101920756916482E-2</v>
      </c>
      <c r="AX94" s="282">
        <v>9.942324171877201E-2</v>
      </c>
      <c r="AY94" s="282">
        <v>0.12323324188931298</v>
      </c>
      <c r="AZ94" s="282">
        <v>0.10068359604406962</v>
      </c>
      <c r="BA94" s="282">
        <v>9.3342484557309535E-2</v>
      </c>
      <c r="BB94" s="282">
        <v>0.11660345536111777</v>
      </c>
      <c r="BC94" s="282">
        <v>0.1170010669581284</v>
      </c>
      <c r="BD94" s="282">
        <v>8.6632564177014121E-2</v>
      </c>
      <c r="BE94" s="282">
        <v>0.12374913278756765</v>
      </c>
      <c r="BF94" s="282">
        <v>0.10245292697379477</v>
      </c>
      <c r="BG94" s="282">
        <v>9.7028509704101179E-2</v>
      </c>
      <c r="BH94" s="282">
        <v>0.12339220147320523</v>
      </c>
      <c r="BI94" s="282">
        <v>0.13747734669057382</v>
      </c>
      <c r="BJ94" s="282">
        <v>0.13937619439295171</v>
      </c>
      <c r="BK94" s="282">
        <v>0.13581471237596138</v>
      </c>
      <c r="BL94" s="282">
        <v>0.12888987214849756</v>
      </c>
      <c r="BM94" s="282">
        <v>0.13909130318105814</v>
      </c>
      <c r="BN94" s="282">
        <v>0.10785630082519131</v>
      </c>
      <c r="BO94" s="282">
        <v>0.12748802732783354</v>
      </c>
      <c r="BP94" s="282">
        <v>0.13112257109907088</v>
      </c>
      <c r="BQ94" s="282">
        <v>0.15694496117015749</v>
      </c>
      <c r="BR94" s="282">
        <v>0.12884550852003246</v>
      </c>
      <c r="BS94" s="282">
        <v>0.16226889978198225</v>
      </c>
      <c r="BT94" s="282">
        <v>7.4124592675799697E-2</v>
      </c>
      <c r="BU94" s="282">
        <v>0.12778225880933178</v>
      </c>
      <c r="BV94" s="282">
        <v>8.8542806483164579E-2</v>
      </c>
      <c r="BW94" s="282">
        <v>0.11748669811992789</v>
      </c>
      <c r="BX94" s="282">
        <v>0.10566772596935328</v>
      </c>
      <c r="BY94" s="282">
        <v>0.19815833974899899</v>
      </c>
      <c r="BZ94" s="282">
        <v>0.1909569528545883</v>
      </c>
      <c r="CA94" s="282">
        <v>8.9949408985310134E-2</v>
      </c>
      <c r="CB94" s="282">
        <v>0.13139868317767489</v>
      </c>
      <c r="CC94" s="282">
        <v>0.12252534135155536</v>
      </c>
      <c r="CD94" s="282">
        <v>0.25191818446466768</v>
      </c>
      <c r="CE94" s="282">
        <v>0.16199162884058302</v>
      </c>
      <c r="CF94" s="282">
        <v>0.15819131975199291</v>
      </c>
      <c r="CG94" s="282">
        <v>0.12778225880933178</v>
      </c>
      <c r="CH94" s="282">
        <v>0.24391226906925648</v>
      </c>
      <c r="CI94" s="282">
        <v>0.16343298975516149</v>
      </c>
      <c r="CJ94" s="282">
        <v>0.11241953756071306</v>
      </c>
      <c r="CK94" s="282">
        <v>0.20249667451140899</v>
      </c>
      <c r="CL94" s="282">
        <v>0.22626547592950888</v>
      </c>
      <c r="CM94" s="282">
        <v>0.18260540946586973</v>
      </c>
      <c r="CN94" s="282">
        <v>0.20076215327403274</v>
      </c>
      <c r="CO94" s="282">
        <v>0.17279201800651728</v>
      </c>
      <c r="CP94" s="282">
        <v>0.19758398939739352</v>
      </c>
      <c r="CQ94" s="282">
        <v>0.18700347877492554</v>
      </c>
      <c r="CR94" s="282">
        <v>0.16332282546563814</v>
      </c>
      <c r="CS94" s="282">
        <v>0.13267798212519366</v>
      </c>
      <c r="CT94" s="282">
        <v>0.12488779098413212</v>
      </c>
      <c r="CU94" s="282">
        <v>0.16240247199690999</v>
      </c>
      <c r="CV94" s="282">
        <v>0.21273307859932514</v>
      </c>
      <c r="CW94" s="282">
        <v>0.17911942014280549</v>
      </c>
      <c r="CX94" s="282">
        <v>0.17558525531853478</v>
      </c>
      <c r="CY94" s="282">
        <v>0.20914656861951117</v>
      </c>
      <c r="CZ94" s="282">
        <v>0.14218702304639805</v>
      </c>
      <c r="DA94" s="282">
        <v>0.14001271982965088</v>
      </c>
      <c r="DB94" s="282">
        <v>0.10577457313685328</v>
      </c>
      <c r="DC94" s="282">
        <v>0.12266815566295988</v>
      </c>
      <c r="DD94" s="282">
        <v>0.12940444326955908</v>
      </c>
      <c r="DE94" s="282">
        <v>0.13118574568196234</v>
      </c>
      <c r="DF94" s="282">
        <v>0.13114626151204536</v>
      </c>
      <c r="DG94" s="282">
        <v>0.11195088204773435</v>
      </c>
      <c r="DH94" s="282">
        <v>8.6161649417636474E-2</v>
      </c>
      <c r="DI94" s="282">
        <v>7.0446660479485765E-2</v>
      </c>
      <c r="DJ94" s="282">
        <v>0.1244980443285528</v>
      </c>
      <c r="DK94" s="282">
        <v>0.14403891037516722</v>
      </c>
      <c r="DL94" s="282">
        <v>0.12979801550826087</v>
      </c>
      <c r="DM94" s="282">
        <v>0.15079999999999999</v>
      </c>
      <c r="DN94" s="282">
        <v>0.14442279214176071</v>
      </c>
      <c r="DO94" s="282">
        <v>0.17481319166848275</v>
      </c>
      <c r="DP94" s="282">
        <v>0.14763790563854784</v>
      </c>
      <c r="DQ94" s="282">
        <v>0.11148483154982441</v>
      </c>
      <c r="DR94" s="282">
        <v>0.11195139882258405</v>
      </c>
      <c r="DS94" s="282">
        <v>0.11217313038145077</v>
      </c>
      <c r="DT94" s="282">
        <v>0.11450460744809521</v>
      </c>
      <c r="DU94" s="282">
        <v>0.1353</v>
      </c>
      <c r="DV94" s="282">
        <v>0.12124621785173979</v>
      </c>
      <c r="DW94" s="282">
        <v>0.16093317073608135</v>
      </c>
      <c r="DX94" s="282">
        <v>0.13043371251107552</v>
      </c>
      <c r="DY94" s="282">
        <v>0.12047896419805421</v>
      </c>
      <c r="DZ94" s="282">
        <v>0.14481193560130112</v>
      </c>
      <c r="EA94" s="282">
        <v>0.14221386957338847</v>
      </c>
      <c r="EB94" s="282">
        <v>0.16068578724180385</v>
      </c>
      <c r="EC94" s="282">
        <v>0.1521323833126807</v>
      </c>
      <c r="ED94" s="282">
        <v>0.12822906940553999</v>
      </c>
      <c r="EE94" s="282">
        <v>0.12515852460480487</v>
      </c>
      <c r="EF94" s="282">
        <v>0.13490402149400607</v>
      </c>
      <c r="EG94" s="282">
        <v>0.16390421490593343</v>
      </c>
      <c r="EH94" s="282">
        <v>0.18117756142790914</v>
      </c>
      <c r="EI94" s="282">
        <v>0.15417722980668797</v>
      </c>
      <c r="EJ94" s="282">
        <v>0.14206904031788914</v>
      </c>
      <c r="EK94" s="282">
        <v>0.16308112693748036</v>
      </c>
      <c r="EL94" s="282">
        <v>0.12553177660655621</v>
      </c>
      <c r="EM94" s="282">
        <v>0.15105088148566409</v>
      </c>
      <c r="EN94" s="282">
        <v>0.10400650659499983</v>
      </c>
      <c r="EO94" s="282">
        <v>0.11079964895978525</v>
      </c>
      <c r="EP94" s="282">
        <v>7.6896166545963401E-2</v>
      </c>
      <c r="EQ94" s="282">
        <v>0.11020793806230492</v>
      </c>
      <c r="ER94" s="282">
        <v>0.12799951055154724</v>
      </c>
      <c r="ES94" s="282">
        <v>0.14894416405838604</v>
      </c>
      <c r="ET94" s="282">
        <v>0.13720838170233937</v>
      </c>
      <c r="EU94" s="282">
        <v>0.1148495103202528</v>
      </c>
      <c r="EV94" s="282">
        <v>8.8924591099715053E-2</v>
      </c>
      <c r="EW94" s="282">
        <v>0.1649557632767748</v>
      </c>
      <c r="EX94" s="282">
        <v>8.1908678233131541E-2</v>
      </c>
      <c r="EY94" s="282">
        <v>9.4265424742819626E-2</v>
      </c>
      <c r="EZ94" s="282">
        <v>0.10730495551384427</v>
      </c>
      <c r="FA94" s="282">
        <v>0.11707758834714266</v>
      </c>
      <c r="FB94" s="282">
        <v>0.15411010043954473</v>
      </c>
      <c r="FC94" s="282">
        <v>0.18160562531788083</v>
      </c>
      <c r="FD94" s="282">
        <v>0.14147325968544083</v>
      </c>
      <c r="FE94" s="282">
        <v>0.15614575370074363</v>
      </c>
      <c r="FF94" s="282">
        <v>0.175958281238312</v>
      </c>
      <c r="FG94" s="282">
        <v>0.18542131625435274</v>
      </c>
      <c r="FH94" s="282">
        <v>0.23546899689424072</v>
      </c>
      <c r="FI94" s="282">
        <v>0.146028773835159</v>
      </c>
      <c r="FJ94" s="282">
        <v>0.14798750867453159</v>
      </c>
      <c r="FK94" s="282">
        <v>0.18363959293890469</v>
      </c>
      <c r="FL94" s="282">
        <v>0.1653595272157504</v>
      </c>
      <c r="FM94" s="282">
        <v>0.17768576936558009</v>
      </c>
      <c r="FN94" s="282">
        <v>0.11558282778259255</v>
      </c>
      <c r="FO94" s="282">
        <v>0.1139734233832017</v>
      </c>
      <c r="FP94" s="282">
        <v>8.0789551428708833E-2</v>
      </c>
      <c r="FQ94" s="282">
        <v>0.10970019055160979</v>
      </c>
      <c r="FR94" s="282">
        <v>0.11318914374244256</v>
      </c>
      <c r="FS94" s="282">
        <v>0.10515538066479624</v>
      </c>
      <c r="FT94" s="282">
        <v>0.15460564942266292</v>
      </c>
      <c r="FU94" s="282">
        <v>0.156094699623613</v>
      </c>
      <c r="FV94" s="282">
        <v>0.13990652866315648</v>
      </c>
      <c r="FW94" s="282">
        <v>0.11945376170730208</v>
      </c>
      <c r="FX94" s="282">
        <v>0.1032853907966141</v>
      </c>
      <c r="FY94" s="282">
        <v>0.10524016244223498</v>
      </c>
      <c r="FZ94" s="282">
        <v>0.1200294931315187</v>
      </c>
      <c r="GA94" s="282">
        <v>8.8193467811338966E-2</v>
      </c>
      <c r="GB94" s="282">
        <v>0.18052755999931477</v>
      </c>
      <c r="GC94" s="282">
        <v>7.0304911812496027E-2</v>
      </c>
      <c r="GD94" s="282">
        <v>4.0190458767811042E-2</v>
      </c>
      <c r="GE94" s="282">
        <v>5.4602263131227832E-2</v>
      </c>
      <c r="GF94" s="282">
        <v>7.3885443387342917E-2</v>
      </c>
      <c r="GG94" s="282">
        <v>8.6400935208116564E-2</v>
      </c>
      <c r="GH94" s="282">
        <v>6.567777085083891E-2</v>
      </c>
      <c r="GI94" s="282">
        <v>6.6942973367104155E-2</v>
      </c>
      <c r="GJ94" s="282">
        <v>6.0663789387989657E-2</v>
      </c>
      <c r="GK94" s="282">
        <v>4.9506988652089676E-2</v>
      </c>
      <c r="GL94" s="282">
        <v>3.7987048667217499E-2</v>
      </c>
      <c r="GM94" s="282">
        <v>3.1560490940970194E-2</v>
      </c>
      <c r="GN94" s="282">
        <v>5.7484595868068138E-2</v>
      </c>
      <c r="GO94" s="282">
        <v>3.1821469160037197E-2</v>
      </c>
      <c r="GP94" s="282">
        <v>4.3173136714932933E-2</v>
      </c>
      <c r="GQ94" s="282">
        <v>3.9340053611205496E-2</v>
      </c>
      <c r="GR94" s="282">
        <v>3.3525880620681847E-2</v>
      </c>
      <c r="GS94" s="282">
        <v>5.7952958054894851E-2</v>
      </c>
      <c r="GT94" s="282">
        <v>5.6809338521400778E-2</v>
      </c>
      <c r="GU94" s="282">
        <v>6.2579969756891937E-2</v>
      </c>
      <c r="GV94" s="282">
        <v>6.4047656128328925E-2</v>
      </c>
      <c r="GW94" s="282">
        <v>7.4211991273602645E-2</v>
      </c>
      <c r="GX94" s="282">
        <v>6.8324245137136808E-2</v>
      </c>
      <c r="GY94" s="282">
        <v>5.8886647495600672E-2</v>
      </c>
      <c r="GZ94" s="282">
        <v>6.7600193143408982E-2</v>
      </c>
      <c r="HA94" s="282">
        <v>4.9507045233360129E-2</v>
      </c>
      <c r="HB94" s="282">
        <v>6.0530875866414618E-2</v>
      </c>
      <c r="HC94" s="282">
        <v>6.9337994711129045E-2</v>
      </c>
      <c r="HD94" s="282">
        <v>9.096159399364713E-2</v>
      </c>
      <c r="HE94" s="282">
        <v>6.6152527849185946E-2</v>
      </c>
      <c r="HF94" s="282">
        <v>9.8470948012232412E-2</v>
      </c>
      <c r="HG94" s="282">
        <v>7.1428571428571425E-2</v>
      </c>
      <c r="HH94" s="282">
        <v>0.1028822478636605</v>
      </c>
      <c r="HI94" s="282">
        <v>9.9961962723468994E-2</v>
      </c>
      <c r="HJ94" s="282">
        <v>0.11499477533960292</v>
      </c>
      <c r="HK94" s="282">
        <v>9.6943972835314085E-2</v>
      </c>
      <c r="HL94" s="282">
        <v>0.11020278161163606</v>
      </c>
      <c r="HM94" s="282">
        <v>0.10451135915012741</v>
      </c>
      <c r="HN94" s="282">
        <v>0.10205466773616338</v>
      </c>
      <c r="HO94" s="282">
        <v>0.10988080964807109</v>
      </c>
      <c r="HP94" s="282">
        <v>0.11696502017313644</v>
      </c>
      <c r="HQ94" s="282">
        <v>0.11446728685731787</v>
      </c>
      <c r="HR94" s="282">
        <v>0.13775770665619477</v>
      </c>
      <c r="HS94" s="282">
        <v>0.11068655745701395</v>
      </c>
      <c r="HT94" s="282">
        <v>0.11258360168441912</v>
      </c>
      <c r="HU94" s="282">
        <v>9.4573922433186353E-2</v>
      </c>
      <c r="HV94" s="608">
        <v>0.10639182112875073</v>
      </c>
      <c r="HW94" s="282">
        <v>0.12412529156947684</v>
      </c>
      <c r="HX94" s="282">
        <v>0.1162514400921659</v>
      </c>
      <c r="HY94" s="282">
        <v>0.12894325014413968</v>
      </c>
      <c r="HZ94" s="282">
        <v>0.12321155716071677</v>
      </c>
      <c r="IA94" s="282">
        <v>0.12406937904945874</v>
      </c>
      <c r="IB94" s="282">
        <v>0.13410130850124427</v>
      </c>
      <c r="IC94" s="282">
        <v>0.12096811513721134</v>
      </c>
      <c r="ID94" s="282">
        <v>0.14017734129367293</v>
      </c>
      <c r="IE94" s="282">
        <v>0.1236104480665621</v>
      </c>
      <c r="IF94" s="282">
        <v>9.3365443919057822E-2</v>
      </c>
      <c r="IG94" s="282">
        <v>8.1681792924615665E-2</v>
      </c>
      <c r="IH94" s="282">
        <v>0.10377042312526183</v>
      </c>
      <c r="II94" s="282">
        <v>0.13202491794493937</v>
      </c>
      <c r="IJ94" s="282">
        <v>0.13192210981813929</v>
      </c>
    </row>
    <row r="95" spans="1:244">
      <c r="A95" s="51" t="s">
        <v>321</v>
      </c>
      <c r="B95" s="284">
        <v>0.37532746137502837</v>
      </c>
      <c r="C95" s="284">
        <v>0.42109712020519996</v>
      </c>
      <c r="D95" s="284">
        <v>0.36654744917814058</v>
      </c>
      <c r="E95" s="284">
        <v>0.41943575434739722</v>
      </c>
      <c r="F95" s="284">
        <v>0.38746129052644884</v>
      </c>
      <c r="G95" s="284">
        <v>0.40001833054556285</v>
      </c>
      <c r="H95" s="284">
        <v>0.4249246154847387</v>
      </c>
      <c r="I95" s="284">
        <v>0.41450947930144905</v>
      </c>
      <c r="J95" s="284">
        <v>0.40963464354985551</v>
      </c>
      <c r="K95" s="284">
        <v>0.39916319716393917</v>
      </c>
      <c r="L95" s="284">
        <v>0.46294223714481131</v>
      </c>
      <c r="M95" s="284">
        <v>0.41515097788673755</v>
      </c>
      <c r="N95" s="284">
        <v>0.40043878934447252</v>
      </c>
      <c r="O95" s="284">
        <v>0.42133726014712691</v>
      </c>
      <c r="P95" s="284">
        <v>0.49651367887261838</v>
      </c>
      <c r="Q95" s="284">
        <v>0.44014240716915842</v>
      </c>
      <c r="R95" s="284">
        <v>0.5138258772181703</v>
      </c>
      <c r="S95" s="284">
        <v>0.55459974486628061</v>
      </c>
      <c r="T95" s="284">
        <v>0.48912625507370222</v>
      </c>
      <c r="U95" s="284">
        <v>0.46222500103060199</v>
      </c>
      <c r="V95" s="284">
        <v>0.47921640563190948</v>
      </c>
      <c r="W95" s="284">
        <v>0.38842788079064927</v>
      </c>
      <c r="X95" s="284">
        <v>0.42296637872494985</v>
      </c>
      <c r="Y95" s="284">
        <v>0.43321575585023947</v>
      </c>
      <c r="Z95" s="284">
        <v>0.41445384303209226</v>
      </c>
      <c r="AA95" s="284">
        <v>0.43876905755245887</v>
      </c>
      <c r="AB95" s="284">
        <v>0.4481572645023949</v>
      </c>
      <c r="AC95" s="284">
        <v>0.48760410613984118</v>
      </c>
      <c r="AD95" s="284">
        <v>0.44412419064167513</v>
      </c>
      <c r="AE95" s="284">
        <v>0.44965053345277239</v>
      </c>
      <c r="AF95" s="284">
        <v>0.4557145035341269</v>
      </c>
      <c r="AG95" s="284">
        <v>0.37184930492941637</v>
      </c>
      <c r="AH95" s="284">
        <v>0.36361678268123571</v>
      </c>
      <c r="AI95" s="284">
        <v>0.3711538809398911</v>
      </c>
      <c r="AJ95" s="284">
        <v>0.38208542162371961</v>
      </c>
      <c r="AK95" s="284">
        <v>0.39177118151777468</v>
      </c>
      <c r="AL95" s="284">
        <v>0.35926170906435917</v>
      </c>
      <c r="AM95" s="284">
        <v>0.38773101191235165</v>
      </c>
      <c r="AN95" s="284">
        <v>0.40026457684450251</v>
      </c>
      <c r="AO95" s="284">
        <v>0.40840590134175891</v>
      </c>
      <c r="AP95" s="284">
        <v>0.36526492548810174</v>
      </c>
      <c r="AQ95" s="284">
        <v>0.37850127592586091</v>
      </c>
      <c r="AR95" s="284">
        <v>0.36175371485891594</v>
      </c>
      <c r="AS95" s="284">
        <v>0.38633792179024451</v>
      </c>
      <c r="AT95" s="284">
        <v>0.35539988548478563</v>
      </c>
      <c r="AU95" s="284">
        <v>0.36504483472170635</v>
      </c>
      <c r="AV95" s="284">
        <v>0.34536350442963487</v>
      </c>
      <c r="AW95" s="284">
        <v>0.3759121449129989</v>
      </c>
      <c r="AX95" s="284">
        <v>0.34339869311239279</v>
      </c>
      <c r="AY95" s="284">
        <v>0.38713248449427479</v>
      </c>
      <c r="AZ95" s="284">
        <v>0.3267518616833846</v>
      </c>
      <c r="BA95" s="284">
        <v>0.38085514110779645</v>
      </c>
      <c r="BB95" s="284">
        <v>0.27223168727098385</v>
      </c>
      <c r="BC95" s="284">
        <v>0.35202852161240794</v>
      </c>
      <c r="BD95" s="284">
        <v>0.33459794360279427</v>
      </c>
      <c r="BE95" s="284">
        <v>0.37029277091716389</v>
      </c>
      <c r="BF95" s="284">
        <v>0.31869035721550559</v>
      </c>
      <c r="BG95" s="284">
        <v>0.35080788330074464</v>
      </c>
      <c r="BH95" s="284">
        <v>0.32216415500942341</v>
      </c>
      <c r="BI95" s="284">
        <v>0.3768933840318805</v>
      </c>
      <c r="BJ95" s="284">
        <v>0.32171165973049176</v>
      </c>
      <c r="BK95" s="284">
        <v>0.33482846883567458</v>
      </c>
      <c r="BL95" s="284">
        <v>0.32126838110666661</v>
      </c>
      <c r="BM95" s="284">
        <v>0.36205179282868527</v>
      </c>
      <c r="BN95" s="284">
        <v>0.32406641491338489</v>
      </c>
      <c r="BO95" s="284">
        <v>0.3846493039663314</v>
      </c>
      <c r="BP95" s="284">
        <v>0.31753958410398125</v>
      </c>
      <c r="BQ95" s="284">
        <v>0.36135718427500307</v>
      </c>
      <c r="BR95" s="284">
        <v>0.31816092014765063</v>
      </c>
      <c r="BS95" s="284">
        <v>0.29243138894422732</v>
      </c>
      <c r="BT95" s="284">
        <v>0.35579364483659148</v>
      </c>
      <c r="BU95" s="284">
        <v>0.27876463091008724</v>
      </c>
      <c r="BV95" s="284">
        <v>0.30948669736448375</v>
      </c>
      <c r="BW95" s="284">
        <v>0.25998805433633071</v>
      </c>
      <c r="BX95" s="284">
        <v>0.30593757419684764</v>
      </c>
      <c r="BY95" s="284">
        <v>0.1549358041210426</v>
      </c>
      <c r="BZ95" s="284">
        <v>0.21228098450486957</v>
      </c>
      <c r="CA95" s="284">
        <v>0.27723836740790825</v>
      </c>
      <c r="CB95" s="284">
        <v>0.20292039793025007</v>
      </c>
      <c r="CC95" s="284">
        <v>0.18596404255902188</v>
      </c>
      <c r="CD95" s="284">
        <v>0.19068943258192311</v>
      </c>
      <c r="CE95" s="284">
        <v>0.25568816860929267</v>
      </c>
      <c r="CF95" s="284">
        <v>0.22326837909654562</v>
      </c>
      <c r="CG95" s="284">
        <v>0.27876463091008724</v>
      </c>
      <c r="CH95" s="284">
        <v>0.20139403512877518</v>
      </c>
      <c r="CI95" s="284">
        <v>0.26160592062906685</v>
      </c>
      <c r="CJ95" s="284">
        <v>0.29995399045953114</v>
      </c>
      <c r="CK95" s="284">
        <v>0.28741915158304027</v>
      </c>
      <c r="CL95" s="284">
        <v>0.23280531701629481</v>
      </c>
      <c r="CM95" s="284">
        <v>0.30006862685999658</v>
      </c>
      <c r="CN95" s="284">
        <v>0.26326551405016685</v>
      </c>
      <c r="CO95" s="284">
        <v>0.27065206436658046</v>
      </c>
      <c r="CP95" s="284">
        <v>0.23913170321037255</v>
      </c>
      <c r="CQ95" s="284">
        <v>0.22499715786362293</v>
      </c>
      <c r="CR95" s="284">
        <v>0.22283848256580624</v>
      </c>
      <c r="CS95" s="284">
        <v>0.26513712479976193</v>
      </c>
      <c r="CT95" s="284">
        <v>0.2655118418477197</v>
      </c>
      <c r="CU95" s="284">
        <v>0.2715295480880649</v>
      </c>
      <c r="CV95" s="284">
        <v>0.28356663829581741</v>
      </c>
      <c r="CW95" s="284">
        <v>0.28241322920658224</v>
      </c>
      <c r="CX95" s="284">
        <v>0.27788009121611867</v>
      </c>
      <c r="CY95" s="284">
        <v>0.28706868160050103</v>
      </c>
      <c r="CZ95" s="284">
        <v>0.27438425289987789</v>
      </c>
      <c r="DA95" s="284">
        <v>0.28171202466680889</v>
      </c>
      <c r="DB95" s="284">
        <v>0.26747049896756753</v>
      </c>
      <c r="DC95" s="284">
        <v>0.29121359240901956</v>
      </c>
      <c r="DD95" s="284">
        <v>0.31378526032889448</v>
      </c>
      <c r="DE95" s="284">
        <v>0.28717716123132292</v>
      </c>
      <c r="DF95" s="284">
        <v>0.31799000988605025</v>
      </c>
      <c r="DG95" s="284">
        <v>0.36793112725316113</v>
      </c>
      <c r="DH95" s="284">
        <v>0.33279653778802065</v>
      </c>
      <c r="DI95" s="284">
        <v>0.33333540956853758</v>
      </c>
      <c r="DJ95" s="284">
        <v>0.2922555410691004</v>
      </c>
      <c r="DK95" s="284">
        <v>0.34412902214734675</v>
      </c>
      <c r="DL95" s="284">
        <v>0.2936788517287704</v>
      </c>
      <c r="DM95" s="284">
        <v>0.28349999999999997</v>
      </c>
      <c r="DN95" s="284">
        <v>0.30707025012276085</v>
      </c>
      <c r="DO95" s="284">
        <v>0.31323644874600337</v>
      </c>
      <c r="DP95" s="284">
        <v>0.29726354846765851</v>
      </c>
      <c r="DQ95" s="284">
        <v>0.27754434624221225</v>
      </c>
      <c r="DR95" s="284">
        <v>0.3081940399728727</v>
      </c>
      <c r="DS95" s="284">
        <v>0.25853664364739898</v>
      </c>
      <c r="DT95" s="284">
        <v>0.23118764575773978</v>
      </c>
      <c r="DU95" s="284">
        <v>0.25390000000000001</v>
      </c>
      <c r="DV95" s="284">
        <v>0.26112897125567325</v>
      </c>
      <c r="DW95" s="284">
        <v>0.26333133075688425</v>
      </c>
      <c r="DX95" s="284">
        <v>0.26785506520007518</v>
      </c>
      <c r="DY95" s="284">
        <v>0.26558386845231552</v>
      </c>
      <c r="DZ95" s="284">
        <v>0.2737766713247296</v>
      </c>
      <c r="EA95" s="284">
        <v>0.23502349182484494</v>
      </c>
      <c r="EB95" s="284">
        <v>0.23006702840727736</v>
      </c>
      <c r="EC95" s="284">
        <v>0.21136023337463858</v>
      </c>
      <c r="ED95" s="284">
        <v>0.25973554404926952</v>
      </c>
      <c r="EE95" s="284">
        <v>0.30672055014736088</v>
      </c>
      <c r="EF95" s="284">
        <v>0.3010914250569181</v>
      </c>
      <c r="EG95" s="284">
        <v>0.29854453087313071</v>
      </c>
      <c r="EH95" s="284">
        <v>0.30420027816411682</v>
      </c>
      <c r="EI95" s="284">
        <v>0.36832422672566278</v>
      </c>
      <c r="EJ95" s="284">
        <v>0.29305652786953135</v>
      </c>
      <c r="EK95" s="284">
        <v>0.24821308886045454</v>
      </c>
      <c r="EL95" s="284">
        <v>0.24774881236557869</v>
      </c>
      <c r="EM95" s="284">
        <v>0.23791956835435096</v>
      </c>
      <c r="EN95" s="284">
        <v>0.27084762544644436</v>
      </c>
      <c r="EO95" s="284">
        <v>0.24948118321201795</v>
      </c>
      <c r="EP95" s="284">
        <v>0.19942123804730749</v>
      </c>
      <c r="EQ95" s="284">
        <v>0.25848430136483264</v>
      </c>
      <c r="ER95" s="284">
        <v>0.23490903687906689</v>
      </c>
      <c r="ES95" s="284">
        <v>0.22011324572666008</v>
      </c>
      <c r="ET95" s="284">
        <v>0.19066393482086974</v>
      </c>
      <c r="EU95" s="284">
        <v>0.24244638174850408</v>
      </c>
      <c r="EV95" s="284">
        <v>0.20858633055439191</v>
      </c>
      <c r="EW95" s="284">
        <v>0.16951104355236188</v>
      </c>
      <c r="EX95" s="284">
        <v>0.20750889483993518</v>
      </c>
      <c r="EY95" s="284">
        <v>0.18153165203433935</v>
      </c>
      <c r="EZ95" s="284">
        <v>0.22880942533855078</v>
      </c>
      <c r="FA95" s="284">
        <v>0.21095176213765543</v>
      </c>
      <c r="FB95" s="284">
        <v>0.28838550086675369</v>
      </c>
      <c r="FC95" s="284">
        <v>0.2829077639460183</v>
      </c>
      <c r="FD95" s="284">
        <v>0.30481102768064861</v>
      </c>
      <c r="FE95" s="284">
        <v>0.260939346028216</v>
      </c>
      <c r="FF95" s="284">
        <v>0.29278470597035661</v>
      </c>
      <c r="FG95" s="284">
        <v>0.23651649861511956</v>
      </c>
      <c r="FH95" s="284">
        <v>0.28127554078352313</v>
      </c>
      <c r="FI95" s="284">
        <v>0.30603563960927505</v>
      </c>
      <c r="FJ95" s="284">
        <v>0.23253867820549454</v>
      </c>
      <c r="FK95" s="284">
        <v>0.27575497854719877</v>
      </c>
      <c r="FL95" s="284">
        <v>0.34813338783295866</v>
      </c>
      <c r="FM95" s="284">
        <v>0.31097200315457413</v>
      </c>
      <c r="FN95" s="284">
        <v>0.32161925838801536</v>
      </c>
      <c r="FO95" s="284">
        <v>0.3536216119684068</v>
      </c>
      <c r="FP95" s="284">
        <v>0.3414026698545527</v>
      </c>
      <c r="FQ95" s="284">
        <v>0.3781768912865946</v>
      </c>
      <c r="FR95" s="284">
        <v>0.34527329579806532</v>
      </c>
      <c r="FS95" s="284">
        <v>0.28830721860288172</v>
      </c>
      <c r="FT95" s="284">
        <v>0.30735860134385806</v>
      </c>
      <c r="FU95" s="284">
        <v>0.30970730886003073</v>
      </c>
      <c r="FV95" s="284">
        <v>0.36340795939405424</v>
      </c>
      <c r="FW95" s="284">
        <v>0.2896203794156425</v>
      </c>
      <c r="FX95" s="284">
        <v>0.32148604923003948</v>
      </c>
      <c r="FY95" s="284">
        <v>0.27370396303038791</v>
      </c>
      <c r="FZ95" s="284">
        <v>0.30087167705418466</v>
      </c>
      <c r="GA95" s="284">
        <v>0.30548529627841564</v>
      </c>
      <c r="GB95" s="284">
        <v>0.34973048130785089</v>
      </c>
      <c r="GC95" s="284">
        <v>0.35910877517859896</v>
      </c>
      <c r="GD95" s="284">
        <v>0.32768004146594304</v>
      </c>
      <c r="GE95" s="284">
        <v>0.28476327196982493</v>
      </c>
      <c r="GF95" s="284">
        <v>0.42547326038250477</v>
      </c>
      <c r="GG95" s="284">
        <v>0.29657585842884027</v>
      </c>
      <c r="GH95" s="284">
        <v>0.29258531428726314</v>
      </c>
      <c r="GI95" s="284">
        <v>0.25183162834555883</v>
      </c>
      <c r="GJ95" s="284">
        <v>0.24037298869840054</v>
      </c>
      <c r="GK95" s="284">
        <v>0.23006158317187933</v>
      </c>
      <c r="GL95" s="284">
        <v>0.24003109622327415</v>
      </c>
      <c r="GM95" s="284">
        <v>0.24415546464056107</v>
      </c>
      <c r="GN95" s="284">
        <v>0.24914824211670894</v>
      </c>
      <c r="GO95" s="284">
        <v>0.20658125839446223</v>
      </c>
      <c r="GP95" s="284">
        <v>0.28551123745225193</v>
      </c>
      <c r="GQ95" s="284">
        <v>0.28934949220372258</v>
      </c>
      <c r="GR95" s="284">
        <v>0.31460716577943898</v>
      </c>
      <c r="GS95" s="284">
        <v>0.28768829992071582</v>
      </c>
      <c r="GT95" s="284">
        <v>0.27962062256809339</v>
      </c>
      <c r="GU95" s="284">
        <v>0.28583614439145438</v>
      </c>
      <c r="GV95" s="284">
        <v>0.26580750661890673</v>
      </c>
      <c r="GW95" s="284">
        <v>0.25171142706687732</v>
      </c>
      <c r="GX95" s="284">
        <v>0.23329535281191502</v>
      </c>
      <c r="GY95" s="284">
        <v>0.20696167217477146</v>
      </c>
      <c r="GZ95" s="284">
        <v>0.2117938194109126</v>
      </c>
      <c r="HA95" s="284">
        <v>0.19811280836118986</v>
      </c>
      <c r="HB95" s="284">
        <v>0.18746061751732829</v>
      </c>
      <c r="HC95" s="284">
        <v>0.21975707050333915</v>
      </c>
      <c r="HD95" s="284">
        <v>0.22671816344210222</v>
      </c>
      <c r="HE95" s="284">
        <v>0.22836332476435303</v>
      </c>
      <c r="HF95" s="284">
        <v>0.2392966360856269</v>
      </c>
      <c r="HG95" s="284">
        <v>0.23589626933575977</v>
      </c>
      <c r="HH95" s="284">
        <v>0.23029015594071356</v>
      </c>
      <c r="HI95" s="284">
        <v>0.21841004184100418</v>
      </c>
      <c r="HJ95" s="284">
        <v>0.21102403343782655</v>
      </c>
      <c r="HK95" s="284">
        <v>0.20888511601584606</v>
      </c>
      <c r="HL95" s="284">
        <v>0.26000637010298333</v>
      </c>
      <c r="HM95" s="284">
        <v>0.20995585543552381</v>
      </c>
      <c r="HN95" s="284">
        <v>0.21209971000185104</v>
      </c>
      <c r="HO95" s="284">
        <v>0.15790958459693913</v>
      </c>
      <c r="HP95" s="284">
        <v>0.20929139410082651</v>
      </c>
      <c r="HQ95" s="284">
        <v>0.18720569656598141</v>
      </c>
      <c r="HR95" s="284">
        <v>0.17981543294718241</v>
      </c>
      <c r="HS95" s="284">
        <v>0.18109019958538272</v>
      </c>
      <c r="HT95" s="284">
        <v>0.19544216001981671</v>
      </c>
      <c r="HU95" s="284">
        <v>0.18500854854674706</v>
      </c>
      <c r="HV95" s="609">
        <v>0.16636189842905827</v>
      </c>
      <c r="HW95" s="284">
        <v>0.20422359213595467</v>
      </c>
      <c r="HX95" s="284">
        <v>0.21147753456221199</v>
      </c>
      <c r="HY95" s="284">
        <v>0.21505642039370726</v>
      </c>
      <c r="HZ95" s="284">
        <v>0.18766495346575912</v>
      </c>
      <c r="IA95" s="284">
        <v>0.17811581955008249</v>
      </c>
      <c r="IB95" s="284">
        <v>0.17327606967969816</v>
      </c>
      <c r="IC95" s="284">
        <v>0.18140589569160998</v>
      </c>
      <c r="ID95" s="284">
        <v>0.19016497686084713</v>
      </c>
      <c r="IE95" s="284">
        <v>0.18996794653208757</v>
      </c>
      <c r="IF95" s="284">
        <v>0.1860847601985374</v>
      </c>
      <c r="IG95" s="284">
        <v>0.17236525282459714</v>
      </c>
      <c r="IH95" s="284">
        <v>0.15111018014243821</v>
      </c>
      <c r="II95" s="284">
        <v>0.1674927992497823</v>
      </c>
      <c r="IJ95" s="284">
        <v>0.16311911584117889</v>
      </c>
    </row>
    <row r="96" spans="1:244">
      <c r="A96" s="407" t="s">
        <v>404</v>
      </c>
      <c r="GH96" s="488"/>
      <c r="GI96" s="488"/>
    </row>
    <row r="97" spans="1:244" hidden="1">
      <c r="A97" s="410" t="s">
        <v>293</v>
      </c>
      <c r="B97" s="226">
        <v>38353</v>
      </c>
      <c r="C97" s="226">
        <v>38384</v>
      </c>
      <c r="D97" s="226">
        <v>38412</v>
      </c>
      <c r="E97" s="226">
        <v>38443</v>
      </c>
      <c r="F97" s="226">
        <v>38473</v>
      </c>
      <c r="G97" s="226">
        <v>38504</v>
      </c>
      <c r="H97" s="226">
        <v>38534</v>
      </c>
      <c r="I97" s="226">
        <v>38565</v>
      </c>
      <c r="J97" s="226">
        <v>38596</v>
      </c>
      <c r="K97" s="226">
        <v>38626</v>
      </c>
      <c r="L97" s="226">
        <v>38657</v>
      </c>
      <c r="M97" s="227">
        <v>38687</v>
      </c>
      <c r="N97" s="225">
        <v>38718</v>
      </c>
      <c r="O97" s="226">
        <v>38749</v>
      </c>
      <c r="P97" s="226">
        <v>38777</v>
      </c>
      <c r="Q97" s="226">
        <v>38808</v>
      </c>
      <c r="R97" s="226">
        <v>38838</v>
      </c>
      <c r="S97" s="226">
        <v>38869</v>
      </c>
      <c r="T97" s="226">
        <v>38899</v>
      </c>
      <c r="U97" s="226">
        <v>38930</v>
      </c>
      <c r="V97" s="226">
        <v>38961</v>
      </c>
      <c r="W97" s="226">
        <v>38991</v>
      </c>
      <c r="X97" s="226">
        <v>39022</v>
      </c>
      <c r="Y97" s="227">
        <v>39052</v>
      </c>
      <c r="Z97" s="225">
        <v>39083</v>
      </c>
      <c r="AA97" s="226">
        <v>39114</v>
      </c>
      <c r="AB97" s="226">
        <v>39142</v>
      </c>
      <c r="AC97" s="226">
        <v>39173</v>
      </c>
      <c r="AD97" s="226">
        <v>39203</v>
      </c>
      <c r="AE97" s="226">
        <v>39234</v>
      </c>
      <c r="AF97" s="226">
        <v>39264</v>
      </c>
      <c r="AG97" s="226">
        <v>39295</v>
      </c>
      <c r="AH97" s="226">
        <v>39326</v>
      </c>
      <c r="AI97" s="226">
        <v>39356</v>
      </c>
      <c r="AJ97" s="226">
        <v>39387</v>
      </c>
      <c r="AK97" s="227">
        <v>39417</v>
      </c>
      <c r="AL97" s="225">
        <v>39448</v>
      </c>
      <c r="AM97" s="226">
        <v>39479</v>
      </c>
      <c r="AN97" s="226">
        <v>39508</v>
      </c>
      <c r="AO97" s="226">
        <v>39539</v>
      </c>
      <c r="AP97" s="226">
        <v>39569</v>
      </c>
      <c r="AQ97" s="226">
        <v>39600</v>
      </c>
      <c r="AR97" s="226">
        <v>39630</v>
      </c>
      <c r="AS97" s="226">
        <v>39661</v>
      </c>
      <c r="AT97" s="226">
        <v>39692</v>
      </c>
      <c r="AU97" s="226">
        <v>39722</v>
      </c>
      <c r="AV97" s="226">
        <v>39753</v>
      </c>
      <c r="AW97" s="227">
        <v>39783</v>
      </c>
      <c r="AX97" s="225">
        <v>39814</v>
      </c>
      <c r="AY97" s="226">
        <v>39845</v>
      </c>
      <c r="AZ97" s="226">
        <v>39873</v>
      </c>
      <c r="BA97" s="226">
        <v>39904</v>
      </c>
      <c r="BB97" s="226">
        <v>39934</v>
      </c>
      <c r="BC97" s="226">
        <v>39965</v>
      </c>
      <c r="BD97" s="226">
        <v>39995</v>
      </c>
      <c r="BE97" s="226">
        <v>40026</v>
      </c>
      <c r="BF97" s="226">
        <v>40057</v>
      </c>
      <c r="BG97" s="226">
        <v>40087</v>
      </c>
      <c r="BH97" s="226">
        <v>40118</v>
      </c>
      <c r="BI97" s="226">
        <v>40148</v>
      </c>
      <c r="BJ97" s="225">
        <v>40179</v>
      </c>
      <c r="BK97" s="226">
        <v>40210</v>
      </c>
      <c r="BL97" s="226">
        <v>40238</v>
      </c>
      <c r="BM97" s="226">
        <v>40269</v>
      </c>
      <c r="BN97" s="226">
        <v>40299</v>
      </c>
      <c r="BO97" s="226">
        <v>40330</v>
      </c>
      <c r="BP97" s="226">
        <v>40360</v>
      </c>
      <c r="BQ97" s="226">
        <v>40391</v>
      </c>
      <c r="BR97" s="226">
        <v>40422</v>
      </c>
      <c r="BS97" s="226">
        <v>40452</v>
      </c>
      <c r="BT97" s="226">
        <v>40483</v>
      </c>
      <c r="BU97" s="227">
        <v>40513</v>
      </c>
      <c r="BV97" s="225">
        <v>40544</v>
      </c>
      <c r="BW97" s="226">
        <v>40575</v>
      </c>
      <c r="BX97" s="226">
        <v>40603</v>
      </c>
      <c r="BY97" s="226">
        <v>40634</v>
      </c>
      <c r="BZ97" s="226">
        <v>40664</v>
      </c>
      <c r="CA97" s="226">
        <v>40695</v>
      </c>
      <c r="CB97" s="226">
        <v>40725</v>
      </c>
      <c r="CC97" s="226">
        <v>40756</v>
      </c>
      <c r="CD97" s="226">
        <v>40787</v>
      </c>
      <c r="CE97" s="226">
        <v>40817</v>
      </c>
      <c r="CF97" s="226">
        <v>40848</v>
      </c>
      <c r="CG97" s="227">
        <v>40878</v>
      </c>
      <c r="CH97" s="225">
        <v>40909</v>
      </c>
      <c r="CI97" s="226">
        <v>40940</v>
      </c>
      <c r="CJ97" s="226">
        <v>40969</v>
      </c>
      <c r="CK97" s="226">
        <v>41000</v>
      </c>
      <c r="CL97" s="226">
        <v>41030</v>
      </c>
      <c r="CM97" s="226">
        <v>41061</v>
      </c>
      <c r="CN97" s="226">
        <v>41091</v>
      </c>
      <c r="CO97" s="226">
        <v>41122</v>
      </c>
      <c r="CP97" s="226">
        <v>41153</v>
      </c>
      <c r="CQ97" s="226">
        <v>41183</v>
      </c>
      <c r="CR97" s="226">
        <v>41214</v>
      </c>
      <c r="CS97" s="227">
        <v>41244</v>
      </c>
      <c r="CT97" s="225">
        <v>41275</v>
      </c>
      <c r="CU97" s="226">
        <v>41306</v>
      </c>
      <c r="CV97" s="226">
        <v>41334</v>
      </c>
      <c r="CW97" s="226">
        <v>41365</v>
      </c>
      <c r="CX97" s="226">
        <v>41395</v>
      </c>
      <c r="CY97" s="226">
        <v>41426</v>
      </c>
      <c r="CZ97" s="226">
        <v>41456</v>
      </c>
      <c r="DA97" s="226">
        <v>41487</v>
      </c>
      <c r="DB97" s="226">
        <v>41518</v>
      </c>
      <c r="DC97" s="226">
        <v>41548</v>
      </c>
      <c r="DD97" s="226">
        <v>41579</v>
      </c>
      <c r="DE97" s="227">
        <v>41609</v>
      </c>
      <c r="DF97" s="225">
        <v>41640</v>
      </c>
      <c r="DG97" s="226">
        <v>41671</v>
      </c>
      <c r="DH97" s="226">
        <v>41699</v>
      </c>
      <c r="DI97" s="226">
        <v>41730</v>
      </c>
      <c r="DJ97" s="226">
        <v>41760</v>
      </c>
      <c r="DK97" s="226">
        <v>41791</v>
      </c>
      <c r="DL97" s="226">
        <v>41821</v>
      </c>
      <c r="DM97" s="226">
        <v>41852</v>
      </c>
      <c r="DN97" s="226">
        <v>41883</v>
      </c>
      <c r="DO97" s="226">
        <v>41913</v>
      </c>
      <c r="DP97" s="226">
        <v>41944</v>
      </c>
      <c r="DQ97" s="226">
        <v>41974</v>
      </c>
      <c r="DR97" s="225">
        <v>42005</v>
      </c>
      <c r="DS97" s="226">
        <v>42036</v>
      </c>
      <c r="DT97" s="226">
        <v>42064</v>
      </c>
      <c r="DU97" s="226">
        <v>42095</v>
      </c>
      <c r="DV97" s="226">
        <v>42125</v>
      </c>
      <c r="DW97" s="226">
        <v>42156</v>
      </c>
      <c r="DX97" s="226">
        <v>42186</v>
      </c>
      <c r="DY97" s="226">
        <v>42217</v>
      </c>
      <c r="DZ97" s="226">
        <v>42248</v>
      </c>
      <c r="EA97" s="226">
        <v>42278</v>
      </c>
      <c r="EB97" s="226">
        <v>42309</v>
      </c>
      <c r="EC97" s="226">
        <v>42339</v>
      </c>
      <c r="ED97" s="225">
        <v>42370</v>
      </c>
      <c r="EE97" s="226">
        <v>42401</v>
      </c>
      <c r="EF97" s="226">
        <v>42430</v>
      </c>
      <c r="EG97" s="226">
        <v>42461</v>
      </c>
      <c r="EH97" s="226">
        <v>42491</v>
      </c>
      <c r="EI97" s="226">
        <v>42522</v>
      </c>
      <c r="EJ97" s="226">
        <v>42552</v>
      </c>
      <c r="EK97" s="226">
        <v>42583</v>
      </c>
      <c r="EL97" s="226">
        <v>42614</v>
      </c>
      <c r="EM97" s="226">
        <v>42644</v>
      </c>
      <c r="EN97" s="226">
        <v>42675</v>
      </c>
      <c r="EO97" s="228">
        <v>42705</v>
      </c>
      <c r="EP97" s="229">
        <v>42736</v>
      </c>
      <c r="EQ97" s="226">
        <v>42767</v>
      </c>
      <c r="ER97" s="226">
        <v>42795</v>
      </c>
      <c r="ES97" s="226">
        <v>42826</v>
      </c>
      <c r="ET97" s="226">
        <v>42856</v>
      </c>
      <c r="EU97" s="226">
        <v>42887</v>
      </c>
      <c r="EV97" s="226">
        <v>42917</v>
      </c>
      <c r="EW97" s="226">
        <v>42948</v>
      </c>
      <c r="EX97" s="226">
        <v>42979</v>
      </c>
      <c r="EY97" s="226">
        <v>43009</v>
      </c>
      <c r="EZ97" s="226">
        <v>43040</v>
      </c>
      <c r="FA97" s="226">
        <v>43070</v>
      </c>
      <c r="FB97" s="226">
        <v>43101</v>
      </c>
      <c r="FC97" s="226">
        <v>43132</v>
      </c>
      <c r="FD97" s="226">
        <v>43160</v>
      </c>
      <c r="FE97" s="226">
        <v>43191</v>
      </c>
      <c r="FF97" s="226">
        <v>43221</v>
      </c>
      <c r="FG97" s="226">
        <v>43252</v>
      </c>
      <c r="FH97" s="226">
        <v>43282</v>
      </c>
      <c r="FI97" s="226">
        <v>43313</v>
      </c>
      <c r="FJ97" s="226">
        <v>43344</v>
      </c>
      <c r="FK97" s="226">
        <v>43374</v>
      </c>
      <c r="FL97" s="270">
        <v>43405</v>
      </c>
      <c r="FM97" s="270">
        <v>43435</v>
      </c>
      <c r="FN97" s="270">
        <v>43466</v>
      </c>
      <c r="FO97" s="270">
        <v>43497</v>
      </c>
      <c r="FP97" s="270">
        <v>43525</v>
      </c>
      <c r="FQ97" s="270">
        <v>43556</v>
      </c>
      <c r="FR97" s="270">
        <v>43586</v>
      </c>
      <c r="FS97" s="270">
        <v>43617</v>
      </c>
      <c r="FT97" s="270">
        <v>43647</v>
      </c>
      <c r="FU97" s="270">
        <v>43678</v>
      </c>
      <c r="FV97" s="270">
        <v>43709</v>
      </c>
      <c r="FW97" s="270">
        <v>43739</v>
      </c>
      <c r="FX97" s="270">
        <v>43770</v>
      </c>
      <c r="FY97" s="270">
        <v>43800</v>
      </c>
      <c r="FZ97" s="270">
        <v>43831</v>
      </c>
      <c r="GA97" s="270">
        <v>43862</v>
      </c>
      <c r="GB97" s="270">
        <v>43891</v>
      </c>
      <c r="GC97" s="270">
        <v>43922</v>
      </c>
      <c r="GD97" s="270">
        <v>43952</v>
      </c>
      <c r="GE97" s="270">
        <v>43983</v>
      </c>
      <c r="GF97" s="270">
        <v>44013</v>
      </c>
      <c r="GG97" s="270">
        <v>44044</v>
      </c>
      <c r="GH97" s="270">
        <v>44075</v>
      </c>
      <c r="GI97" s="270">
        <v>44105</v>
      </c>
      <c r="GJ97" s="270">
        <v>44136</v>
      </c>
      <c r="GK97" s="270">
        <v>44166</v>
      </c>
      <c r="GL97" s="270">
        <v>44197</v>
      </c>
      <c r="GM97" s="270">
        <v>44228</v>
      </c>
      <c r="GN97" s="270">
        <v>44256</v>
      </c>
      <c r="GO97" s="270">
        <v>44287</v>
      </c>
      <c r="GP97" s="270">
        <v>44317</v>
      </c>
      <c r="GQ97" s="270">
        <v>44348</v>
      </c>
      <c r="GR97" s="270">
        <v>44378</v>
      </c>
      <c r="GS97" s="270">
        <v>44409</v>
      </c>
      <c r="GT97" s="270">
        <v>44440</v>
      </c>
      <c r="GU97" s="270">
        <v>44470</v>
      </c>
      <c r="GV97" s="270">
        <v>44501</v>
      </c>
      <c r="GW97" s="270">
        <v>44531</v>
      </c>
      <c r="GX97" s="270">
        <v>44562</v>
      </c>
      <c r="GY97" s="270">
        <v>44593</v>
      </c>
      <c r="GZ97" s="270">
        <v>44621</v>
      </c>
      <c r="HA97" s="270">
        <v>44652</v>
      </c>
      <c r="HB97" s="270">
        <v>44682</v>
      </c>
      <c r="HC97" s="270">
        <v>44713</v>
      </c>
      <c r="HD97" s="270">
        <v>44743</v>
      </c>
      <c r="HE97" s="270"/>
      <c r="HF97" s="270"/>
      <c r="HG97" s="270"/>
      <c r="HH97" s="270"/>
      <c r="HI97" s="270"/>
      <c r="HJ97" s="270"/>
      <c r="HK97" s="270"/>
      <c r="HL97" s="270"/>
      <c r="HM97" s="270"/>
      <c r="HN97" s="270"/>
      <c r="HO97" s="270"/>
      <c r="HP97" s="270"/>
      <c r="HQ97" s="270"/>
      <c r="HR97" s="270"/>
      <c r="HS97" s="270"/>
      <c r="HT97" s="270"/>
      <c r="HU97" s="270"/>
      <c r="HV97" s="270"/>
      <c r="HW97" s="270"/>
      <c r="HX97" s="270"/>
      <c r="HY97" s="270"/>
      <c r="HZ97" s="270"/>
      <c r="IA97" s="270"/>
      <c r="IB97" s="270"/>
      <c r="IC97" s="270"/>
      <c r="ID97" s="270"/>
      <c r="IE97" s="270"/>
      <c r="IF97" s="270"/>
      <c r="IG97" s="270"/>
      <c r="IH97" s="270"/>
      <c r="II97" s="270"/>
      <c r="IJ97" s="270"/>
    </row>
    <row r="98" spans="1:244" hidden="1">
      <c r="A98" s="26" t="s">
        <v>272</v>
      </c>
      <c r="B98" s="283">
        <v>0</v>
      </c>
      <c r="C98" s="283">
        <v>0</v>
      </c>
      <c r="D98" s="283">
        <v>0</v>
      </c>
      <c r="E98" s="283">
        <v>0</v>
      </c>
      <c r="F98" s="283">
        <v>0</v>
      </c>
      <c r="G98" s="283">
        <v>0</v>
      </c>
      <c r="H98" s="283">
        <v>0</v>
      </c>
      <c r="I98" s="283">
        <v>0</v>
      </c>
      <c r="J98" s="283">
        <v>0</v>
      </c>
      <c r="K98" s="283">
        <v>0</v>
      </c>
      <c r="L98" s="283">
        <v>0</v>
      </c>
      <c r="M98" s="283">
        <v>0</v>
      </c>
      <c r="N98" s="283">
        <v>0</v>
      </c>
      <c r="O98" s="283">
        <v>0</v>
      </c>
      <c r="P98" s="283">
        <v>0</v>
      </c>
      <c r="Q98" s="283">
        <v>0</v>
      </c>
      <c r="R98" s="283">
        <v>0</v>
      </c>
      <c r="S98" s="283">
        <v>0</v>
      </c>
      <c r="T98" s="283">
        <v>0</v>
      </c>
      <c r="U98" s="283">
        <v>0</v>
      </c>
      <c r="V98" s="283">
        <v>0</v>
      </c>
      <c r="W98" s="283">
        <v>0</v>
      </c>
      <c r="X98" s="283">
        <v>0</v>
      </c>
      <c r="Y98" s="283">
        <v>0</v>
      </c>
      <c r="Z98" s="283">
        <v>0</v>
      </c>
      <c r="AA98" s="283">
        <v>0</v>
      </c>
      <c r="AB98" s="283">
        <v>0</v>
      </c>
      <c r="AC98" s="283">
        <v>0</v>
      </c>
      <c r="AD98" s="283">
        <v>0</v>
      </c>
      <c r="AE98" s="283">
        <v>0</v>
      </c>
      <c r="AF98" s="283">
        <v>0</v>
      </c>
      <c r="AG98" s="283">
        <v>0</v>
      </c>
      <c r="AH98" s="283">
        <v>0</v>
      </c>
      <c r="AI98" s="283">
        <v>0</v>
      </c>
      <c r="AJ98" s="283">
        <v>0</v>
      </c>
      <c r="AK98" s="283">
        <v>0</v>
      </c>
      <c r="AL98" s="283">
        <v>0</v>
      </c>
      <c r="AM98" s="283">
        <v>0</v>
      </c>
      <c r="AN98" s="283">
        <v>0</v>
      </c>
      <c r="AO98" s="283">
        <v>0</v>
      </c>
      <c r="AP98" s="283">
        <v>0</v>
      </c>
      <c r="AQ98" s="283">
        <v>0</v>
      </c>
      <c r="AR98" s="283">
        <v>0</v>
      </c>
      <c r="AS98" s="283">
        <v>0</v>
      </c>
      <c r="AT98" s="283">
        <v>0</v>
      </c>
      <c r="AU98" s="283">
        <v>0</v>
      </c>
      <c r="AV98" s="283">
        <v>0</v>
      </c>
      <c r="AW98" s="283">
        <v>0</v>
      </c>
      <c r="AX98" s="283">
        <v>0</v>
      </c>
      <c r="AY98" s="283">
        <v>0</v>
      </c>
      <c r="AZ98" s="283">
        <v>0</v>
      </c>
      <c r="BA98" s="283">
        <v>0</v>
      </c>
      <c r="BB98" s="283">
        <v>0</v>
      </c>
      <c r="BC98" s="283">
        <v>0</v>
      </c>
      <c r="BD98" s="283">
        <v>0</v>
      </c>
      <c r="BE98" s="283">
        <v>0</v>
      </c>
      <c r="BF98" s="283">
        <v>0</v>
      </c>
      <c r="BG98" s="283">
        <v>0</v>
      </c>
      <c r="BH98" s="283">
        <v>0</v>
      </c>
      <c r="BI98" s="283">
        <v>0</v>
      </c>
      <c r="BJ98" s="283">
        <v>0</v>
      </c>
      <c r="BK98" s="283">
        <v>0</v>
      </c>
      <c r="BL98" s="283">
        <v>0</v>
      </c>
      <c r="BM98" s="283">
        <v>0</v>
      </c>
      <c r="BN98" s="283">
        <v>0</v>
      </c>
      <c r="BO98" s="283">
        <v>0</v>
      </c>
      <c r="BP98" s="283">
        <v>0</v>
      </c>
      <c r="BQ98" s="283">
        <v>0</v>
      </c>
      <c r="BR98" s="283">
        <v>0</v>
      </c>
      <c r="BS98" s="283">
        <v>0</v>
      </c>
      <c r="BT98" s="283">
        <v>0</v>
      </c>
      <c r="BU98" s="283">
        <v>0</v>
      </c>
      <c r="BV98" s="283">
        <v>0</v>
      </c>
      <c r="BW98" s="283">
        <v>0</v>
      </c>
      <c r="BX98" s="283">
        <v>0</v>
      </c>
      <c r="BY98" s="283">
        <v>0</v>
      </c>
      <c r="BZ98" s="283">
        <v>0</v>
      </c>
      <c r="CA98" s="283">
        <v>0</v>
      </c>
      <c r="CB98" s="283">
        <v>0</v>
      </c>
      <c r="CC98" s="283">
        <v>0</v>
      </c>
      <c r="CD98" s="283">
        <v>0</v>
      </c>
      <c r="CE98" s="283">
        <v>0</v>
      </c>
      <c r="CF98" s="283">
        <v>0</v>
      </c>
      <c r="CG98" s="283">
        <v>0</v>
      </c>
      <c r="CH98" s="283">
        <v>0</v>
      </c>
      <c r="CI98" s="283">
        <v>0</v>
      </c>
      <c r="CJ98" s="283">
        <v>0</v>
      </c>
      <c r="CK98" s="283">
        <v>0</v>
      </c>
      <c r="CL98" s="283">
        <v>0</v>
      </c>
      <c r="CM98" s="283">
        <v>0</v>
      </c>
      <c r="CN98" s="283">
        <v>0</v>
      </c>
      <c r="CO98" s="283">
        <v>0</v>
      </c>
      <c r="CP98" s="283">
        <v>0</v>
      </c>
      <c r="CQ98" s="283">
        <v>0</v>
      </c>
      <c r="CR98" s="283">
        <v>0</v>
      </c>
      <c r="CS98" s="283">
        <v>0</v>
      </c>
      <c r="CT98" s="283">
        <v>0</v>
      </c>
      <c r="CU98" s="283">
        <v>0</v>
      </c>
      <c r="CV98" s="283">
        <v>0</v>
      </c>
      <c r="CW98" s="283">
        <v>0</v>
      </c>
      <c r="CX98" s="283">
        <v>0</v>
      </c>
      <c r="CY98" s="283">
        <v>0</v>
      </c>
      <c r="CZ98" s="283">
        <v>0</v>
      </c>
      <c r="DA98" s="283">
        <v>0</v>
      </c>
      <c r="DB98" s="283">
        <v>0</v>
      </c>
      <c r="DC98" s="283">
        <v>0</v>
      </c>
      <c r="DD98" s="283">
        <v>0</v>
      </c>
      <c r="DE98" s="283">
        <v>0</v>
      </c>
      <c r="DF98" s="283">
        <v>0</v>
      </c>
      <c r="DG98" s="283">
        <v>0</v>
      </c>
      <c r="DH98" s="283">
        <v>0</v>
      </c>
      <c r="DI98" s="283">
        <v>0</v>
      </c>
      <c r="DJ98" s="283">
        <v>0</v>
      </c>
      <c r="DK98" s="283">
        <v>0</v>
      </c>
      <c r="DL98" s="283">
        <v>0</v>
      </c>
      <c r="DM98" s="283">
        <v>0</v>
      </c>
      <c r="DN98" s="283">
        <v>0</v>
      </c>
      <c r="DO98" s="283">
        <v>0</v>
      </c>
      <c r="DP98" s="283">
        <v>0</v>
      </c>
      <c r="DQ98" s="283">
        <v>0</v>
      </c>
      <c r="DR98" s="283">
        <v>0</v>
      </c>
      <c r="DS98" s="283">
        <v>0</v>
      </c>
      <c r="DT98" s="283">
        <v>0</v>
      </c>
      <c r="DU98" s="283">
        <v>0</v>
      </c>
      <c r="DV98" s="283">
        <v>0</v>
      </c>
      <c r="DW98" s="283">
        <v>0</v>
      </c>
      <c r="DX98" s="283">
        <v>0</v>
      </c>
      <c r="DY98" s="283">
        <v>0</v>
      </c>
      <c r="DZ98" s="283">
        <v>0</v>
      </c>
      <c r="EA98" s="283">
        <v>0</v>
      </c>
      <c r="EB98" s="283">
        <v>0</v>
      </c>
      <c r="EC98" s="283">
        <v>1.6582455195481634E-3</v>
      </c>
      <c r="ED98" s="283" t="s">
        <v>1</v>
      </c>
      <c r="EE98" s="283" t="s">
        <v>1</v>
      </c>
      <c r="EF98" s="283" t="s">
        <v>1</v>
      </c>
      <c r="EG98" s="283" t="s">
        <v>1</v>
      </c>
      <c r="EH98" s="283" t="s">
        <v>1</v>
      </c>
      <c r="EI98" s="283" t="s">
        <v>1</v>
      </c>
      <c r="EJ98" s="283" t="s">
        <v>1</v>
      </c>
      <c r="EK98" s="283" t="s">
        <v>1</v>
      </c>
      <c r="EL98" s="283" t="s">
        <v>1</v>
      </c>
      <c r="EM98" s="283" t="s">
        <v>1</v>
      </c>
      <c r="EN98" s="283" t="s">
        <v>1</v>
      </c>
      <c r="EO98" s="283" t="s">
        <v>1</v>
      </c>
      <c r="EP98" s="283" t="s">
        <v>1</v>
      </c>
      <c r="EQ98" s="283" t="s">
        <v>1</v>
      </c>
      <c r="ER98" s="283" t="s">
        <v>1</v>
      </c>
      <c r="ES98" s="283" t="s">
        <v>1</v>
      </c>
      <c r="ET98" s="283" t="s">
        <v>1</v>
      </c>
      <c r="EU98" s="283" t="s">
        <v>1</v>
      </c>
      <c r="EV98" s="283" t="s">
        <v>1</v>
      </c>
      <c r="EW98" s="283" t="s">
        <v>1</v>
      </c>
      <c r="EX98" s="283" t="s">
        <v>1</v>
      </c>
      <c r="EY98" s="283" t="s">
        <v>1</v>
      </c>
      <c r="EZ98" s="283" t="s">
        <v>1</v>
      </c>
      <c r="FA98" s="283" t="s">
        <v>1</v>
      </c>
      <c r="FB98" s="283" t="s">
        <v>1</v>
      </c>
      <c r="FC98" s="283" t="s">
        <v>1</v>
      </c>
      <c r="FD98" s="283" t="s">
        <v>1</v>
      </c>
      <c r="FE98" s="283" t="s">
        <v>1</v>
      </c>
      <c r="FF98" s="283" t="s">
        <v>1</v>
      </c>
      <c r="FG98" s="283" t="s">
        <v>1</v>
      </c>
      <c r="FH98" s="283" t="s">
        <v>1</v>
      </c>
      <c r="FI98" s="283" t="s">
        <v>1</v>
      </c>
      <c r="FJ98" s="283" t="s">
        <v>1</v>
      </c>
      <c r="FK98" s="283" t="s">
        <v>1</v>
      </c>
      <c r="FL98" s="283" t="s">
        <v>1</v>
      </c>
      <c r="FM98" s="283" t="s">
        <v>1</v>
      </c>
      <c r="FN98" s="283" t="s">
        <v>1</v>
      </c>
      <c r="FO98" s="283" t="s">
        <v>1</v>
      </c>
      <c r="FP98" s="283" t="s">
        <v>1</v>
      </c>
      <c r="FQ98" s="283" t="s">
        <v>1</v>
      </c>
      <c r="FR98" s="283" t="s">
        <v>1</v>
      </c>
      <c r="FS98" s="283" t="s">
        <v>1</v>
      </c>
      <c r="FT98" s="283" t="s">
        <v>1</v>
      </c>
      <c r="FU98" s="283" t="s">
        <v>1</v>
      </c>
      <c r="FV98" s="283" t="s">
        <v>1</v>
      </c>
      <c r="FW98" s="283" t="s">
        <v>1</v>
      </c>
      <c r="FX98" s="283" t="s">
        <v>1</v>
      </c>
      <c r="FY98" s="283" t="s">
        <v>1</v>
      </c>
      <c r="FZ98" s="283" t="s">
        <v>1</v>
      </c>
      <c r="GA98" s="283" t="s">
        <v>1</v>
      </c>
      <c r="GB98" s="283" t="s">
        <v>1</v>
      </c>
      <c r="GC98" s="283" t="s">
        <v>1</v>
      </c>
      <c r="GD98" s="283" t="s">
        <v>1</v>
      </c>
      <c r="GE98" s="283" t="s">
        <v>1</v>
      </c>
      <c r="GF98" s="283" t="s">
        <v>1</v>
      </c>
      <c r="GG98" s="283" t="s">
        <v>1</v>
      </c>
      <c r="GH98" s="283" t="s">
        <v>1</v>
      </c>
      <c r="GI98" s="283" t="s">
        <v>1</v>
      </c>
      <c r="GJ98" s="283" t="s">
        <v>1</v>
      </c>
      <c r="GK98" s="283" t="s">
        <v>1</v>
      </c>
      <c r="GL98" s="283" t="s">
        <v>1</v>
      </c>
      <c r="GM98" s="283" t="s">
        <v>1</v>
      </c>
      <c r="GN98" s="283" t="s">
        <v>1</v>
      </c>
      <c r="GO98" s="283" t="s">
        <v>1</v>
      </c>
      <c r="GP98" s="283" t="s">
        <v>1</v>
      </c>
      <c r="GQ98" s="283" t="s">
        <v>1</v>
      </c>
      <c r="GR98" s="283" t="s">
        <v>1</v>
      </c>
      <c r="GS98" s="283" t="s">
        <v>1</v>
      </c>
      <c r="GT98" s="283" t="s">
        <v>1</v>
      </c>
      <c r="GU98" s="283" t="s">
        <v>1</v>
      </c>
      <c r="GV98" s="283" t="s">
        <v>1</v>
      </c>
      <c r="GW98" s="283" t="s">
        <v>1</v>
      </c>
      <c r="GX98" s="283" t="s">
        <v>1</v>
      </c>
      <c r="GY98" s="283" t="s">
        <v>1</v>
      </c>
      <c r="GZ98" s="283" t="s">
        <v>1</v>
      </c>
      <c r="HA98" s="283" t="s">
        <v>1</v>
      </c>
      <c r="HB98" s="283" t="s">
        <v>1</v>
      </c>
      <c r="HC98" s="283" t="s">
        <v>1</v>
      </c>
      <c r="HD98" s="283"/>
      <c r="HE98" s="283"/>
      <c r="HF98" s="283"/>
      <c r="HG98" s="283"/>
      <c r="HH98" s="283"/>
      <c r="HI98" s="283"/>
      <c r="HJ98" s="283"/>
      <c r="HK98" s="283"/>
      <c r="HL98" s="283"/>
      <c r="HM98" s="283"/>
      <c r="HN98" s="283"/>
      <c r="HO98" s="283"/>
      <c r="HP98" s="283"/>
      <c r="HQ98" s="283"/>
      <c r="HR98" s="283"/>
      <c r="HS98" s="283"/>
      <c r="HT98" s="283"/>
      <c r="HU98" s="283"/>
      <c r="HV98" s="283"/>
      <c r="HW98" s="283"/>
      <c r="HX98" s="283"/>
      <c r="HY98" s="283"/>
      <c r="HZ98" s="283"/>
      <c r="IA98" s="283"/>
      <c r="IB98" s="283"/>
      <c r="IC98" s="283"/>
      <c r="ID98" s="283"/>
      <c r="IE98" s="283"/>
      <c r="IF98" s="283"/>
      <c r="IG98" s="283"/>
      <c r="IH98" s="283"/>
      <c r="II98" s="283"/>
      <c r="IJ98" s="283"/>
    </row>
    <row r="99" spans="1:244" hidden="1">
      <c r="A99" s="39" t="s">
        <v>317</v>
      </c>
      <c r="B99" s="282">
        <v>0.34312550541337722</v>
      </c>
      <c r="C99" s="282">
        <v>0.32067490772745916</v>
      </c>
      <c r="D99" s="282">
        <v>0.31525121633990077</v>
      </c>
      <c r="E99" s="282">
        <v>0.23240913841579203</v>
      </c>
      <c r="F99" s="282">
        <v>0.32771362390653236</v>
      </c>
      <c r="G99" s="282">
        <v>0.14276124921781672</v>
      </c>
      <c r="H99" s="282">
        <v>0.17432823231714664</v>
      </c>
      <c r="I99" s="282">
        <v>0.16709016709016708</v>
      </c>
      <c r="J99" s="282">
        <v>0.21742315264731424</v>
      </c>
      <c r="K99" s="282">
        <v>0.18216327299812443</v>
      </c>
      <c r="L99" s="282">
        <v>0.14642454517182399</v>
      </c>
      <c r="M99" s="282">
        <v>0.15264018745794955</v>
      </c>
      <c r="N99" s="282">
        <v>0.14395289101452535</v>
      </c>
      <c r="O99" s="282">
        <v>0.17626017406534036</v>
      </c>
      <c r="P99" s="282">
        <v>0.17163967912459502</v>
      </c>
      <c r="Q99" s="282">
        <v>0.19936163493638906</v>
      </c>
      <c r="R99" s="282">
        <v>0.20479841860656411</v>
      </c>
      <c r="S99" s="282">
        <v>0.14278093092870586</v>
      </c>
      <c r="T99" s="282">
        <v>0.16339645663124397</v>
      </c>
      <c r="U99" s="282">
        <v>0.30436329934327949</v>
      </c>
      <c r="V99" s="282">
        <v>0.10966092750181411</v>
      </c>
      <c r="W99" s="282">
        <v>0.11788477363162582</v>
      </c>
      <c r="X99" s="282">
        <v>0.15945791648542845</v>
      </c>
      <c r="Y99" s="282">
        <v>0.20220935263116496</v>
      </c>
      <c r="Z99" s="282">
        <v>0.14122326950955852</v>
      </c>
      <c r="AA99" s="282">
        <v>0.15950840340512437</v>
      </c>
      <c r="AB99" s="282">
        <v>0.11960776100786991</v>
      </c>
      <c r="AC99" s="282">
        <v>0.17621517938881381</v>
      </c>
      <c r="AD99" s="282">
        <v>0.16862437399240032</v>
      </c>
      <c r="AE99" s="282">
        <v>0.13005589178820651</v>
      </c>
      <c r="AF99" s="282">
        <v>0.1727638269289844</v>
      </c>
      <c r="AG99" s="282">
        <v>0.21822035252824254</v>
      </c>
      <c r="AH99" s="282">
        <v>0.21742015631353867</v>
      </c>
      <c r="AI99" s="282">
        <v>0.19369314692904166</v>
      </c>
      <c r="AJ99" s="282">
        <v>0.11191791736029692</v>
      </c>
      <c r="AK99" s="282">
        <v>0.10993087703722494</v>
      </c>
      <c r="AL99" s="282">
        <v>0.20769156806067199</v>
      </c>
      <c r="AM99" s="282">
        <v>0.17582469925198815</v>
      </c>
      <c r="AN99" s="282">
        <v>0.5297059952143871</v>
      </c>
      <c r="AO99" s="282">
        <v>0.12004981776969677</v>
      </c>
      <c r="AP99" s="282">
        <v>0.23249256377129465</v>
      </c>
      <c r="AQ99" s="282">
        <v>0.22997398896601998</v>
      </c>
      <c r="AR99" s="282">
        <v>0.22447270251189527</v>
      </c>
      <c r="AS99" s="282">
        <v>9.0367284123478372E-2</v>
      </c>
      <c r="AT99" s="282">
        <v>0.20361830215253457</v>
      </c>
      <c r="AU99" s="282">
        <v>0.15680824667614437</v>
      </c>
      <c r="AV99" s="282">
        <v>0.33554923036590389</v>
      </c>
      <c r="AW99" s="282">
        <v>0.22425114852296502</v>
      </c>
      <c r="AX99" s="282">
        <v>0.15203852121798794</v>
      </c>
      <c r="AY99" s="282">
        <v>0.10248436631067631</v>
      </c>
      <c r="AZ99" s="282">
        <v>0.2087620706031344</v>
      </c>
      <c r="BA99" s="282">
        <v>0.13899834929386459</v>
      </c>
      <c r="BB99" s="282">
        <v>0.22146222794866666</v>
      </c>
      <c r="BC99" s="282">
        <v>0.31156900220680961</v>
      </c>
      <c r="BD99" s="282">
        <v>0.26836072716709836</v>
      </c>
      <c r="BE99" s="282">
        <v>0.15405830064497697</v>
      </c>
      <c r="BF99" s="282">
        <v>0.39169892662326239</v>
      </c>
      <c r="BG99" s="282">
        <v>0.29421731670296308</v>
      </c>
      <c r="BH99" s="282">
        <v>0.26568481239602232</v>
      </c>
      <c r="BI99" s="282">
        <v>0.25762304779230355</v>
      </c>
      <c r="BJ99" s="282">
        <v>0.19684501551598288</v>
      </c>
      <c r="BK99" s="282">
        <v>0.34312166665789184</v>
      </c>
      <c r="BL99" s="282">
        <v>0.19440838707688723</v>
      </c>
      <c r="BM99" s="282">
        <v>0.21562060768016103</v>
      </c>
      <c r="BN99" s="282">
        <v>0.1879902523717023</v>
      </c>
      <c r="BO99" s="282">
        <v>0.21228740240557079</v>
      </c>
      <c r="BP99" s="282">
        <v>0.34095648967082715</v>
      </c>
      <c r="BQ99" s="282">
        <v>0.28618362868092634</v>
      </c>
      <c r="BR99" s="282">
        <v>0.27107139969841509</v>
      </c>
      <c r="BS99" s="282">
        <v>0.23698103125834891</v>
      </c>
      <c r="BT99" s="282">
        <v>0.21796272907699049</v>
      </c>
      <c r="BU99" s="282">
        <v>0.20658539194663963</v>
      </c>
      <c r="BV99" s="282">
        <v>0.1451349542336535</v>
      </c>
      <c r="BW99" s="282">
        <v>0.24258367471119893</v>
      </c>
      <c r="BX99" s="282">
        <v>0.21485500049657363</v>
      </c>
      <c r="BY99" s="282">
        <v>0.2435479689712246</v>
      </c>
      <c r="BZ99" s="282">
        <v>0.31271238257582779</v>
      </c>
      <c r="CA99" s="282">
        <v>0.40621122322361547</v>
      </c>
      <c r="CB99" s="282">
        <v>0.3049785911877631</v>
      </c>
      <c r="CC99" s="282">
        <v>0.22152278803575903</v>
      </c>
      <c r="CD99" s="282">
        <v>0.13625268746335278</v>
      </c>
      <c r="CE99" s="282">
        <v>0.20733958949217804</v>
      </c>
      <c r="CF99" s="282">
        <v>0.22150687902079369</v>
      </c>
      <c r="CG99" s="282">
        <v>0.20658539194663963</v>
      </c>
      <c r="CH99" s="282">
        <v>0.34837537382948475</v>
      </c>
      <c r="CI99" s="282">
        <v>0.28423412466224435</v>
      </c>
      <c r="CJ99" s="282">
        <v>0.2216990583049489</v>
      </c>
      <c r="CK99" s="282">
        <v>0.11131711486923575</v>
      </c>
      <c r="CL99" s="282">
        <v>0.54794440599961647</v>
      </c>
      <c r="CM99" s="282">
        <v>0.21420015571659579</v>
      </c>
      <c r="CN99" s="282">
        <v>0.10098818048395773</v>
      </c>
      <c r="CO99" s="282">
        <v>9.4121192091603648E-2</v>
      </c>
      <c r="CP99" s="282">
        <v>0.19375040384151049</v>
      </c>
      <c r="CQ99" s="282">
        <v>0.15974893412037069</v>
      </c>
      <c r="CR99" s="282">
        <v>0.26415029472618279</v>
      </c>
      <c r="CS99" s="282">
        <v>0.23462292938099391</v>
      </c>
      <c r="CT99" s="282">
        <v>0.3160749320857229</v>
      </c>
      <c r="CU99" s="282">
        <v>0.26886336498550067</v>
      </c>
      <c r="CV99" s="282">
        <v>0.28064135021097047</v>
      </c>
      <c r="CW99" s="282">
        <v>0.41188680172823455</v>
      </c>
      <c r="CX99" s="282">
        <v>0.57795190200040814</v>
      </c>
      <c r="CY99" s="282">
        <v>0.16505400762228234</v>
      </c>
      <c r="CZ99" s="282">
        <v>0.17597419958558919</v>
      </c>
      <c r="DA99" s="282">
        <v>0.29306689043178547</v>
      </c>
      <c r="DB99" s="282">
        <v>0.31710630425170466</v>
      </c>
      <c r="DC99" s="282">
        <v>0.2030850127276822</v>
      </c>
      <c r="DD99" s="282">
        <v>8.0625776077876715E-2</v>
      </c>
      <c r="DE99" s="282">
        <v>0.33487182284705636</v>
      </c>
      <c r="DF99" s="282">
        <v>0.35990723729783453</v>
      </c>
      <c r="DG99" s="282">
        <v>8.4728204198213725E-2</v>
      </c>
      <c r="DH99" s="282">
        <v>0.12818365749560645</v>
      </c>
      <c r="DI99" s="282">
        <v>0.10938019348179767</v>
      </c>
      <c r="DJ99" s="282">
        <v>0.21753723094237998</v>
      </c>
      <c r="DK99" s="282">
        <v>0.21697632703678277</v>
      </c>
      <c r="DL99" s="282">
        <v>0.17768693420357348</v>
      </c>
      <c r="DM99" s="282">
        <v>3.4500000000000003E-2</v>
      </c>
      <c r="DN99" s="282">
        <v>4.3175751905561215E-2</v>
      </c>
      <c r="DO99" s="282">
        <v>0.28513263667924355</v>
      </c>
      <c r="DP99" s="282">
        <v>4.7589991366141997E-2</v>
      </c>
      <c r="DQ99" s="282">
        <v>0.39180986780910737</v>
      </c>
      <c r="DR99" s="282">
        <v>0.15252342750666945</v>
      </c>
      <c r="DS99" s="282">
        <v>0.4861386202770332</v>
      </c>
      <c r="DT99" s="282">
        <v>0.48386047956962375</v>
      </c>
      <c r="DU99" s="282">
        <v>0.30459999999999998</v>
      </c>
      <c r="DV99" s="282">
        <v>0.434223313701111</v>
      </c>
      <c r="DW99" s="282">
        <v>0.43199366788554372</v>
      </c>
      <c r="DX99" s="282">
        <v>0.47435849590575618</v>
      </c>
      <c r="DY99" s="282">
        <v>0.46422857914181587</v>
      </c>
      <c r="DZ99" s="282">
        <v>0.45302183571110799</v>
      </c>
      <c r="EA99" s="282">
        <v>0.15776241357636706</v>
      </c>
      <c r="EB99" s="282">
        <v>0.28163254027466911</v>
      </c>
      <c r="EC99" s="282">
        <v>0.14671929588344093</v>
      </c>
      <c r="ED99" s="282" t="s">
        <v>1</v>
      </c>
      <c r="EE99" s="282" t="s">
        <v>1</v>
      </c>
      <c r="EF99" s="282" t="s">
        <v>1</v>
      </c>
      <c r="EG99" s="282" t="s">
        <v>1</v>
      </c>
      <c r="EH99" s="282" t="s">
        <v>1</v>
      </c>
      <c r="EI99" s="282" t="s">
        <v>1</v>
      </c>
      <c r="EJ99" s="282" t="s">
        <v>1</v>
      </c>
      <c r="EK99" s="282" t="s">
        <v>1</v>
      </c>
      <c r="EL99" s="282" t="s">
        <v>1</v>
      </c>
      <c r="EM99" s="282" t="s">
        <v>1</v>
      </c>
      <c r="EN99" s="282" t="s">
        <v>1</v>
      </c>
      <c r="EO99" s="282" t="s">
        <v>1</v>
      </c>
      <c r="EP99" s="282" t="s">
        <v>1</v>
      </c>
      <c r="EQ99" s="282" t="s">
        <v>1</v>
      </c>
      <c r="ER99" s="282" t="s">
        <v>1</v>
      </c>
      <c r="ES99" s="282" t="s">
        <v>1</v>
      </c>
      <c r="ET99" s="282" t="s">
        <v>1</v>
      </c>
      <c r="EU99" s="282" t="s">
        <v>1</v>
      </c>
      <c r="EV99" s="282" t="s">
        <v>1</v>
      </c>
      <c r="EW99" s="282" t="s">
        <v>1</v>
      </c>
      <c r="EX99" s="282" t="s">
        <v>1</v>
      </c>
      <c r="EY99" s="282" t="s">
        <v>1</v>
      </c>
      <c r="EZ99" s="282" t="s">
        <v>1</v>
      </c>
      <c r="FA99" s="282" t="s">
        <v>1</v>
      </c>
      <c r="FB99" s="282" t="s">
        <v>1</v>
      </c>
      <c r="FC99" s="282" t="s">
        <v>1</v>
      </c>
      <c r="FD99" s="282" t="s">
        <v>1</v>
      </c>
      <c r="FE99" s="282" t="s">
        <v>1</v>
      </c>
      <c r="FF99" s="282" t="s">
        <v>1</v>
      </c>
      <c r="FG99" s="282" t="s">
        <v>1</v>
      </c>
      <c r="FH99" s="282" t="s">
        <v>1</v>
      </c>
      <c r="FI99" s="282" t="s">
        <v>1</v>
      </c>
      <c r="FJ99" s="282" t="s">
        <v>1</v>
      </c>
      <c r="FK99" s="282" t="s">
        <v>1</v>
      </c>
      <c r="FL99" s="282" t="s">
        <v>1</v>
      </c>
      <c r="FM99" s="282" t="s">
        <v>1</v>
      </c>
      <c r="FN99" s="282" t="s">
        <v>1</v>
      </c>
      <c r="FO99" s="282" t="s">
        <v>1</v>
      </c>
      <c r="FP99" s="282" t="s">
        <v>1</v>
      </c>
      <c r="FQ99" s="282" t="s">
        <v>1</v>
      </c>
      <c r="FR99" s="282" t="s">
        <v>1</v>
      </c>
      <c r="FS99" s="282" t="s">
        <v>1</v>
      </c>
      <c r="FT99" s="282" t="s">
        <v>1</v>
      </c>
      <c r="FU99" s="282" t="s">
        <v>1</v>
      </c>
      <c r="FV99" s="282" t="s">
        <v>1</v>
      </c>
      <c r="FW99" s="282" t="s">
        <v>1</v>
      </c>
      <c r="FX99" s="282" t="s">
        <v>1</v>
      </c>
      <c r="FY99" s="282" t="s">
        <v>1</v>
      </c>
      <c r="FZ99" s="282" t="s">
        <v>1</v>
      </c>
      <c r="GA99" s="282" t="s">
        <v>1</v>
      </c>
      <c r="GB99" s="282" t="s">
        <v>1</v>
      </c>
      <c r="GC99" s="282" t="s">
        <v>1</v>
      </c>
      <c r="GD99" s="282" t="s">
        <v>1</v>
      </c>
      <c r="GE99" s="282" t="s">
        <v>1</v>
      </c>
      <c r="GF99" s="282" t="s">
        <v>1</v>
      </c>
      <c r="GG99" s="282" t="s">
        <v>1</v>
      </c>
      <c r="GH99" s="282" t="s">
        <v>1</v>
      </c>
      <c r="GI99" s="282" t="s">
        <v>1</v>
      </c>
      <c r="GJ99" s="282" t="s">
        <v>1</v>
      </c>
      <c r="GK99" s="282" t="s">
        <v>1</v>
      </c>
      <c r="GL99" s="282" t="s">
        <v>1</v>
      </c>
      <c r="GM99" s="282" t="s">
        <v>1</v>
      </c>
      <c r="GN99" s="282" t="s">
        <v>1</v>
      </c>
      <c r="GO99" s="282" t="s">
        <v>1</v>
      </c>
      <c r="GP99" s="282" t="s">
        <v>1</v>
      </c>
      <c r="GQ99" s="282" t="s">
        <v>1</v>
      </c>
      <c r="GR99" s="282" t="s">
        <v>1</v>
      </c>
      <c r="GS99" s="282" t="s">
        <v>1</v>
      </c>
      <c r="GT99" s="282" t="s">
        <v>1</v>
      </c>
      <c r="GU99" s="282" t="s">
        <v>1</v>
      </c>
      <c r="GV99" s="282" t="s">
        <v>1</v>
      </c>
      <c r="GW99" s="282" t="s">
        <v>1</v>
      </c>
      <c r="GX99" s="282" t="s">
        <v>1</v>
      </c>
      <c r="GY99" s="282" t="s">
        <v>1</v>
      </c>
      <c r="GZ99" s="282" t="s">
        <v>1</v>
      </c>
      <c r="HA99" s="282" t="s">
        <v>1</v>
      </c>
      <c r="HB99" s="282" t="s">
        <v>1</v>
      </c>
      <c r="HC99" s="282" t="s">
        <v>1</v>
      </c>
      <c r="HD99" s="282"/>
      <c r="HE99" s="282"/>
      <c r="HF99" s="282"/>
      <c r="HG99" s="282"/>
      <c r="HH99" s="282"/>
      <c r="HI99" s="282"/>
      <c r="HJ99" s="282"/>
      <c r="HK99" s="282"/>
      <c r="HL99" s="282"/>
      <c r="HM99" s="282"/>
      <c r="HN99" s="282"/>
      <c r="HO99" s="282"/>
      <c r="HP99" s="282"/>
      <c r="HQ99" s="282"/>
      <c r="HR99" s="282"/>
      <c r="HS99" s="282"/>
      <c r="HT99" s="282"/>
      <c r="HU99" s="282"/>
      <c r="HV99" s="282"/>
      <c r="HW99" s="282"/>
      <c r="HX99" s="282"/>
      <c r="HY99" s="282"/>
      <c r="HZ99" s="282"/>
      <c r="IA99" s="282"/>
      <c r="IB99" s="282"/>
      <c r="IC99" s="282"/>
      <c r="ID99" s="282"/>
      <c r="IE99" s="282"/>
      <c r="IF99" s="282"/>
      <c r="IG99" s="282"/>
      <c r="IH99" s="282"/>
      <c r="II99" s="282"/>
      <c r="IJ99" s="282"/>
    </row>
    <row r="100" spans="1:244" hidden="1">
      <c r="A100" s="39" t="s">
        <v>322</v>
      </c>
      <c r="B100" s="282">
        <v>2.1618602702907108E-2</v>
      </c>
      <c r="C100" s="282">
        <v>7.1562481691956181E-3</v>
      </c>
      <c r="D100" s="282">
        <v>1.131557396791753E-2</v>
      </c>
      <c r="E100" s="282">
        <v>2.42518363681863E-3</v>
      </c>
      <c r="F100" s="282">
        <v>2.1462086051977362E-2</v>
      </c>
      <c r="G100" s="282">
        <v>1.0327663689629672E-2</v>
      </c>
      <c r="H100" s="282">
        <v>1.1682130377153875E-2</v>
      </c>
      <c r="I100" s="282">
        <v>6.0445060445060445E-3</v>
      </c>
      <c r="J100" s="282">
        <v>2.2538796560844809E-3</v>
      </c>
      <c r="K100" s="282">
        <v>9.1534823615984501E-3</v>
      </c>
      <c r="L100" s="282">
        <v>1.8270875447053336E-3</v>
      </c>
      <c r="M100" s="282">
        <v>4.1876435514929351E-3</v>
      </c>
      <c r="N100" s="282">
        <v>2.452421827365071E-2</v>
      </c>
      <c r="O100" s="282">
        <v>8.3359153087331373E-3</v>
      </c>
      <c r="P100" s="282">
        <v>3.2544689990965854E-3</v>
      </c>
      <c r="Q100" s="282">
        <v>5.3618153929441484E-3</v>
      </c>
      <c r="R100" s="282">
        <v>2.8733445751418937E-2</v>
      </c>
      <c r="S100" s="282">
        <v>5.3486660442692513E-2</v>
      </c>
      <c r="T100" s="282">
        <v>2.1849262553896635E-2</v>
      </c>
      <c r="U100" s="282">
        <v>1.1106619244018769E-2</v>
      </c>
      <c r="V100" s="282">
        <v>3.2686852694768787E-2</v>
      </c>
      <c r="W100" s="282">
        <v>3.3227247620586389E-2</v>
      </c>
      <c r="X100" s="282">
        <v>5.3090338190517616E-2</v>
      </c>
      <c r="Y100" s="282">
        <v>0.1070090655234799</v>
      </c>
      <c r="Z100" s="282">
        <v>8.779991071025478E-2</v>
      </c>
      <c r="AA100" s="282">
        <v>8.2674293811801233E-2</v>
      </c>
      <c r="AB100" s="282">
        <v>2.57552276037958E-2</v>
      </c>
      <c r="AC100" s="282">
        <v>0.1122368019530058</v>
      </c>
      <c r="AD100" s="282">
        <v>3.1442471644223931E-2</v>
      </c>
      <c r="AE100" s="282">
        <v>1.9732998203084522E-3</v>
      </c>
      <c r="AF100" s="282">
        <v>8.2846951267038657E-2</v>
      </c>
      <c r="AG100" s="282">
        <v>1.4894861680295116E-2</v>
      </c>
      <c r="AH100" s="282">
        <v>1.7416581389840962E-2</v>
      </c>
      <c r="AI100" s="282">
        <v>3.2373227469404658E-2</v>
      </c>
      <c r="AJ100" s="282">
        <v>3.5679584923015137E-2</v>
      </c>
      <c r="AK100" s="282">
        <v>6.4943300722360908E-3</v>
      </c>
      <c r="AL100" s="282">
        <v>5.8863121458146792E-3</v>
      </c>
      <c r="AM100" s="282">
        <v>2.1167630101856121E-2</v>
      </c>
      <c r="AN100" s="282">
        <v>3.3191329192971651E-3</v>
      </c>
      <c r="AO100" s="282">
        <v>9.0778820517419909E-2</v>
      </c>
      <c r="AP100" s="282">
        <v>0.12219301144728541</v>
      </c>
      <c r="AQ100" s="282">
        <v>3.4916085422223693E-2</v>
      </c>
      <c r="AR100" s="282">
        <v>5.4306732781632628E-3</v>
      </c>
      <c r="AS100" s="282">
        <v>3.4249494110742871E-3</v>
      </c>
      <c r="AT100" s="282">
        <v>6.6931734616295447E-3</v>
      </c>
      <c r="AU100" s="282">
        <v>1.7075858984393719E-2</v>
      </c>
      <c r="AV100" s="282">
        <v>1.7040560278641249E-3</v>
      </c>
      <c r="AW100" s="282">
        <v>8.5391368038609228E-4</v>
      </c>
      <c r="AX100" s="282">
        <v>1.4235483365837686E-3</v>
      </c>
      <c r="AY100" s="282">
        <v>3.4047962229460569E-3</v>
      </c>
      <c r="AZ100" s="282">
        <v>3.1660598385309483E-4</v>
      </c>
      <c r="BA100" s="282">
        <v>0</v>
      </c>
      <c r="BB100" s="282">
        <v>0</v>
      </c>
      <c r="BC100" s="282">
        <v>1.6457479508196721E-2</v>
      </c>
      <c r="BD100" s="282">
        <v>5.5392833224403512E-3</v>
      </c>
      <c r="BE100" s="282">
        <v>2.7469207018931776E-3</v>
      </c>
      <c r="BF100" s="282">
        <v>1.2785940524370931E-2</v>
      </c>
      <c r="BG100" s="282">
        <v>4.6731670296310965E-2</v>
      </c>
      <c r="BH100" s="282">
        <v>2.4766201672257009E-3</v>
      </c>
      <c r="BI100" s="282">
        <v>1.5382831867877081E-2</v>
      </c>
      <c r="BJ100" s="282">
        <v>7.0015617927586642E-3</v>
      </c>
      <c r="BK100" s="282">
        <v>6.673265345877844E-3</v>
      </c>
      <c r="BL100" s="282">
        <v>3.3222250002568729E-3</v>
      </c>
      <c r="BM100" s="282">
        <v>1.4474772539288668E-2</v>
      </c>
      <c r="BN100" s="282">
        <v>1.2651674108446257E-2</v>
      </c>
      <c r="BO100" s="282">
        <v>2.2184005064359569E-2</v>
      </c>
      <c r="BP100" s="282">
        <v>9.9905896116943144E-3</v>
      </c>
      <c r="BQ100" s="282">
        <v>6.6068328474565164E-3</v>
      </c>
      <c r="BR100" s="282">
        <v>9.2285683153073665E-3</v>
      </c>
      <c r="BS100" s="282">
        <v>2.3074182919227002E-2</v>
      </c>
      <c r="BT100" s="282">
        <v>4.1858906616490964E-2</v>
      </c>
      <c r="BU100" s="282">
        <v>2.8070942504569959E-3</v>
      </c>
      <c r="BV100" s="282">
        <v>4.7365077740971432E-3</v>
      </c>
      <c r="BW100" s="282">
        <v>2.3349938690276802E-2</v>
      </c>
      <c r="BX100" s="282">
        <v>2.7455867017578708E-2</v>
      </c>
      <c r="BY100" s="282">
        <v>8.695435419865595E-2</v>
      </c>
      <c r="BZ100" s="282">
        <v>2.5930592355153693E-2</v>
      </c>
      <c r="CA100" s="282">
        <v>8.4100705329153605E-2</v>
      </c>
      <c r="CB100" s="282">
        <v>1.5343284231439956E-2</v>
      </c>
      <c r="CC100" s="282">
        <v>2.8988950622441306E-2</v>
      </c>
      <c r="CD100" s="282">
        <v>2.9431416844315759E-3</v>
      </c>
      <c r="CE100" s="282">
        <v>1.0452063585578573E-2</v>
      </c>
      <c r="CF100" s="282">
        <v>4.0864515818133627E-3</v>
      </c>
      <c r="CG100" s="282">
        <v>2.8070942504569959E-3</v>
      </c>
      <c r="CH100" s="282">
        <v>0</v>
      </c>
      <c r="CI100" s="282">
        <v>2.6297277574339117E-4</v>
      </c>
      <c r="CJ100" s="282">
        <v>4.5288415699984109E-3</v>
      </c>
      <c r="CK100" s="282">
        <v>3.5174660382589411E-3</v>
      </c>
      <c r="CL100" s="282">
        <v>5.2317389383113363E-3</v>
      </c>
      <c r="CM100" s="282">
        <v>2.6610853960078371E-2</v>
      </c>
      <c r="CN100" s="282">
        <v>8.8659427670098132E-3</v>
      </c>
      <c r="CO100" s="282">
        <v>8.3316438611059419E-4</v>
      </c>
      <c r="CP100" s="282">
        <v>4.2917725156520464E-3</v>
      </c>
      <c r="CQ100" s="282">
        <v>8.3149395701970705E-3</v>
      </c>
      <c r="CR100" s="282">
        <v>5.6694941211033946E-2</v>
      </c>
      <c r="CS100" s="282">
        <v>1.1600915431560593E-2</v>
      </c>
      <c r="CT100" s="282">
        <v>1.4243133111983097E-3</v>
      </c>
      <c r="CU100" s="282">
        <v>2.3753340535622905E-2</v>
      </c>
      <c r="CV100" s="282">
        <v>5.3427848101265822E-2</v>
      </c>
      <c r="CW100" s="282">
        <v>1.4086968871021482E-2</v>
      </c>
      <c r="CX100" s="282">
        <v>9.7716546317445484E-3</v>
      </c>
      <c r="CY100" s="282">
        <v>3.9000019746845442E-3</v>
      </c>
      <c r="CZ100" s="282">
        <v>1.269411581222289E-2</v>
      </c>
      <c r="DA100" s="282">
        <v>5.2287050947167069E-3</v>
      </c>
      <c r="DB100" s="282">
        <v>1.9341532661562449E-2</v>
      </c>
      <c r="DC100" s="282">
        <v>1.2098122581569771E-2</v>
      </c>
      <c r="DD100" s="282">
        <v>1.1188801901764311E-2</v>
      </c>
      <c r="DE100" s="282">
        <v>6.857935527612932E-4</v>
      </c>
      <c r="DF100" s="282">
        <v>1.0074390868295034E-2</v>
      </c>
      <c r="DG100" s="282">
        <v>1.0336854513306433E-3</v>
      </c>
      <c r="DH100" s="282">
        <v>3.6063975898276549E-3</v>
      </c>
      <c r="DI100" s="282">
        <v>1.7515700715497787E-3</v>
      </c>
      <c r="DJ100" s="282">
        <v>1.7468228925913272E-2</v>
      </c>
      <c r="DK100" s="282">
        <v>1.8952395715688228E-2</v>
      </c>
      <c r="DL100" s="282">
        <v>1.9568789812615772E-3</v>
      </c>
      <c r="DM100" s="282">
        <v>0</v>
      </c>
      <c r="DN100" s="282">
        <v>0</v>
      </c>
      <c r="DO100" s="282">
        <v>0</v>
      </c>
      <c r="DP100" s="282">
        <v>0</v>
      </c>
      <c r="DQ100" s="282">
        <v>9.3497728923801829E-2</v>
      </c>
      <c r="DR100" s="282">
        <v>4.9860329973578374E-3</v>
      </c>
      <c r="DS100" s="282">
        <v>3.7971648699611426E-3</v>
      </c>
      <c r="DT100" s="282">
        <v>8.220817741182351E-7</v>
      </c>
      <c r="DU100" s="282">
        <v>0</v>
      </c>
      <c r="DV100" s="282">
        <v>1.568829502016185E-3</v>
      </c>
      <c r="DW100" s="282">
        <v>9.0694347680904299E-5</v>
      </c>
      <c r="DX100" s="282">
        <v>7.1917499354686224E-4</v>
      </c>
      <c r="DY100" s="282">
        <v>1.1198488204092448E-3</v>
      </c>
      <c r="DZ100" s="282">
        <v>1.5601289544088879E-3</v>
      </c>
      <c r="EA100" s="282">
        <v>0</v>
      </c>
      <c r="EB100" s="282">
        <v>0</v>
      </c>
      <c r="EC100" s="282">
        <v>0</v>
      </c>
      <c r="ED100" s="282" t="s">
        <v>1</v>
      </c>
      <c r="EE100" s="282" t="s">
        <v>1</v>
      </c>
      <c r="EF100" s="282" t="s">
        <v>1</v>
      </c>
      <c r="EG100" s="282" t="s">
        <v>1</v>
      </c>
      <c r="EH100" s="282" t="s">
        <v>1</v>
      </c>
      <c r="EI100" s="282" t="s">
        <v>1</v>
      </c>
      <c r="EJ100" s="282" t="s">
        <v>1</v>
      </c>
      <c r="EK100" s="282" t="s">
        <v>1</v>
      </c>
      <c r="EL100" s="282" t="s">
        <v>1</v>
      </c>
      <c r="EM100" s="282" t="s">
        <v>1</v>
      </c>
      <c r="EN100" s="282" t="s">
        <v>1</v>
      </c>
      <c r="EO100" s="282" t="s">
        <v>1</v>
      </c>
      <c r="EP100" s="282" t="s">
        <v>1</v>
      </c>
      <c r="EQ100" s="282" t="s">
        <v>1</v>
      </c>
      <c r="ER100" s="282" t="s">
        <v>1</v>
      </c>
      <c r="ES100" s="282" t="s">
        <v>1</v>
      </c>
      <c r="ET100" s="282" t="s">
        <v>1</v>
      </c>
      <c r="EU100" s="282" t="s">
        <v>1</v>
      </c>
      <c r="EV100" s="282" t="s">
        <v>1</v>
      </c>
      <c r="EW100" s="282" t="s">
        <v>1</v>
      </c>
      <c r="EX100" s="282" t="s">
        <v>1</v>
      </c>
      <c r="EY100" s="282" t="s">
        <v>1</v>
      </c>
      <c r="EZ100" s="282" t="s">
        <v>1</v>
      </c>
      <c r="FA100" s="282" t="s">
        <v>1</v>
      </c>
      <c r="FB100" s="282" t="s">
        <v>1</v>
      </c>
      <c r="FC100" s="282" t="s">
        <v>1</v>
      </c>
      <c r="FD100" s="282" t="s">
        <v>1</v>
      </c>
      <c r="FE100" s="282" t="s">
        <v>1</v>
      </c>
      <c r="FF100" s="282" t="s">
        <v>1</v>
      </c>
      <c r="FG100" s="282" t="s">
        <v>1</v>
      </c>
      <c r="FH100" s="282" t="s">
        <v>1</v>
      </c>
      <c r="FI100" s="282" t="s">
        <v>1</v>
      </c>
      <c r="FJ100" s="282" t="s">
        <v>1</v>
      </c>
      <c r="FK100" s="282" t="s">
        <v>1</v>
      </c>
      <c r="FL100" s="282" t="s">
        <v>1</v>
      </c>
      <c r="FM100" s="282" t="s">
        <v>1</v>
      </c>
      <c r="FN100" s="282" t="s">
        <v>1</v>
      </c>
      <c r="FO100" s="282" t="s">
        <v>1</v>
      </c>
      <c r="FP100" s="282" t="s">
        <v>1</v>
      </c>
      <c r="FQ100" s="282" t="s">
        <v>1</v>
      </c>
      <c r="FR100" s="282" t="s">
        <v>1</v>
      </c>
      <c r="FS100" s="282" t="s">
        <v>1</v>
      </c>
      <c r="FT100" s="282" t="s">
        <v>1</v>
      </c>
      <c r="FU100" s="282" t="s">
        <v>1</v>
      </c>
      <c r="FV100" s="282" t="s">
        <v>1</v>
      </c>
      <c r="FW100" s="282" t="s">
        <v>1</v>
      </c>
      <c r="FX100" s="282" t="s">
        <v>1</v>
      </c>
      <c r="FY100" s="282" t="s">
        <v>1</v>
      </c>
      <c r="FZ100" s="282" t="s">
        <v>1</v>
      </c>
      <c r="GA100" s="282" t="s">
        <v>1</v>
      </c>
      <c r="GB100" s="282" t="s">
        <v>1</v>
      </c>
      <c r="GC100" s="282" t="s">
        <v>1</v>
      </c>
      <c r="GD100" s="282" t="s">
        <v>1</v>
      </c>
      <c r="GE100" s="282" t="s">
        <v>1</v>
      </c>
      <c r="GF100" s="282" t="s">
        <v>1</v>
      </c>
      <c r="GG100" s="282" t="s">
        <v>1</v>
      </c>
      <c r="GH100" s="282" t="s">
        <v>1</v>
      </c>
      <c r="GI100" s="282" t="s">
        <v>1</v>
      </c>
      <c r="GJ100" s="282" t="s">
        <v>1</v>
      </c>
      <c r="GK100" s="282" t="s">
        <v>1</v>
      </c>
      <c r="GL100" s="282" t="s">
        <v>1</v>
      </c>
      <c r="GM100" s="282" t="s">
        <v>1</v>
      </c>
      <c r="GN100" s="282" t="s">
        <v>1</v>
      </c>
      <c r="GO100" s="282" t="s">
        <v>1</v>
      </c>
      <c r="GP100" s="282" t="s">
        <v>1</v>
      </c>
      <c r="GQ100" s="282" t="s">
        <v>1</v>
      </c>
      <c r="GR100" s="282" t="s">
        <v>1</v>
      </c>
      <c r="GS100" s="282" t="s">
        <v>1</v>
      </c>
      <c r="GT100" s="282" t="s">
        <v>1</v>
      </c>
      <c r="GU100" s="282" t="s">
        <v>1</v>
      </c>
      <c r="GV100" s="282" t="s">
        <v>1</v>
      </c>
      <c r="GW100" s="282" t="s">
        <v>1</v>
      </c>
      <c r="GX100" s="282" t="s">
        <v>1</v>
      </c>
      <c r="GY100" s="282" t="s">
        <v>1</v>
      </c>
      <c r="GZ100" s="282" t="s">
        <v>1</v>
      </c>
      <c r="HA100" s="282" t="s">
        <v>1</v>
      </c>
      <c r="HB100" s="282" t="s">
        <v>1</v>
      </c>
      <c r="HC100" s="282" t="s">
        <v>1</v>
      </c>
      <c r="HD100" s="282"/>
      <c r="HE100" s="282"/>
      <c r="HF100" s="282"/>
      <c r="HG100" s="282"/>
      <c r="HH100" s="282"/>
      <c r="HI100" s="282"/>
      <c r="HJ100" s="282"/>
      <c r="HK100" s="282"/>
      <c r="HL100" s="282"/>
      <c r="HM100" s="282"/>
      <c r="HN100" s="282"/>
      <c r="HO100" s="282"/>
      <c r="HP100" s="282"/>
      <c r="HQ100" s="282"/>
      <c r="HR100" s="282"/>
      <c r="HS100" s="282"/>
      <c r="HT100" s="282"/>
      <c r="HU100" s="282"/>
      <c r="HV100" s="282"/>
      <c r="HW100" s="282"/>
      <c r="HX100" s="282"/>
      <c r="HY100" s="282"/>
      <c r="HZ100" s="282"/>
      <c r="IA100" s="282"/>
      <c r="IB100" s="282"/>
      <c r="IC100" s="282"/>
      <c r="ID100" s="282"/>
      <c r="IE100" s="282"/>
      <c r="IF100" s="282"/>
      <c r="IG100" s="282"/>
      <c r="IH100" s="282"/>
      <c r="II100" s="282"/>
      <c r="IJ100" s="282"/>
    </row>
    <row r="101" spans="1:244" hidden="1">
      <c r="A101" s="39" t="s">
        <v>319</v>
      </c>
      <c r="B101" s="282">
        <v>1.6056873912815828E-3</v>
      </c>
      <c r="C101" s="282">
        <v>1.3416134512859569E-3</v>
      </c>
      <c r="D101" s="282">
        <v>3.2756876535478587E-4</v>
      </c>
      <c r="E101" s="282">
        <v>5.8145525738595384E-4</v>
      </c>
      <c r="F101" s="282">
        <v>4.5393224106771651E-4</v>
      </c>
      <c r="G101" s="282">
        <v>2.070652483076398E-3</v>
      </c>
      <c r="H101" s="282">
        <v>9.7632244848776962E-3</v>
      </c>
      <c r="I101" s="282">
        <v>2.3261723261723263E-2</v>
      </c>
      <c r="J101" s="282">
        <v>5.2538597689110449E-2</v>
      </c>
      <c r="K101" s="282">
        <v>4.0234939380614357E-2</v>
      </c>
      <c r="L101" s="282">
        <v>2.4782304462758514E-4</v>
      </c>
      <c r="M101" s="282">
        <v>0</v>
      </c>
      <c r="N101" s="282">
        <v>2.0972882279427982E-4</v>
      </c>
      <c r="O101" s="282">
        <v>5.8442317432693934E-5</v>
      </c>
      <c r="P101" s="282">
        <v>1.6961697403318325E-4</v>
      </c>
      <c r="Q101" s="282">
        <v>1.4662095100604529E-4</v>
      </c>
      <c r="R101" s="282">
        <v>9.2539277782347623E-5</v>
      </c>
      <c r="S101" s="282">
        <v>0</v>
      </c>
      <c r="T101" s="282">
        <v>5.5648532115386198E-5</v>
      </c>
      <c r="U101" s="282">
        <v>2.2901354297928341E-4</v>
      </c>
      <c r="V101" s="282">
        <v>0</v>
      </c>
      <c r="W101" s="282">
        <v>3.6259520472538579E-4</v>
      </c>
      <c r="X101" s="282">
        <v>5.0973249238799475E-5</v>
      </c>
      <c r="Y101" s="282">
        <v>9.0950208448045312E-5</v>
      </c>
      <c r="Z101" s="282">
        <v>3.5314595863577308E-3</v>
      </c>
      <c r="AA101" s="282">
        <v>4.7148677232138205E-4</v>
      </c>
      <c r="AB101" s="282">
        <v>2.6039121511246387E-3</v>
      </c>
      <c r="AC101" s="282">
        <v>1.1203627010767689E-3</v>
      </c>
      <c r="AD101" s="282">
        <v>6.1304955513692629E-4</v>
      </c>
      <c r="AE101" s="282">
        <v>8.5987366471541491E-4</v>
      </c>
      <c r="AF101" s="282">
        <v>1.4350754446212179E-3</v>
      </c>
      <c r="AG101" s="282">
        <v>4.1236981580814895E-4</v>
      </c>
      <c r="AH101" s="282">
        <v>3.4833162779681921E-3</v>
      </c>
      <c r="AI101" s="282">
        <v>1.0353149499478772E-3</v>
      </c>
      <c r="AJ101" s="282">
        <v>5.9107014464215152E-4</v>
      </c>
      <c r="AK101" s="282">
        <v>1.7387394139249043E-2</v>
      </c>
      <c r="AL101" s="282">
        <v>8.1969676027475458E-3</v>
      </c>
      <c r="AM101" s="282">
        <v>4.5402756555106335E-3</v>
      </c>
      <c r="AN101" s="282">
        <v>4.2674566105249268E-3</v>
      </c>
      <c r="AO101" s="282">
        <v>9.4886136636036754E-3</v>
      </c>
      <c r="AP101" s="282">
        <v>4.9259381666316134E-3</v>
      </c>
      <c r="AQ101" s="282">
        <v>7.7502940737918125E-3</v>
      </c>
      <c r="AR101" s="282">
        <v>6.6901717345988192E-3</v>
      </c>
      <c r="AS101" s="282">
        <v>1.2991187421316263E-3</v>
      </c>
      <c r="AT101" s="282">
        <v>6.6183894006057505E-3</v>
      </c>
      <c r="AU101" s="282">
        <v>4.9598262064118335E-3</v>
      </c>
      <c r="AV101" s="282">
        <v>0</v>
      </c>
      <c r="AW101" s="282">
        <v>1.6679417960832376E-3</v>
      </c>
      <c r="AX101" s="282">
        <v>3.0036869901917521E-3</v>
      </c>
      <c r="AY101" s="282">
        <v>1.1576307158016593E-3</v>
      </c>
      <c r="AZ101" s="282">
        <v>1.4722178249168909E-3</v>
      </c>
      <c r="BA101" s="282">
        <v>1.3728094796107225E-3</v>
      </c>
      <c r="BB101" s="282">
        <v>1.8638336271495484E-2</v>
      </c>
      <c r="BC101" s="282">
        <v>7.7977222572509454E-3</v>
      </c>
      <c r="BD101" s="282">
        <v>6.1646212066197061E-3</v>
      </c>
      <c r="BE101" s="282">
        <v>1.700343914471877E-2</v>
      </c>
      <c r="BF101" s="282">
        <v>1.1367235614992081E-2</v>
      </c>
      <c r="BG101" s="282">
        <v>8.3481818781759392E-4</v>
      </c>
      <c r="BH101" s="282">
        <v>1.2509623822932426E-2</v>
      </c>
      <c r="BI101" s="282">
        <v>1.9618684121350477E-3</v>
      </c>
      <c r="BJ101" s="282">
        <v>2.6668732745860025E-3</v>
      </c>
      <c r="BK101" s="282">
        <v>1.9611766006623248E-3</v>
      </c>
      <c r="BL101" s="282">
        <v>2.1303339692368816E-3</v>
      </c>
      <c r="BM101" s="282">
        <v>3.8666874895162736E-3</v>
      </c>
      <c r="BN101" s="282">
        <v>4.3113012538782249E-3</v>
      </c>
      <c r="BO101" s="282">
        <v>1.3631567841316734E-3</v>
      </c>
      <c r="BP101" s="282">
        <v>2.2041291257876433E-2</v>
      </c>
      <c r="BQ101" s="282">
        <v>2.6106325133479643E-3</v>
      </c>
      <c r="BR101" s="282">
        <v>1.6780493291669158E-2</v>
      </c>
      <c r="BS101" s="282">
        <v>1.7632914774245259E-3</v>
      </c>
      <c r="BT101" s="282">
        <v>3.2172590664226612E-2</v>
      </c>
      <c r="BU101" s="282">
        <v>9.4957463335674525E-3</v>
      </c>
      <c r="BV101" s="282">
        <v>5.5895907674336311E-2</v>
      </c>
      <c r="BW101" s="282">
        <v>6.8255085326539584E-3</v>
      </c>
      <c r="BX101" s="282">
        <v>3.7351648624491013E-3</v>
      </c>
      <c r="BY101" s="282">
        <v>4.7580114463477378E-3</v>
      </c>
      <c r="BZ101" s="282">
        <v>3.6087899056900928E-2</v>
      </c>
      <c r="CA101" s="282">
        <v>1.7245461076280041E-2</v>
      </c>
      <c r="CB101" s="282">
        <v>3.8896603231806139E-2</v>
      </c>
      <c r="CC101" s="282">
        <v>1.378822374467374E-2</v>
      </c>
      <c r="CD101" s="282">
        <v>7.4748980695717787E-3</v>
      </c>
      <c r="CE101" s="282">
        <v>4.6026953383901614E-4</v>
      </c>
      <c r="CF101" s="282">
        <v>2.9087053947907379E-2</v>
      </c>
      <c r="CG101" s="282">
        <v>9.4957463335674525E-3</v>
      </c>
      <c r="CH101" s="282">
        <v>1.0969750453498064E-3</v>
      </c>
      <c r="CI101" s="282">
        <v>1.3806070726528036E-2</v>
      </c>
      <c r="CJ101" s="282">
        <v>3.6403457257546339E-2</v>
      </c>
      <c r="CK101" s="282">
        <v>7.982164310137695E-3</v>
      </c>
      <c r="CL101" s="282">
        <v>4.2389591549178346E-2</v>
      </c>
      <c r="CM101" s="282">
        <v>3.2212801273111507E-3</v>
      </c>
      <c r="CN101" s="282">
        <v>3.9119829941032993E-3</v>
      </c>
      <c r="CO101" s="282">
        <v>4.4477092145203886E-3</v>
      </c>
      <c r="CP101" s="282">
        <v>4.2815702038081832E-3</v>
      </c>
      <c r="CQ101" s="282">
        <v>1.6608309906749014E-2</v>
      </c>
      <c r="CR101" s="282">
        <v>6.6790016189624884E-3</v>
      </c>
      <c r="CS101" s="282">
        <v>2.5795553618134265E-2</v>
      </c>
      <c r="CT101" s="282">
        <v>3.0948158768487777E-2</v>
      </c>
      <c r="CU101" s="282">
        <v>1.8564849036219935E-2</v>
      </c>
      <c r="CV101" s="282">
        <v>7.0751054852320671E-3</v>
      </c>
      <c r="CW101" s="282">
        <v>6.7616358144387337E-2</v>
      </c>
      <c r="CX101" s="282">
        <v>0.1600565103772405</v>
      </c>
      <c r="CY101" s="282">
        <v>3.2829130546395214E-3</v>
      </c>
      <c r="CZ101" s="282">
        <v>1.3646592250963617E-3</v>
      </c>
      <c r="DA101" s="282">
        <v>9.4829491881747354E-3</v>
      </c>
      <c r="DB101" s="282">
        <v>4.4972190547113173E-3</v>
      </c>
      <c r="DC101" s="282">
        <v>1.1536807910953996E-2</v>
      </c>
      <c r="DD101" s="282">
        <v>1.1288405479524825E-3</v>
      </c>
      <c r="DE101" s="282">
        <v>2.3802101801377044E-2</v>
      </c>
      <c r="DF101" s="282">
        <v>3.4767189711773033E-2</v>
      </c>
      <c r="DG101" s="282">
        <v>2.9559776941560502E-3</v>
      </c>
      <c r="DH101" s="282">
        <v>8.979073442322745E-4</v>
      </c>
      <c r="DI101" s="282">
        <v>2.5431660339730244E-3</v>
      </c>
      <c r="DJ101" s="282">
        <v>2.9439743821639837E-2</v>
      </c>
      <c r="DK101" s="282">
        <v>6.5364542964915003E-3</v>
      </c>
      <c r="DL101" s="282">
        <v>1.1265119358004332E-3</v>
      </c>
      <c r="DM101" s="282">
        <v>4.0000000000000002E-4</v>
      </c>
      <c r="DN101" s="282">
        <v>1.6042486447813765E-3</v>
      </c>
      <c r="DO101" s="282">
        <v>2.642880740006607E-3</v>
      </c>
      <c r="DP101" s="282">
        <v>2.1584645015607358E-4</v>
      </c>
      <c r="DQ101" s="282">
        <v>8.193866396898572E-2</v>
      </c>
      <c r="DR101" s="282">
        <v>4.7445954498287618E-3</v>
      </c>
      <c r="DS101" s="282">
        <v>1.8927506118014501E-2</v>
      </c>
      <c r="DT101" s="282">
        <v>3.4897371311319082E-4</v>
      </c>
      <c r="DU101" s="282">
        <v>0.1171</v>
      </c>
      <c r="DV101" s="282">
        <v>5.6011995298139309E-3</v>
      </c>
      <c r="DW101" s="282">
        <v>2.2013991664364954E-3</v>
      </c>
      <c r="DX101" s="282">
        <v>2.7787366777691737E-3</v>
      </c>
      <c r="DY101" s="282">
        <v>6.3278957340758999E-3</v>
      </c>
      <c r="DZ101" s="282">
        <v>4.4664785573682577E-3</v>
      </c>
      <c r="EA101" s="282">
        <v>7.3486276974649073E-2</v>
      </c>
      <c r="EB101" s="282">
        <v>3.0067838293404071E-2</v>
      </c>
      <c r="EC101" s="282">
        <v>1.6136004478680206E-2</v>
      </c>
      <c r="ED101" s="282" t="s">
        <v>1</v>
      </c>
      <c r="EE101" s="282" t="s">
        <v>1</v>
      </c>
      <c r="EF101" s="282" t="s">
        <v>1</v>
      </c>
      <c r="EG101" s="282" t="s">
        <v>1</v>
      </c>
      <c r="EH101" s="282" t="s">
        <v>1</v>
      </c>
      <c r="EI101" s="282" t="s">
        <v>1</v>
      </c>
      <c r="EJ101" s="282" t="s">
        <v>1</v>
      </c>
      <c r="EK101" s="282" t="s">
        <v>1</v>
      </c>
      <c r="EL101" s="282" t="s">
        <v>1</v>
      </c>
      <c r="EM101" s="282" t="s">
        <v>1</v>
      </c>
      <c r="EN101" s="282" t="s">
        <v>1</v>
      </c>
      <c r="EO101" s="282" t="s">
        <v>1</v>
      </c>
      <c r="EP101" s="282" t="s">
        <v>1</v>
      </c>
      <c r="EQ101" s="282" t="s">
        <v>1</v>
      </c>
      <c r="ER101" s="282" t="s">
        <v>1</v>
      </c>
      <c r="ES101" s="282" t="s">
        <v>1</v>
      </c>
      <c r="ET101" s="282" t="s">
        <v>1</v>
      </c>
      <c r="EU101" s="282" t="s">
        <v>1</v>
      </c>
      <c r="EV101" s="282" t="s">
        <v>1</v>
      </c>
      <c r="EW101" s="282" t="s">
        <v>1</v>
      </c>
      <c r="EX101" s="282" t="s">
        <v>1</v>
      </c>
      <c r="EY101" s="282" t="s">
        <v>1</v>
      </c>
      <c r="EZ101" s="282" t="s">
        <v>1</v>
      </c>
      <c r="FA101" s="282" t="s">
        <v>1</v>
      </c>
      <c r="FB101" s="282" t="s">
        <v>1</v>
      </c>
      <c r="FC101" s="282" t="s">
        <v>1</v>
      </c>
      <c r="FD101" s="282" t="s">
        <v>1</v>
      </c>
      <c r="FE101" s="282" t="s">
        <v>1</v>
      </c>
      <c r="FF101" s="282" t="s">
        <v>1</v>
      </c>
      <c r="FG101" s="282" t="s">
        <v>1</v>
      </c>
      <c r="FH101" s="282" t="s">
        <v>1</v>
      </c>
      <c r="FI101" s="282" t="s">
        <v>1</v>
      </c>
      <c r="FJ101" s="282" t="s">
        <v>1</v>
      </c>
      <c r="FK101" s="282" t="s">
        <v>1</v>
      </c>
      <c r="FL101" s="282" t="s">
        <v>1</v>
      </c>
      <c r="FM101" s="282" t="s">
        <v>1</v>
      </c>
      <c r="FN101" s="282" t="s">
        <v>1</v>
      </c>
      <c r="FO101" s="282" t="s">
        <v>1</v>
      </c>
      <c r="FP101" s="282" t="s">
        <v>1</v>
      </c>
      <c r="FQ101" s="282" t="s">
        <v>1</v>
      </c>
      <c r="FR101" s="282" t="s">
        <v>1</v>
      </c>
      <c r="FS101" s="282" t="s">
        <v>1</v>
      </c>
      <c r="FT101" s="282" t="s">
        <v>1</v>
      </c>
      <c r="FU101" s="282" t="s">
        <v>1</v>
      </c>
      <c r="FV101" s="282" t="s">
        <v>1</v>
      </c>
      <c r="FW101" s="282" t="s">
        <v>1</v>
      </c>
      <c r="FX101" s="282" t="s">
        <v>1</v>
      </c>
      <c r="FY101" s="282" t="s">
        <v>1</v>
      </c>
      <c r="FZ101" s="282" t="s">
        <v>1</v>
      </c>
      <c r="GA101" s="282" t="s">
        <v>1</v>
      </c>
      <c r="GB101" s="282" t="s">
        <v>1</v>
      </c>
      <c r="GC101" s="282" t="s">
        <v>1</v>
      </c>
      <c r="GD101" s="282" t="s">
        <v>1</v>
      </c>
      <c r="GE101" s="282" t="s">
        <v>1</v>
      </c>
      <c r="GF101" s="282" t="s">
        <v>1</v>
      </c>
      <c r="GG101" s="282" t="s">
        <v>1</v>
      </c>
      <c r="GH101" s="282" t="s">
        <v>1</v>
      </c>
      <c r="GI101" s="282" t="s">
        <v>1</v>
      </c>
      <c r="GJ101" s="282" t="s">
        <v>1</v>
      </c>
      <c r="GK101" s="282" t="s">
        <v>1</v>
      </c>
      <c r="GL101" s="282" t="s">
        <v>1</v>
      </c>
      <c r="GM101" s="282" t="s">
        <v>1</v>
      </c>
      <c r="GN101" s="282" t="s">
        <v>1</v>
      </c>
      <c r="GO101" s="282" t="s">
        <v>1</v>
      </c>
      <c r="GP101" s="282" t="s">
        <v>1</v>
      </c>
      <c r="GQ101" s="282" t="s">
        <v>1</v>
      </c>
      <c r="GR101" s="282" t="s">
        <v>1</v>
      </c>
      <c r="GS101" s="282" t="s">
        <v>1</v>
      </c>
      <c r="GT101" s="282" t="s">
        <v>1</v>
      </c>
      <c r="GU101" s="282" t="s">
        <v>1</v>
      </c>
      <c r="GV101" s="282" t="s">
        <v>1</v>
      </c>
      <c r="GW101" s="282" t="s">
        <v>1</v>
      </c>
      <c r="GX101" s="282" t="s">
        <v>1</v>
      </c>
      <c r="GY101" s="282" t="s">
        <v>1</v>
      </c>
      <c r="GZ101" s="282" t="s">
        <v>1</v>
      </c>
      <c r="HA101" s="282" t="s">
        <v>1</v>
      </c>
      <c r="HB101" s="282" t="s">
        <v>1</v>
      </c>
      <c r="HC101" s="282" t="s">
        <v>1</v>
      </c>
      <c r="HD101" s="282"/>
      <c r="HE101" s="282"/>
      <c r="HF101" s="282"/>
      <c r="HG101" s="282"/>
      <c r="HH101" s="282"/>
      <c r="HI101" s="282"/>
      <c r="HJ101" s="282"/>
      <c r="HK101" s="282"/>
      <c r="HL101" s="282"/>
      <c r="HM101" s="282"/>
      <c r="HN101" s="282"/>
      <c r="HO101" s="282"/>
      <c r="HP101" s="282"/>
      <c r="HQ101" s="282"/>
      <c r="HR101" s="282"/>
      <c r="HS101" s="282"/>
      <c r="HT101" s="282"/>
      <c r="HU101" s="282"/>
      <c r="HV101" s="282"/>
      <c r="HW101" s="282"/>
      <c r="HX101" s="282"/>
      <c r="HY101" s="282"/>
      <c r="HZ101" s="282"/>
      <c r="IA101" s="282"/>
      <c r="IB101" s="282"/>
      <c r="IC101" s="282"/>
      <c r="ID101" s="282"/>
      <c r="IE101" s="282"/>
      <c r="IF101" s="282"/>
      <c r="IG101" s="282"/>
      <c r="IH101" s="282"/>
      <c r="II101" s="282"/>
      <c r="IJ101" s="282"/>
    </row>
    <row r="102" spans="1:244" hidden="1">
      <c r="A102" s="39" t="s">
        <v>323</v>
      </c>
      <c r="B102" s="282">
        <v>0.55620196754882512</v>
      </c>
      <c r="C102" s="282">
        <v>0.51481340441736478</v>
      </c>
      <c r="D102" s="282">
        <v>0.60126932896574981</v>
      </c>
      <c r="E102" s="282">
        <v>0.69079092635390749</v>
      </c>
      <c r="F102" s="282">
        <v>0.51539975733715715</v>
      </c>
      <c r="G102" s="282">
        <v>0.74754536663063886</v>
      </c>
      <c r="H102" s="282">
        <v>0.70392517170743463</v>
      </c>
      <c r="I102" s="282">
        <v>0.66427581427581428</v>
      </c>
      <c r="J102" s="282">
        <v>0.59283664012833859</v>
      </c>
      <c r="K102" s="282">
        <v>0.63477156677106428</v>
      </c>
      <c r="L102" s="282">
        <v>0.73563598196236979</v>
      </c>
      <c r="M102" s="282">
        <v>0.71195160429668469</v>
      </c>
      <c r="N102" s="282">
        <v>0.76939883503206474</v>
      </c>
      <c r="O102" s="282">
        <v>0.72606323273215057</v>
      </c>
      <c r="P102" s="282">
        <v>0.70340159131561097</v>
      </c>
      <c r="Q102" s="282">
        <v>0.65325272940539569</v>
      </c>
      <c r="R102" s="282">
        <v>0.64699607222176525</v>
      </c>
      <c r="S102" s="282">
        <v>0.66239632884318056</v>
      </c>
      <c r="T102" s="282">
        <v>0.7134801355350916</v>
      </c>
      <c r="U102" s="282">
        <v>0.60601606750416093</v>
      </c>
      <c r="V102" s="282">
        <v>0.7424005541262616</v>
      </c>
      <c r="W102" s="282">
        <v>0.76429996580708437</v>
      </c>
      <c r="X102" s="282">
        <v>0.68010038331883427</v>
      </c>
      <c r="Y102" s="282">
        <v>0.63661950365767328</v>
      </c>
      <c r="Z102" s="282">
        <v>0.71583789396591946</v>
      </c>
      <c r="AA102" s="282">
        <v>0.7208694111885634</v>
      </c>
      <c r="AB102" s="282">
        <v>0.79385811820225349</v>
      </c>
      <c r="AC102" s="282">
        <v>0.68842146562622608</v>
      </c>
      <c r="AD102" s="282">
        <v>0.77329320212047226</v>
      </c>
      <c r="AE102" s="282">
        <v>0.8132337864206105</v>
      </c>
      <c r="AF102" s="282">
        <v>0.70535104329526332</v>
      </c>
      <c r="AG102" s="282">
        <v>0.74805962420003458</v>
      </c>
      <c r="AH102" s="282">
        <v>0.72364052354757558</v>
      </c>
      <c r="AI102" s="282">
        <v>0.70186142487897529</v>
      </c>
      <c r="AJ102" s="282">
        <v>0.79535046411151633</v>
      </c>
      <c r="AK102" s="282">
        <v>0.74082059737459571</v>
      </c>
      <c r="AL102" s="282">
        <v>0.70107209605596055</v>
      </c>
      <c r="AM102" s="282">
        <v>0.76064002072941639</v>
      </c>
      <c r="AN102" s="282">
        <v>0.44297959393170605</v>
      </c>
      <c r="AO102" s="282">
        <v>0.72158104152567937</v>
      </c>
      <c r="AP102" s="282">
        <v>0.60713277048342995</v>
      </c>
      <c r="AQ102" s="282">
        <v>0.68491857055285876</v>
      </c>
      <c r="AR102" s="282">
        <v>0.71177328192295963</v>
      </c>
      <c r="AS102" s="282">
        <v>0.82423300857394022</v>
      </c>
      <c r="AT102" s="282">
        <v>0.7419451334272289</v>
      </c>
      <c r="AU102" s="282">
        <v>0.68369726690414201</v>
      </c>
      <c r="AV102" s="282">
        <v>0.54951125426014003</v>
      </c>
      <c r="AW102" s="282">
        <v>0.74888954961945542</v>
      </c>
      <c r="AX102" s="282">
        <v>0.76269805116232725</v>
      </c>
      <c r="AY102" s="282">
        <v>0.79380554073838683</v>
      </c>
      <c r="AZ102" s="282">
        <v>0.7550577805920532</v>
      </c>
      <c r="BA102" s="282">
        <v>0.82363566636839092</v>
      </c>
      <c r="BB102" s="282">
        <v>0.71002897849637425</v>
      </c>
      <c r="BC102" s="282">
        <v>0.63516708701134927</v>
      </c>
      <c r="BD102" s="282">
        <v>0.66615025860747334</v>
      </c>
      <c r="BE102" s="282">
        <v>0.74797002560130099</v>
      </c>
      <c r="BF102" s="282">
        <v>0.57038535984515226</v>
      </c>
      <c r="BG102" s="282">
        <v>0.64283640203260084</v>
      </c>
      <c r="BH102" s="282">
        <v>0.6583340960605587</v>
      </c>
      <c r="BI102" s="282">
        <v>0.69719155564274971</v>
      </c>
      <c r="BJ102" s="282">
        <v>0.75504320416260584</v>
      </c>
      <c r="BK102" s="282">
        <v>0.62619184255832194</v>
      </c>
      <c r="BL102" s="282">
        <v>0.79397410034489491</v>
      </c>
      <c r="BM102" s="282">
        <v>0.75304967984868731</v>
      </c>
      <c r="BN102" s="282">
        <v>0.77259686316338572</v>
      </c>
      <c r="BO102" s="282">
        <v>0.75586199620173034</v>
      </c>
      <c r="BP102" s="282">
        <v>0.55744946685063557</v>
      </c>
      <c r="BQ102" s="282">
        <v>0.69324249074650335</v>
      </c>
      <c r="BR102" s="282">
        <v>0.66372580378703461</v>
      </c>
      <c r="BS102" s="282">
        <v>0.72351589633983437</v>
      </c>
      <c r="BT102" s="282">
        <v>0.68387761940356218</v>
      </c>
      <c r="BU102" s="282">
        <v>0.75078026522040453</v>
      </c>
      <c r="BV102" s="282">
        <v>0.73367269068600494</v>
      </c>
      <c r="BW102" s="282">
        <v>0.72584258613324648</v>
      </c>
      <c r="BX102" s="282">
        <v>0.74462924570463795</v>
      </c>
      <c r="BY102" s="282">
        <v>0.65925977625780208</v>
      </c>
      <c r="BZ102" s="282">
        <v>0.59692983268792499</v>
      </c>
      <c r="CA102" s="282">
        <v>0.47865032327586204</v>
      </c>
      <c r="CB102" s="282">
        <v>0.60035312757186721</v>
      </c>
      <c r="CC102" s="282">
        <v>0.70753091319241379</v>
      </c>
      <c r="CD102" s="282">
        <v>0.83440453084730659</v>
      </c>
      <c r="CE102" s="282">
        <v>0.74513166338779413</v>
      </c>
      <c r="CF102" s="282">
        <v>0.73457822326096911</v>
      </c>
      <c r="CG102" s="282">
        <v>0.75078026522040453</v>
      </c>
      <c r="CH102" s="282">
        <v>0.58244778643918227</v>
      </c>
      <c r="CI102" s="282">
        <v>0.64893134438257283</v>
      </c>
      <c r="CJ102" s="282">
        <v>0.7307671049267993</v>
      </c>
      <c r="CK102" s="282">
        <v>0.79990296645411696</v>
      </c>
      <c r="CL102" s="282">
        <v>0.39146955586496696</v>
      </c>
      <c r="CM102" s="282">
        <v>0.75076147126515458</v>
      </c>
      <c r="CN102" s="282">
        <v>0.74957302455304675</v>
      </c>
      <c r="CO102" s="282">
        <v>0.8995259294643031</v>
      </c>
      <c r="CP102" s="282">
        <v>0.7916075782772376</v>
      </c>
      <c r="CQ102" s="282">
        <v>0.79102288495689743</v>
      </c>
      <c r="CR102" s="282">
        <v>0.59219960119765724</v>
      </c>
      <c r="CS102" s="282">
        <v>0.68221447253705314</v>
      </c>
      <c r="CT102" s="282">
        <v>0.62329742680350131</v>
      </c>
      <c r="CU102" s="282">
        <v>0.67015409109000967</v>
      </c>
      <c r="CV102" s="282">
        <v>0.62150886075949363</v>
      </c>
      <c r="CW102" s="282">
        <v>0.48638004773947574</v>
      </c>
      <c r="CX102" s="282">
        <v>0.24256840816487735</v>
      </c>
      <c r="CY102" s="282">
        <v>0.8242111135246144</v>
      </c>
      <c r="CZ102" s="282">
        <v>0.8094657219882806</v>
      </c>
      <c r="DA102" s="282">
        <v>0.68786344914080511</v>
      </c>
      <c r="DB102" s="282">
        <v>0.65477298643271042</v>
      </c>
      <c r="DC102" s="282">
        <v>0.77038647112215164</v>
      </c>
      <c r="DD102" s="282">
        <v>0.88958279381395378</v>
      </c>
      <c r="DE102" s="282">
        <v>0.6193105436862183</v>
      </c>
      <c r="DF102" s="282">
        <v>0.58226478029093753</v>
      </c>
      <c r="DG102" s="282">
        <v>0.90818107630230771</v>
      </c>
      <c r="DH102" s="282">
        <v>0.85673504349238694</v>
      </c>
      <c r="DI102" s="282">
        <v>0.88312807235449509</v>
      </c>
      <c r="DJ102" s="282">
        <v>0.73475423893455527</v>
      </c>
      <c r="DK102" s="282">
        <v>0.73251101711805477</v>
      </c>
      <c r="DL102" s="282">
        <v>0.81659921144164493</v>
      </c>
      <c r="DM102" s="282">
        <v>0.96299999999999997</v>
      </c>
      <c r="DN102" s="282">
        <v>0.95309017363308657</v>
      </c>
      <c r="DO102" s="282">
        <v>0.6891108676878851</v>
      </c>
      <c r="DP102" s="282">
        <v>0.94602870204334644</v>
      </c>
      <c r="DQ102" s="282">
        <v>0.41735523162261434</v>
      </c>
      <c r="DR102" s="282">
        <v>0.83379469406730122</v>
      </c>
      <c r="DS102" s="282">
        <v>0.49035697237659753</v>
      </c>
      <c r="DT102" s="282">
        <v>0.50971166303854576</v>
      </c>
      <c r="DU102" s="282">
        <v>0.56320000000000003</v>
      </c>
      <c r="DV102" s="282">
        <v>0.54350609483319812</v>
      </c>
      <c r="DW102" s="282">
        <v>0.55580381988102545</v>
      </c>
      <c r="DX102" s="282">
        <v>0.52097580773070351</v>
      </c>
      <c r="DY102" s="282">
        <v>0.52480040194573729</v>
      </c>
      <c r="DZ102" s="282">
        <v>0.5407711668667613</v>
      </c>
      <c r="EA102" s="282">
        <v>0.76284132970179486</v>
      </c>
      <c r="EB102" s="282">
        <v>0.678928679985631</v>
      </c>
      <c r="EC102" s="282">
        <v>0.80489040697880421</v>
      </c>
      <c r="ED102" s="282" t="s">
        <v>1</v>
      </c>
      <c r="EE102" s="282" t="s">
        <v>1</v>
      </c>
      <c r="EF102" s="282" t="s">
        <v>1</v>
      </c>
      <c r="EG102" s="282" t="s">
        <v>1</v>
      </c>
      <c r="EH102" s="282" t="s">
        <v>1</v>
      </c>
      <c r="EI102" s="282" t="s">
        <v>1</v>
      </c>
      <c r="EJ102" s="282" t="s">
        <v>1</v>
      </c>
      <c r="EK102" s="282" t="s">
        <v>1</v>
      </c>
      <c r="EL102" s="282" t="s">
        <v>1</v>
      </c>
      <c r="EM102" s="282" t="s">
        <v>1</v>
      </c>
      <c r="EN102" s="282" t="s">
        <v>1</v>
      </c>
      <c r="EO102" s="282" t="s">
        <v>1</v>
      </c>
      <c r="EP102" s="282" t="s">
        <v>1</v>
      </c>
      <c r="EQ102" s="282" t="s">
        <v>1</v>
      </c>
      <c r="ER102" s="282" t="s">
        <v>1</v>
      </c>
      <c r="ES102" s="282" t="s">
        <v>1</v>
      </c>
      <c r="ET102" s="282" t="s">
        <v>1</v>
      </c>
      <c r="EU102" s="282" t="s">
        <v>1</v>
      </c>
      <c r="EV102" s="282" t="s">
        <v>1</v>
      </c>
      <c r="EW102" s="282" t="s">
        <v>1</v>
      </c>
      <c r="EX102" s="282" t="s">
        <v>1</v>
      </c>
      <c r="EY102" s="282" t="s">
        <v>1</v>
      </c>
      <c r="EZ102" s="282" t="s">
        <v>1</v>
      </c>
      <c r="FA102" s="282" t="s">
        <v>1</v>
      </c>
      <c r="FB102" s="282" t="s">
        <v>1</v>
      </c>
      <c r="FC102" s="282" t="s">
        <v>1</v>
      </c>
      <c r="FD102" s="282" t="s">
        <v>1</v>
      </c>
      <c r="FE102" s="282" t="s">
        <v>1</v>
      </c>
      <c r="FF102" s="282" t="s">
        <v>1</v>
      </c>
      <c r="FG102" s="282" t="s">
        <v>1</v>
      </c>
      <c r="FH102" s="282" t="s">
        <v>1</v>
      </c>
      <c r="FI102" s="282" t="s">
        <v>1</v>
      </c>
      <c r="FJ102" s="282" t="s">
        <v>1</v>
      </c>
      <c r="FK102" s="282" t="s">
        <v>1</v>
      </c>
      <c r="FL102" s="282" t="s">
        <v>1</v>
      </c>
      <c r="FM102" s="282" t="s">
        <v>1</v>
      </c>
      <c r="FN102" s="282" t="s">
        <v>1</v>
      </c>
      <c r="FO102" s="282" t="s">
        <v>1</v>
      </c>
      <c r="FP102" s="282" t="s">
        <v>1</v>
      </c>
      <c r="FQ102" s="282" t="s">
        <v>1</v>
      </c>
      <c r="FR102" s="282" t="s">
        <v>1</v>
      </c>
      <c r="FS102" s="282" t="s">
        <v>1</v>
      </c>
      <c r="FT102" s="282" t="s">
        <v>1</v>
      </c>
      <c r="FU102" s="282" t="s">
        <v>1</v>
      </c>
      <c r="FV102" s="282" t="s">
        <v>1</v>
      </c>
      <c r="FW102" s="282" t="s">
        <v>1</v>
      </c>
      <c r="FX102" s="282" t="s">
        <v>1</v>
      </c>
      <c r="FY102" s="282" t="s">
        <v>1</v>
      </c>
      <c r="FZ102" s="282" t="s">
        <v>1</v>
      </c>
      <c r="GA102" s="282" t="s">
        <v>1</v>
      </c>
      <c r="GB102" s="282" t="s">
        <v>1</v>
      </c>
      <c r="GC102" s="282" t="s">
        <v>1</v>
      </c>
      <c r="GD102" s="282" t="s">
        <v>1</v>
      </c>
      <c r="GE102" s="282" t="s">
        <v>1</v>
      </c>
      <c r="GF102" s="282" t="s">
        <v>1</v>
      </c>
      <c r="GG102" s="282" t="s">
        <v>1</v>
      </c>
      <c r="GH102" s="282" t="s">
        <v>1</v>
      </c>
      <c r="GI102" s="282" t="s">
        <v>1</v>
      </c>
      <c r="GJ102" s="282" t="s">
        <v>1</v>
      </c>
      <c r="GK102" s="282" t="s">
        <v>1</v>
      </c>
      <c r="GL102" s="282" t="s">
        <v>1</v>
      </c>
      <c r="GM102" s="282" t="s">
        <v>1</v>
      </c>
      <c r="GN102" s="282" t="s">
        <v>1</v>
      </c>
      <c r="GO102" s="282" t="s">
        <v>1</v>
      </c>
      <c r="GP102" s="282" t="s">
        <v>1</v>
      </c>
      <c r="GQ102" s="282" t="s">
        <v>1</v>
      </c>
      <c r="GR102" s="282" t="s">
        <v>1</v>
      </c>
      <c r="GS102" s="282" t="s">
        <v>1</v>
      </c>
      <c r="GT102" s="282" t="s">
        <v>1</v>
      </c>
      <c r="GU102" s="282" t="s">
        <v>1</v>
      </c>
      <c r="GV102" s="282" t="s">
        <v>1</v>
      </c>
      <c r="GW102" s="282" t="s">
        <v>1</v>
      </c>
      <c r="GX102" s="282" t="s">
        <v>1</v>
      </c>
      <c r="GY102" s="282" t="s">
        <v>1</v>
      </c>
      <c r="GZ102" s="282" t="s">
        <v>1</v>
      </c>
      <c r="HA102" s="282" t="s">
        <v>1</v>
      </c>
      <c r="HB102" s="282" t="s">
        <v>1</v>
      </c>
      <c r="HC102" s="282" t="s">
        <v>1</v>
      </c>
      <c r="HD102" s="282"/>
      <c r="HE102" s="282"/>
      <c r="HF102" s="282"/>
      <c r="HG102" s="282"/>
      <c r="HH102" s="282"/>
      <c r="HI102" s="282"/>
      <c r="HJ102" s="282"/>
      <c r="HK102" s="282"/>
      <c r="HL102" s="282"/>
      <c r="HM102" s="282"/>
      <c r="HN102" s="282"/>
      <c r="HO102" s="282"/>
      <c r="HP102" s="282"/>
      <c r="HQ102" s="282"/>
      <c r="HR102" s="282"/>
      <c r="HS102" s="282"/>
      <c r="HT102" s="282"/>
      <c r="HU102" s="282"/>
      <c r="HV102" s="282"/>
      <c r="HW102" s="282"/>
      <c r="HX102" s="282"/>
      <c r="HY102" s="282"/>
      <c r="HZ102" s="282"/>
      <c r="IA102" s="282"/>
      <c r="IB102" s="282"/>
      <c r="IC102" s="282"/>
      <c r="ID102" s="282"/>
      <c r="IE102" s="282"/>
      <c r="IF102" s="282"/>
      <c r="IG102" s="282"/>
      <c r="IH102" s="282"/>
      <c r="II102" s="282"/>
      <c r="IJ102" s="282"/>
    </row>
    <row r="103" spans="1:244" hidden="1">
      <c r="A103" s="51" t="s">
        <v>321</v>
      </c>
      <c r="B103" s="284">
        <v>7.7448236943608958E-2</v>
      </c>
      <c r="C103" s="284">
        <v>0.15601382623469448</v>
      </c>
      <c r="D103" s="284">
        <v>7.1836311961077121E-2</v>
      </c>
      <c r="E103" s="284">
        <v>7.3793296336095854E-2</v>
      </c>
      <c r="F103" s="284">
        <v>0.13497060046326542</v>
      </c>
      <c r="G103" s="284">
        <v>9.7295067978838384E-2</v>
      </c>
      <c r="H103" s="284">
        <v>0.10030124111338716</v>
      </c>
      <c r="I103" s="284">
        <v>0.13932778932778933</v>
      </c>
      <c r="J103" s="284">
        <v>0.13494772987915227</v>
      </c>
      <c r="K103" s="284">
        <v>0.13367673848859854</v>
      </c>
      <c r="L103" s="284">
        <v>0.11586456227647333</v>
      </c>
      <c r="M103" s="284">
        <v>0.1312205646938728</v>
      </c>
      <c r="N103" s="284">
        <v>6.1914326856964942E-2</v>
      </c>
      <c r="O103" s="284">
        <v>8.9282235576343294E-2</v>
      </c>
      <c r="P103" s="284">
        <v>0.1215346435866643</v>
      </c>
      <c r="Q103" s="284">
        <v>0.1418771993142651</v>
      </c>
      <c r="R103" s="284">
        <v>0.11937952414246936</v>
      </c>
      <c r="S103" s="284">
        <v>0.14133607978542109</v>
      </c>
      <c r="T103" s="284">
        <v>0.10121849674765246</v>
      </c>
      <c r="U103" s="284">
        <v>7.8285000365561519E-2</v>
      </c>
      <c r="V103" s="284">
        <v>0.11525166567715549</v>
      </c>
      <c r="W103" s="284">
        <v>8.4225417735978081E-2</v>
      </c>
      <c r="X103" s="284">
        <v>0.10730038875598086</v>
      </c>
      <c r="Y103" s="284">
        <v>5.4071127979233857E-2</v>
      </c>
      <c r="Z103" s="284">
        <v>5.1607466227909564E-2</v>
      </c>
      <c r="AA103" s="284">
        <v>3.6476404822189577E-2</v>
      </c>
      <c r="AB103" s="284">
        <v>5.8174981034956184E-2</v>
      </c>
      <c r="AC103" s="284">
        <v>2.2006190330877546E-2</v>
      </c>
      <c r="AD103" s="284">
        <v>2.6026902687766532E-2</v>
      </c>
      <c r="AE103" s="284">
        <v>5.3877148306159119E-2</v>
      </c>
      <c r="AF103" s="284">
        <v>3.7603103064092397E-2</v>
      </c>
      <c r="AG103" s="284">
        <v>1.8412791775619674E-2</v>
      </c>
      <c r="AH103" s="284">
        <v>3.8039422471076632E-2</v>
      </c>
      <c r="AI103" s="284">
        <v>7.1036885772630551E-2</v>
      </c>
      <c r="AJ103" s="284">
        <v>5.6460963460529472E-2</v>
      </c>
      <c r="AK103" s="284">
        <v>0.1253668013766942</v>
      </c>
      <c r="AL103" s="284">
        <v>7.7153056134805262E-2</v>
      </c>
      <c r="AM103" s="284">
        <v>3.7827374261228751E-2</v>
      </c>
      <c r="AN103" s="284">
        <v>1.9727821324084734E-2</v>
      </c>
      <c r="AO103" s="284">
        <v>5.8101706523600249E-2</v>
      </c>
      <c r="AP103" s="284">
        <v>3.3255716131358352E-2</v>
      </c>
      <c r="AQ103" s="284">
        <v>4.2441060985105784E-2</v>
      </c>
      <c r="AR103" s="284">
        <v>5.163317055238302E-2</v>
      </c>
      <c r="AS103" s="284">
        <v>8.0675639149375519E-2</v>
      </c>
      <c r="AT103" s="284">
        <v>4.1125001558001271E-2</v>
      </c>
      <c r="AU103" s="284">
        <v>0.13745880122890811</v>
      </c>
      <c r="AV103" s="284">
        <v>0.1132354593460919</v>
      </c>
      <c r="AW103" s="284">
        <v>2.4337446381110198E-2</v>
      </c>
      <c r="AX103" s="284">
        <v>8.0836192292909309E-2</v>
      </c>
      <c r="AY103" s="284">
        <v>9.9147666012189176E-2</v>
      </c>
      <c r="AZ103" s="284">
        <v>3.4391324996042423E-2</v>
      </c>
      <c r="BA103" s="284">
        <v>3.5993174858133754E-2</v>
      </c>
      <c r="BB103" s="284">
        <v>4.9870457283463648E-2</v>
      </c>
      <c r="BC103" s="284">
        <v>2.9008709016393443E-2</v>
      </c>
      <c r="BD103" s="284">
        <v>5.3785109696368197E-2</v>
      </c>
      <c r="BE103" s="284">
        <v>7.8221313907110124E-2</v>
      </c>
      <c r="BF103" s="284">
        <v>1.3762537392222418E-2</v>
      </c>
      <c r="BG103" s="284">
        <v>1.537979278030753E-2</v>
      </c>
      <c r="BH103" s="284">
        <v>6.0994847553260796E-2</v>
      </c>
      <c r="BI103" s="284">
        <v>2.7840696284934633E-2</v>
      </c>
      <c r="BJ103" s="284">
        <v>3.8443345254066577E-2</v>
      </c>
      <c r="BK103" s="284">
        <v>2.2052048837246034E-2</v>
      </c>
      <c r="BL103" s="284">
        <v>6.1649536087240945E-3</v>
      </c>
      <c r="BM103" s="284">
        <v>1.2988252442346734E-2</v>
      </c>
      <c r="BN103" s="284">
        <v>2.2449909102587561E-2</v>
      </c>
      <c r="BO103" s="284">
        <v>8.3034395442076383E-3</v>
      </c>
      <c r="BP103" s="284">
        <v>6.9562162608966568E-2</v>
      </c>
      <c r="BQ103" s="284">
        <v>1.1356415211765862E-2</v>
      </c>
      <c r="BR103" s="284">
        <v>3.9193734907573718E-2</v>
      </c>
      <c r="BS103" s="284">
        <v>1.4665598005165197E-2</v>
      </c>
      <c r="BT103" s="284">
        <v>2.4128154238729799E-2</v>
      </c>
      <c r="BU103" s="284">
        <v>3.0331502248931351E-2</v>
      </c>
      <c r="BV103" s="284">
        <v>6.0559939631908116E-2</v>
      </c>
      <c r="BW103" s="284">
        <v>1.3982919326238411E-3</v>
      </c>
      <c r="BX103" s="284">
        <v>9.3247219187605514E-3</v>
      </c>
      <c r="BY103" s="284">
        <v>5.4798891259696496E-3</v>
      </c>
      <c r="BZ103" s="284">
        <v>2.8339293324192622E-2</v>
      </c>
      <c r="CA103" s="284">
        <v>1.3792287095088819E-2</v>
      </c>
      <c r="CB103" s="284">
        <v>4.0428393777123567E-2</v>
      </c>
      <c r="CC103" s="284">
        <v>2.8169124404712174E-2</v>
      </c>
      <c r="CD103" s="284">
        <v>1.8924741935337247E-2</v>
      </c>
      <c r="CE103" s="284">
        <v>3.6616414000610185E-2</v>
      </c>
      <c r="CF103" s="284">
        <v>1.0741392188516493E-2</v>
      </c>
      <c r="CG103" s="284">
        <v>3.0331502248931351E-2</v>
      </c>
      <c r="CH103" s="284">
        <v>6.8079864685983232E-2</v>
      </c>
      <c r="CI103" s="284">
        <v>5.2765487452911437E-2</v>
      </c>
      <c r="CJ103" s="284">
        <v>6.6015379407070654E-3</v>
      </c>
      <c r="CK103" s="284">
        <v>7.7280288328250624E-2</v>
      </c>
      <c r="CL103" s="284">
        <v>1.2964707647926897E-2</v>
      </c>
      <c r="CM103" s="284">
        <v>5.2062389308601201E-3</v>
      </c>
      <c r="CN103" s="284">
        <v>0.13666086920188233</v>
      </c>
      <c r="CO103" s="284">
        <v>1.0720048434622979E-3</v>
      </c>
      <c r="CP103" s="284">
        <v>6.0686751617916616E-3</v>
      </c>
      <c r="CQ103" s="284">
        <v>2.430493144578573E-2</v>
      </c>
      <c r="CR103" s="284">
        <v>8.027616124616356E-2</v>
      </c>
      <c r="CS103" s="284">
        <v>4.5766129032258067E-2</v>
      </c>
      <c r="CT103" s="284">
        <v>2.8255169031089648E-2</v>
      </c>
      <c r="CU103" s="284">
        <v>1.866435435264684E-2</v>
      </c>
      <c r="CV103" s="284">
        <v>3.7346835443037976E-2</v>
      </c>
      <c r="CW103" s="284">
        <v>2.0029823516880874E-2</v>
      </c>
      <c r="CX103" s="284">
        <v>9.6515248257295003E-3</v>
      </c>
      <c r="CY103" s="284">
        <v>3.5519638237791512E-3</v>
      </c>
      <c r="CZ103" s="284">
        <v>5.0130338881090831E-4</v>
      </c>
      <c r="DA103" s="284">
        <v>4.3580061445179803E-3</v>
      </c>
      <c r="DB103" s="284">
        <v>4.2819575993111635E-3</v>
      </c>
      <c r="DC103" s="284">
        <v>2.8935856576424103E-3</v>
      </c>
      <c r="DD103" s="284">
        <v>1.7473787658452693E-2</v>
      </c>
      <c r="DE103" s="284">
        <v>2.1329738112587038E-2</v>
      </c>
      <c r="DF103" s="284">
        <v>1.2986401831159835E-2</v>
      </c>
      <c r="DG103" s="284">
        <v>3.10105635399193E-3</v>
      </c>
      <c r="DH103" s="284">
        <v>1.0576994077946628E-2</v>
      </c>
      <c r="DI103" s="284">
        <v>3.1969980581844902E-3</v>
      </c>
      <c r="DJ103" s="284">
        <v>8.0055737551165327E-4</v>
      </c>
      <c r="DK103" s="284">
        <v>2.5023805832982703E-2</v>
      </c>
      <c r="DL103" s="284">
        <v>2.630463437719568E-3</v>
      </c>
      <c r="DM103" s="284">
        <v>2E-3</v>
      </c>
      <c r="DN103" s="284">
        <v>2.1298258165708154E-3</v>
      </c>
      <c r="DO103" s="284">
        <v>2.3113614892864801E-2</v>
      </c>
      <c r="DP103" s="284">
        <v>6.1654601403555382E-3</v>
      </c>
      <c r="DQ103" s="284">
        <v>1.5398507675490709E-2</v>
      </c>
      <c r="DR103" s="284">
        <v>3.9512499788426679E-3</v>
      </c>
      <c r="DS103" s="284">
        <v>7.7973635839361346E-4</v>
      </c>
      <c r="DT103" s="284">
        <v>6.0780615969431712E-3</v>
      </c>
      <c r="DU103" s="284">
        <v>1.5100000000000001E-2</v>
      </c>
      <c r="DV103" s="284">
        <v>1.5100562433860801E-2</v>
      </c>
      <c r="DW103" s="284">
        <v>9.9104187193133613E-3</v>
      </c>
      <c r="DX103" s="284">
        <v>1.1677846922242023E-3</v>
      </c>
      <c r="DY103" s="284">
        <v>3.5232743579616753E-3</v>
      </c>
      <c r="DZ103" s="284">
        <v>1.8038991035352765E-4</v>
      </c>
      <c r="EA103" s="284">
        <v>5.9099797471890494E-3</v>
      </c>
      <c r="EB103" s="284">
        <v>9.370941446295836E-3</v>
      </c>
      <c r="EC103" s="284">
        <v>3.0596047139526478E-2</v>
      </c>
      <c r="ED103" s="284" t="s">
        <v>1</v>
      </c>
      <c r="EE103" s="284" t="s">
        <v>1</v>
      </c>
      <c r="EF103" s="284" t="s">
        <v>1</v>
      </c>
      <c r="EG103" s="284" t="s">
        <v>1</v>
      </c>
      <c r="EH103" s="284" t="s">
        <v>1</v>
      </c>
      <c r="EI103" s="284" t="s">
        <v>1</v>
      </c>
      <c r="EJ103" s="284" t="s">
        <v>1</v>
      </c>
      <c r="EK103" s="284" t="s">
        <v>1</v>
      </c>
      <c r="EL103" s="284" t="s">
        <v>1</v>
      </c>
      <c r="EM103" s="284" t="s">
        <v>1</v>
      </c>
      <c r="EN103" s="284" t="s">
        <v>1</v>
      </c>
      <c r="EO103" s="284" t="s">
        <v>1</v>
      </c>
      <c r="EP103" s="284" t="s">
        <v>1</v>
      </c>
      <c r="EQ103" s="284" t="s">
        <v>1</v>
      </c>
      <c r="ER103" s="284" t="s">
        <v>1</v>
      </c>
      <c r="ES103" s="284" t="s">
        <v>1</v>
      </c>
      <c r="ET103" s="284" t="s">
        <v>1</v>
      </c>
      <c r="EU103" s="284" t="s">
        <v>1</v>
      </c>
      <c r="EV103" s="284" t="s">
        <v>1</v>
      </c>
      <c r="EW103" s="284" t="s">
        <v>1</v>
      </c>
      <c r="EX103" s="284" t="s">
        <v>1</v>
      </c>
      <c r="EY103" s="284" t="s">
        <v>1</v>
      </c>
      <c r="EZ103" s="284" t="s">
        <v>1</v>
      </c>
      <c r="FA103" s="284" t="s">
        <v>1</v>
      </c>
      <c r="FB103" s="284" t="s">
        <v>1</v>
      </c>
      <c r="FC103" s="284" t="s">
        <v>1</v>
      </c>
      <c r="FD103" s="284" t="s">
        <v>1</v>
      </c>
      <c r="FE103" s="284" t="s">
        <v>1</v>
      </c>
      <c r="FF103" s="284" t="s">
        <v>1</v>
      </c>
      <c r="FG103" s="284" t="s">
        <v>1</v>
      </c>
      <c r="FH103" s="284" t="s">
        <v>1</v>
      </c>
      <c r="FI103" s="284" t="s">
        <v>1</v>
      </c>
      <c r="FJ103" s="284" t="s">
        <v>1</v>
      </c>
      <c r="FK103" s="284" t="s">
        <v>1</v>
      </c>
      <c r="FL103" s="284" t="s">
        <v>1</v>
      </c>
      <c r="FM103" s="284" t="s">
        <v>1</v>
      </c>
      <c r="FN103" s="284" t="s">
        <v>1</v>
      </c>
      <c r="FO103" s="284" t="s">
        <v>1</v>
      </c>
      <c r="FP103" s="284" t="s">
        <v>1</v>
      </c>
      <c r="FQ103" s="284" t="s">
        <v>1</v>
      </c>
      <c r="FR103" s="284" t="s">
        <v>1</v>
      </c>
      <c r="FS103" s="284" t="s">
        <v>1</v>
      </c>
      <c r="FT103" s="284" t="s">
        <v>1</v>
      </c>
      <c r="FU103" s="284" t="s">
        <v>1</v>
      </c>
      <c r="FV103" s="284" t="s">
        <v>1</v>
      </c>
      <c r="FW103" s="284" t="s">
        <v>1</v>
      </c>
      <c r="FX103" s="284" t="s">
        <v>1</v>
      </c>
      <c r="FY103" s="284" t="s">
        <v>1</v>
      </c>
      <c r="FZ103" s="284" t="s">
        <v>1</v>
      </c>
      <c r="GA103" s="284" t="s">
        <v>1</v>
      </c>
      <c r="GB103" s="284" t="s">
        <v>1</v>
      </c>
      <c r="GC103" s="284" t="s">
        <v>1</v>
      </c>
      <c r="GD103" s="284" t="s">
        <v>1</v>
      </c>
      <c r="GE103" s="284" t="s">
        <v>1</v>
      </c>
      <c r="GF103" s="284" t="s">
        <v>1</v>
      </c>
      <c r="GG103" s="284" t="s">
        <v>1</v>
      </c>
      <c r="GH103" s="284" t="s">
        <v>1</v>
      </c>
      <c r="GI103" s="284" t="s">
        <v>1</v>
      </c>
      <c r="GJ103" s="284" t="s">
        <v>1</v>
      </c>
      <c r="GK103" s="284" t="s">
        <v>1</v>
      </c>
      <c r="GL103" s="284" t="s">
        <v>1</v>
      </c>
      <c r="GM103" s="284" t="s">
        <v>1</v>
      </c>
      <c r="GN103" s="284" t="s">
        <v>1</v>
      </c>
      <c r="GO103" s="284" t="s">
        <v>1</v>
      </c>
      <c r="GP103" s="284" t="s">
        <v>1</v>
      </c>
      <c r="GQ103" s="284" t="s">
        <v>1</v>
      </c>
      <c r="GR103" s="284" t="s">
        <v>1</v>
      </c>
      <c r="GS103" s="284" t="s">
        <v>1</v>
      </c>
      <c r="GT103" s="284" t="s">
        <v>1</v>
      </c>
      <c r="GU103" s="284" t="s">
        <v>1</v>
      </c>
      <c r="GV103" s="284" t="s">
        <v>1</v>
      </c>
      <c r="GW103" s="284" t="s">
        <v>1</v>
      </c>
      <c r="GX103" s="284" t="s">
        <v>1</v>
      </c>
      <c r="GY103" s="284" t="s">
        <v>1</v>
      </c>
      <c r="GZ103" s="284" t="s">
        <v>1</v>
      </c>
      <c r="HA103" s="284" t="s">
        <v>1</v>
      </c>
      <c r="HB103" s="284" t="s">
        <v>1</v>
      </c>
      <c r="HC103" s="284" t="s">
        <v>1</v>
      </c>
      <c r="HD103" s="284"/>
      <c r="HE103" s="284"/>
      <c r="HF103" s="284"/>
      <c r="HG103" s="284"/>
      <c r="HH103" s="284"/>
      <c r="HI103" s="284"/>
      <c r="HJ103" s="284"/>
      <c r="HK103" s="284"/>
      <c r="HL103" s="284"/>
      <c r="HM103" s="284"/>
      <c r="HN103" s="284"/>
      <c r="HO103" s="284"/>
      <c r="HP103" s="284"/>
      <c r="HQ103" s="284"/>
      <c r="HR103" s="284"/>
      <c r="HS103" s="284"/>
      <c r="HT103" s="284"/>
      <c r="HU103" s="284"/>
      <c r="HV103" s="284"/>
      <c r="HW103" s="284"/>
      <c r="HX103" s="284"/>
      <c r="HY103" s="284"/>
      <c r="HZ103" s="284"/>
      <c r="IA103" s="284"/>
      <c r="IB103" s="284"/>
      <c r="IC103" s="284"/>
      <c r="ID103" s="284"/>
      <c r="IE103" s="284"/>
      <c r="IF103" s="284"/>
      <c r="IG103" s="284"/>
      <c r="IH103" s="284"/>
      <c r="II103" s="284"/>
      <c r="IJ103" s="284"/>
    </row>
    <row r="106" spans="1:244" ht="15">
      <c r="A106" s="410" t="s">
        <v>389</v>
      </c>
      <c r="B106" s="226">
        <v>38353</v>
      </c>
      <c r="C106" s="226">
        <v>38384</v>
      </c>
      <c r="D106" s="226">
        <v>38412</v>
      </c>
      <c r="E106" s="226">
        <v>38443</v>
      </c>
      <c r="F106" s="226">
        <v>38473</v>
      </c>
      <c r="G106" s="226">
        <v>38504</v>
      </c>
      <c r="H106" s="226">
        <v>38534</v>
      </c>
      <c r="I106" s="226">
        <v>38565</v>
      </c>
      <c r="J106" s="226">
        <v>38596</v>
      </c>
      <c r="K106" s="226">
        <v>38626</v>
      </c>
      <c r="L106" s="226">
        <v>38657</v>
      </c>
      <c r="M106" s="227">
        <v>38687</v>
      </c>
      <c r="N106" s="225">
        <v>38718</v>
      </c>
      <c r="O106" s="226">
        <v>38749</v>
      </c>
      <c r="P106" s="226">
        <v>38777</v>
      </c>
      <c r="Q106" s="226">
        <v>38808</v>
      </c>
      <c r="R106" s="226">
        <v>38838</v>
      </c>
      <c r="S106" s="226">
        <v>38869</v>
      </c>
      <c r="T106" s="226">
        <v>38899</v>
      </c>
      <c r="U106" s="226">
        <v>38930</v>
      </c>
      <c r="V106" s="226">
        <v>38961</v>
      </c>
      <c r="W106" s="226">
        <v>38991</v>
      </c>
      <c r="X106" s="226">
        <v>39022</v>
      </c>
      <c r="Y106" s="227">
        <v>39052</v>
      </c>
      <c r="Z106" s="225">
        <v>39083</v>
      </c>
      <c r="AA106" s="226">
        <v>39114</v>
      </c>
      <c r="AB106" s="226">
        <v>39142</v>
      </c>
      <c r="AC106" s="226">
        <v>39173</v>
      </c>
      <c r="AD106" s="226">
        <v>39203</v>
      </c>
      <c r="AE106" s="226">
        <v>39234</v>
      </c>
      <c r="AF106" s="226">
        <v>39264</v>
      </c>
      <c r="AG106" s="226">
        <v>39295</v>
      </c>
      <c r="AH106" s="226">
        <v>39326</v>
      </c>
      <c r="AI106" s="226">
        <v>39356</v>
      </c>
      <c r="AJ106" s="226">
        <v>39387</v>
      </c>
      <c r="AK106" s="227">
        <v>39417</v>
      </c>
      <c r="AL106" s="225">
        <v>39448</v>
      </c>
      <c r="AM106" s="226">
        <v>39479</v>
      </c>
      <c r="AN106" s="226">
        <v>39508</v>
      </c>
      <c r="AO106" s="226">
        <v>39539</v>
      </c>
      <c r="AP106" s="226">
        <v>39569</v>
      </c>
      <c r="AQ106" s="226">
        <v>39600</v>
      </c>
      <c r="AR106" s="226">
        <v>39630</v>
      </c>
      <c r="AS106" s="226">
        <v>39661</v>
      </c>
      <c r="AT106" s="226">
        <v>39692</v>
      </c>
      <c r="AU106" s="226">
        <v>39722</v>
      </c>
      <c r="AV106" s="226">
        <v>39753</v>
      </c>
      <c r="AW106" s="227">
        <v>39783</v>
      </c>
      <c r="AX106" s="225">
        <v>39814</v>
      </c>
      <c r="AY106" s="226">
        <v>39845</v>
      </c>
      <c r="AZ106" s="226">
        <v>39873</v>
      </c>
      <c r="BA106" s="226">
        <v>39904</v>
      </c>
      <c r="BB106" s="226">
        <v>39934</v>
      </c>
      <c r="BC106" s="226">
        <v>39965</v>
      </c>
      <c r="BD106" s="226">
        <v>39995</v>
      </c>
      <c r="BE106" s="226">
        <v>40026</v>
      </c>
      <c r="BF106" s="226">
        <v>40057</v>
      </c>
      <c r="BG106" s="226">
        <v>40087</v>
      </c>
      <c r="BH106" s="226">
        <v>40118</v>
      </c>
      <c r="BI106" s="226">
        <v>40148</v>
      </c>
      <c r="BJ106" s="225">
        <v>40179</v>
      </c>
      <c r="BK106" s="226">
        <v>40210</v>
      </c>
      <c r="BL106" s="226">
        <v>40238</v>
      </c>
      <c r="BM106" s="226">
        <v>40269</v>
      </c>
      <c r="BN106" s="226">
        <v>40299</v>
      </c>
      <c r="BO106" s="226">
        <v>40330</v>
      </c>
      <c r="BP106" s="226">
        <v>40360</v>
      </c>
      <c r="BQ106" s="226">
        <v>40391</v>
      </c>
      <c r="BR106" s="226">
        <v>40422</v>
      </c>
      <c r="BS106" s="226">
        <v>40452</v>
      </c>
      <c r="BT106" s="226">
        <v>40483</v>
      </c>
      <c r="BU106" s="227">
        <v>40513</v>
      </c>
      <c r="BV106" s="225">
        <v>40544</v>
      </c>
      <c r="BW106" s="226">
        <v>40575</v>
      </c>
      <c r="BX106" s="226">
        <v>40603</v>
      </c>
      <c r="BY106" s="226">
        <v>40634</v>
      </c>
      <c r="BZ106" s="226">
        <v>40664</v>
      </c>
      <c r="CA106" s="226">
        <v>40695</v>
      </c>
      <c r="CB106" s="226">
        <v>40725</v>
      </c>
      <c r="CC106" s="226">
        <v>40756</v>
      </c>
      <c r="CD106" s="226">
        <v>40787</v>
      </c>
      <c r="CE106" s="226">
        <v>40817</v>
      </c>
      <c r="CF106" s="226">
        <v>40848</v>
      </c>
      <c r="CG106" s="227">
        <v>40878</v>
      </c>
      <c r="CH106" s="225">
        <v>40909</v>
      </c>
      <c r="CI106" s="226">
        <v>40940</v>
      </c>
      <c r="CJ106" s="226">
        <v>40969</v>
      </c>
      <c r="CK106" s="226">
        <v>41000</v>
      </c>
      <c r="CL106" s="226">
        <v>41030</v>
      </c>
      <c r="CM106" s="226">
        <v>41061</v>
      </c>
      <c r="CN106" s="226">
        <v>41091</v>
      </c>
      <c r="CO106" s="226">
        <v>41122</v>
      </c>
      <c r="CP106" s="226">
        <v>41153</v>
      </c>
      <c r="CQ106" s="226">
        <v>41183</v>
      </c>
      <c r="CR106" s="226">
        <v>41214</v>
      </c>
      <c r="CS106" s="227">
        <v>41244</v>
      </c>
      <c r="CT106" s="225">
        <v>41275</v>
      </c>
      <c r="CU106" s="226">
        <v>41306</v>
      </c>
      <c r="CV106" s="226">
        <v>41334</v>
      </c>
      <c r="CW106" s="226">
        <v>41365</v>
      </c>
      <c r="CX106" s="226">
        <v>41395</v>
      </c>
      <c r="CY106" s="226">
        <v>41426</v>
      </c>
      <c r="CZ106" s="226">
        <v>41456</v>
      </c>
      <c r="DA106" s="226">
        <v>41487</v>
      </c>
      <c r="DB106" s="226">
        <v>41518</v>
      </c>
      <c r="DC106" s="226">
        <v>41548</v>
      </c>
      <c r="DD106" s="226">
        <v>41579</v>
      </c>
      <c r="DE106" s="227">
        <v>41609</v>
      </c>
      <c r="DF106" s="225">
        <v>41640</v>
      </c>
      <c r="DG106" s="226">
        <v>41671</v>
      </c>
      <c r="DH106" s="226">
        <v>41699</v>
      </c>
      <c r="DI106" s="226">
        <v>41730</v>
      </c>
      <c r="DJ106" s="226">
        <v>41760</v>
      </c>
      <c r="DK106" s="226">
        <v>41791</v>
      </c>
      <c r="DL106" s="226">
        <v>41821</v>
      </c>
      <c r="DM106" s="226">
        <v>41852</v>
      </c>
      <c r="DN106" s="226">
        <v>41883</v>
      </c>
      <c r="DO106" s="226">
        <v>41913</v>
      </c>
      <c r="DP106" s="226">
        <v>41944</v>
      </c>
      <c r="DQ106" s="226">
        <v>41974</v>
      </c>
      <c r="DR106" s="225">
        <v>42005</v>
      </c>
      <c r="DS106" s="226">
        <v>42036</v>
      </c>
      <c r="DT106" s="226">
        <v>42064</v>
      </c>
      <c r="DU106" s="226">
        <v>42095</v>
      </c>
      <c r="DV106" s="226">
        <v>42125</v>
      </c>
      <c r="DW106" s="226">
        <v>42156</v>
      </c>
      <c r="DX106" s="226">
        <v>42186</v>
      </c>
      <c r="DY106" s="226">
        <v>42217</v>
      </c>
      <c r="DZ106" s="226">
        <v>42248</v>
      </c>
      <c r="EA106" s="226">
        <v>42278</v>
      </c>
      <c r="EB106" s="226">
        <v>42309</v>
      </c>
      <c r="EC106" s="226">
        <v>42339</v>
      </c>
      <c r="ED106" s="225">
        <v>42370</v>
      </c>
      <c r="EE106" s="226">
        <v>42401</v>
      </c>
      <c r="EF106" s="226">
        <v>42430</v>
      </c>
      <c r="EG106" s="226">
        <v>42461</v>
      </c>
      <c r="EH106" s="226">
        <v>42491</v>
      </c>
      <c r="EI106" s="226">
        <v>42522</v>
      </c>
      <c r="EJ106" s="226">
        <v>42552</v>
      </c>
      <c r="EK106" s="226">
        <v>42583</v>
      </c>
      <c r="EL106" s="226">
        <v>42614</v>
      </c>
      <c r="EM106" s="226">
        <v>42644</v>
      </c>
      <c r="EN106" s="226">
        <v>42675</v>
      </c>
      <c r="EO106" s="228">
        <v>42705</v>
      </c>
      <c r="EP106" s="229">
        <v>42736</v>
      </c>
      <c r="EQ106" s="226">
        <v>42767</v>
      </c>
      <c r="ER106" s="226">
        <v>42795</v>
      </c>
      <c r="ES106" s="226">
        <v>42826</v>
      </c>
      <c r="ET106" s="226">
        <v>42856</v>
      </c>
      <c r="EU106" s="226">
        <v>42887</v>
      </c>
      <c r="EV106" s="226">
        <v>42917</v>
      </c>
      <c r="EW106" s="226">
        <v>42948</v>
      </c>
      <c r="EX106" s="226">
        <v>42979</v>
      </c>
      <c r="EY106" s="226">
        <v>43009</v>
      </c>
      <c r="EZ106" s="226">
        <v>43040</v>
      </c>
      <c r="FA106" s="226">
        <v>43070</v>
      </c>
      <c r="FB106" s="226">
        <v>43101</v>
      </c>
      <c r="FC106" s="226">
        <v>43132</v>
      </c>
      <c r="FD106" s="226">
        <v>43160</v>
      </c>
      <c r="FE106" s="226">
        <v>43191</v>
      </c>
      <c r="FF106" s="226">
        <v>43221</v>
      </c>
      <c r="FG106" s="226">
        <v>43252</v>
      </c>
      <c r="FH106" s="226">
        <v>43282</v>
      </c>
      <c r="FI106" s="226">
        <v>43313</v>
      </c>
      <c r="FJ106" s="226">
        <v>43344</v>
      </c>
      <c r="FK106" s="226">
        <v>43374</v>
      </c>
      <c r="FL106" s="270">
        <v>43405</v>
      </c>
      <c r="FM106" s="270">
        <v>43435</v>
      </c>
      <c r="FN106" s="270">
        <v>43466</v>
      </c>
      <c r="FO106" s="270">
        <v>43497</v>
      </c>
      <c r="FP106" s="270">
        <v>43525</v>
      </c>
      <c r="FQ106" s="270">
        <v>43556</v>
      </c>
      <c r="FR106" s="270">
        <v>43586</v>
      </c>
      <c r="FS106" s="270">
        <v>43617</v>
      </c>
      <c r="FT106" s="270">
        <v>43647</v>
      </c>
      <c r="FU106" s="270">
        <v>43678</v>
      </c>
      <c r="FV106" s="270">
        <v>43709</v>
      </c>
      <c r="FW106" s="270">
        <v>43739</v>
      </c>
      <c r="FX106" s="270">
        <v>43770</v>
      </c>
      <c r="FY106" s="270">
        <v>43800</v>
      </c>
      <c r="FZ106" s="270">
        <v>43831</v>
      </c>
      <c r="GA106" s="270">
        <v>43862</v>
      </c>
      <c r="GB106" s="270">
        <v>43891</v>
      </c>
      <c r="GC106" s="270">
        <v>43922</v>
      </c>
      <c r="GD106" s="270">
        <v>43952</v>
      </c>
      <c r="GE106" s="270">
        <v>43983</v>
      </c>
      <c r="GF106" s="270">
        <v>44013</v>
      </c>
      <c r="GG106" s="270">
        <v>44044</v>
      </c>
      <c r="GH106" s="270">
        <v>44075</v>
      </c>
      <c r="GI106" s="270">
        <v>44105</v>
      </c>
      <c r="GJ106" s="270">
        <v>44136</v>
      </c>
      <c r="GK106" s="270">
        <v>44166</v>
      </c>
      <c r="GL106" s="270">
        <v>44197</v>
      </c>
      <c r="GM106" s="270">
        <v>44228</v>
      </c>
      <c r="GN106" s="270">
        <v>44256</v>
      </c>
      <c r="GO106" s="270">
        <v>44287</v>
      </c>
      <c r="GP106" s="270">
        <v>44317</v>
      </c>
      <c r="GQ106" s="270">
        <v>44348</v>
      </c>
      <c r="GR106" s="270">
        <v>44378</v>
      </c>
      <c r="GS106" s="270">
        <v>44409</v>
      </c>
      <c r="GT106" s="270">
        <v>44440</v>
      </c>
      <c r="GU106" s="270">
        <v>44470</v>
      </c>
      <c r="GV106" s="270">
        <v>44501</v>
      </c>
      <c r="GW106" s="270">
        <v>44531</v>
      </c>
      <c r="GX106" s="270">
        <v>44562</v>
      </c>
      <c r="GY106" s="270">
        <v>44593</v>
      </c>
      <c r="GZ106" s="270">
        <v>44621</v>
      </c>
      <c r="HA106" s="270">
        <v>44652</v>
      </c>
      <c r="HB106" s="270">
        <v>44682</v>
      </c>
      <c r="HC106" s="270">
        <v>44713</v>
      </c>
      <c r="HD106" s="270">
        <v>44743</v>
      </c>
      <c r="HE106" s="270">
        <v>44774</v>
      </c>
      <c r="HF106" s="270">
        <v>44805</v>
      </c>
      <c r="HG106" s="270">
        <v>44835</v>
      </c>
      <c r="HH106" s="270">
        <f t="shared" ref="HH106:HZ106" si="7">HH$11</f>
        <v>44866</v>
      </c>
      <c r="HI106" s="270">
        <f t="shared" si="7"/>
        <v>44896</v>
      </c>
      <c r="HJ106" s="270">
        <f t="shared" si="7"/>
        <v>44927</v>
      </c>
      <c r="HK106" s="270">
        <f t="shared" si="7"/>
        <v>44958</v>
      </c>
      <c r="HL106" s="270">
        <f t="shared" si="7"/>
        <v>44986</v>
      </c>
      <c r="HM106" s="270">
        <f t="shared" si="7"/>
        <v>45017</v>
      </c>
      <c r="HN106" s="270">
        <f t="shared" si="7"/>
        <v>45047</v>
      </c>
      <c r="HO106" s="270">
        <f t="shared" si="7"/>
        <v>45078</v>
      </c>
      <c r="HP106" s="270">
        <f t="shared" si="7"/>
        <v>45108</v>
      </c>
      <c r="HQ106" s="270">
        <f t="shared" si="7"/>
        <v>45139</v>
      </c>
      <c r="HR106" s="270">
        <f t="shared" si="7"/>
        <v>45170</v>
      </c>
      <c r="HS106" s="270">
        <f t="shared" si="7"/>
        <v>45200</v>
      </c>
      <c r="HT106" s="270">
        <f t="shared" si="7"/>
        <v>45231</v>
      </c>
      <c r="HU106" s="270">
        <f t="shared" si="7"/>
        <v>45261</v>
      </c>
      <c r="HV106" s="270">
        <f t="shared" si="7"/>
        <v>45292</v>
      </c>
      <c r="HW106" s="270">
        <f t="shared" si="7"/>
        <v>45323</v>
      </c>
      <c r="HX106" s="270">
        <f t="shared" si="7"/>
        <v>45352</v>
      </c>
      <c r="HY106" s="270">
        <f t="shared" si="7"/>
        <v>45383</v>
      </c>
      <c r="HZ106" s="270">
        <f t="shared" si="7"/>
        <v>45413</v>
      </c>
      <c r="IA106" s="270">
        <v>45444</v>
      </c>
      <c r="IB106" s="270">
        <v>45474</v>
      </c>
      <c r="IC106" s="270">
        <v>45505</v>
      </c>
      <c r="ID106" s="270">
        <v>45536</v>
      </c>
      <c r="IE106" s="270">
        <v>45566</v>
      </c>
      <c r="IF106" s="270">
        <v>45597</v>
      </c>
      <c r="IG106" s="270">
        <v>45627</v>
      </c>
      <c r="IH106" s="270">
        <v>45658</v>
      </c>
      <c r="II106" s="270">
        <v>45689</v>
      </c>
      <c r="IJ106" s="270">
        <v>45717</v>
      </c>
    </row>
    <row r="107" spans="1:244">
      <c r="A107" s="26" t="s">
        <v>272</v>
      </c>
      <c r="B107" s="283">
        <v>0</v>
      </c>
      <c r="C107" s="283">
        <v>0</v>
      </c>
      <c r="D107" s="283">
        <v>0</v>
      </c>
      <c r="E107" s="283">
        <v>0</v>
      </c>
      <c r="F107" s="283">
        <v>0</v>
      </c>
      <c r="G107" s="283">
        <v>0</v>
      </c>
      <c r="H107" s="283">
        <v>0</v>
      </c>
      <c r="I107" s="283">
        <v>0</v>
      </c>
      <c r="J107" s="283">
        <v>0</v>
      </c>
      <c r="K107" s="283">
        <v>0</v>
      </c>
      <c r="L107" s="283">
        <v>0</v>
      </c>
      <c r="M107" s="283">
        <v>0</v>
      </c>
      <c r="N107" s="283">
        <v>0</v>
      </c>
      <c r="O107" s="283">
        <v>0</v>
      </c>
      <c r="P107" s="283">
        <v>0</v>
      </c>
      <c r="Q107" s="283">
        <v>0</v>
      </c>
      <c r="R107" s="283">
        <v>0</v>
      </c>
      <c r="S107" s="283">
        <v>0</v>
      </c>
      <c r="T107" s="283">
        <v>0</v>
      </c>
      <c r="U107" s="283">
        <v>0</v>
      </c>
      <c r="V107" s="283">
        <v>0</v>
      </c>
      <c r="W107" s="283">
        <v>0</v>
      </c>
      <c r="X107" s="283">
        <v>0</v>
      </c>
      <c r="Y107" s="283">
        <v>0</v>
      </c>
      <c r="Z107" s="283">
        <v>0</v>
      </c>
      <c r="AA107" s="283">
        <v>0</v>
      </c>
      <c r="AB107" s="283">
        <v>0</v>
      </c>
      <c r="AC107" s="283">
        <v>0</v>
      </c>
      <c r="AD107" s="283">
        <v>0</v>
      </c>
      <c r="AE107" s="283">
        <v>0</v>
      </c>
      <c r="AF107" s="283">
        <v>0</v>
      </c>
      <c r="AG107" s="283">
        <v>0</v>
      </c>
      <c r="AH107" s="283">
        <v>0</v>
      </c>
      <c r="AI107" s="283">
        <v>0</v>
      </c>
      <c r="AJ107" s="283">
        <v>0</v>
      </c>
      <c r="AK107" s="283">
        <v>0</v>
      </c>
      <c r="AL107" s="283">
        <v>0</v>
      </c>
      <c r="AM107" s="283">
        <v>0</v>
      </c>
      <c r="AN107" s="283">
        <v>0</v>
      </c>
      <c r="AO107" s="283">
        <v>0</v>
      </c>
      <c r="AP107" s="283">
        <v>0</v>
      </c>
      <c r="AQ107" s="283">
        <v>0</v>
      </c>
      <c r="AR107" s="283">
        <v>0</v>
      </c>
      <c r="AS107" s="283">
        <v>0</v>
      </c>
      <c r="AT107" s="283">
        <v>0</v>
      </c>
      <c r="AU107" s="283">
        <v>0</v>
      </c>
      <c r="AV107" s="283">
        <v>0</v>
      </c>
      <c r="AW107" s="283">
        <v>0</v>
      </c>
      <c r="AX107" s="283">
        <v>0</v>
      </c>
      <c r="AY107" s="283">
        <v>0</v>
      </c>
      <c r="AZ107" s="283">
        <v>0</v>
      </c>
      <c r="BA107" s="283">
        <v>0</v>
      </c>
      <c r="BB107" s="283">
        <v>0</v>
      </c>
      <c r="BC107" s="283">
        <v>0</v>
      </c>
      <c r="BD107" s="283">
        <v>0</v>
      </c>
      <c r="BE107" s="283">
        <v>0</v>
      </c>
      <c r="BF107" s="283">
        <v>0</v>
      </c>
      <c r="BG107" s="283">
        <v>0</v>
      </c>
      <c r="BH107" s="283">
        <v>0</v>
      </c>
      <c r="BI107" s="283">
        <v>0</v>
      </c>
      <c r="BJ107" s="283">
        <v>0</v>
      </c>
      <c r="BK107" s="283">
        <v>0</v>
      </c>
      <c r="BL107" s="283">
        <v>0</v>
      </c>
      <c r="BM107" s="283">
        <v>0</v>
      </c>
      <c r="BN107" s="283">
        <v>0</v>
      </c>
      <c r="BO107" s="283">
        <v>0</v>
      </c>
      <c r="BP107" s="283">
        <v>0</v>
      </c>
      <c r="BQ107" s="283">
        <v>0</v>
      </c>
      <c r="BR107" s="283">
        <v>0</v>
      </c>
      <c r="BS107" s="283">
        <v>0</v>
      </c>
      <c r="BT107" s="283">
        <v>0</v>
      </c>
      <c r="BU107" s="283">
        <v>0</v>
      </c>
      <c r="BV107" s="283">
        <v>0</v>
      </c>
      <c r="BW107" s="283">
        <v>0</v>
      </c>
      <c r="BX107" s="283">
        <v>0</v>
      </c>
      <c r="BY107" s="283">
        <v>0</v>
      </c>
      <c r="BZ107" s="283">
        <v>0</v>
      </c>
      <c r="CA107" s="283">
        <v>0</v>
      </c>
      <c r="CB107" s="283">
        <v>0</v>
      </c>
      <c r="CC107" s="283">
        <v>0</v>
      </c>
      <c r="CD107" s="283">
        <v>0</v>
      </c>
      <c r="CE107" s="283">
        <v>0</v>
      </c>
      <c r="CF107" s="283">
        <v>0</v>
      </c>
      <c r="CG107" s="283">
        <v>0</v>
      </c>
      <c r="CH107" s="283">
        <v>0</v>
      </c>
      <c r="CI107" s="283">
        <v>0</v>
      </c>
      <c r="CJ107" s="283">
        <v>0</v>
      </c>
      <c r="CK107" s="283">
        <v>0</v>
      </c>
      <c r="CL107" s="283">
        <v>0</v>
      </c>
      <c r="CM107" s="283">
        <v>0</v>
      </c>
      <c r="CN107" s="283">
        <v>0</v>
      </c>
      <c r="CO107" s="283">
        <v>0</v>
      </c>
      <c r="CP107" s="283">
        <v>0</v>
      </c>
      <c r="CQ107" s="283">
        <v>0</v>
      </c>
      <c r="CR107" s="283">
        <v>0</v>
      </c>
      <c r="CS107" s="283">
        <v>0</v>
      </c>
      <c r="CT107" s="283">
        <v>0</v>
      </c>
      <c r="CU107" s="283">
        <v>0</v>
      </c>
      <c r="CV107" s="283">
        <v>0</v>
      </c>
      <c r="CW107" s="283">
        <v>0</v>
      </c>
      <c r="CX107" s="283">
        <v>0</v>
      </c>
      <c r="CY107" s="283">
        <v>0</v>
      </c>
      <c r="CZ107" s="283">
        <v>0</v>
      </c>
      <c r="DA107" s="283">
        <v>0</v>
      </c>
      <c r="DB107" s="283">
        <v>0</v>
      </c>
      <c r="DC107" s="283">
        <v>0</v>
      </c>
      <c r="DD107" s="283">
        <v>0</v>
      </c>
      <c r="DE107" s="283">
        <v>0</v>
      </c>
      <c r="DF107" s="283">
        <v>0</v>
      </c>
      <c r="DG107" s="283">
        <v>0</v>
      </c>
      <c r="DH107" s="283">
        <v>0</v>
      </c>
      <c r="DI107" s="283">
        <v>0</v>
      </c>
      <c r="DJ107" s="283">
        <v>0</v>
      </c>
      <c r="DK107" s="283">
        <v>0</v>
      </c>
      <c r="DL107" s="283">
        <v>0</v>
      </c>
      <c r="DM107" s="283">
        <v>0</v>
      </c>
      <c r="DN107" s="283">
        <v>0</v>
      </c>
      <c r="DO107" s="283">
        <v>0</v>
      </c>
      <c r="DP107" s="283">
        <v>0</v>
      </c>
      <c r="DQ107" s="283">
        <v>0</v>
      </c>
      <c r="DR107" s="283">
        <v>0</v>
      </c>
      <c r="DS107" s="283">
        <v>0</v>
      </c>
      <c r="DT107" s="283">
        <v>0</v>
      </c>
      <c r="DU107" s="283">
        <v>0</v>
      </c>
      <c r="DV107" s="283">
        <v>0</v>
      </c>
      <c r="DW107" s="283">
        <v>0</v>
      </c>
      <c r="DX107" s="283">
        <v>0</v>
      </c>
      <c r="DY107" s="283">
        <v>0</v>
      </c>
      <c r="DZ107" s="283">
        <v>0</v>
      </c>
      <c r="EA107" s="283">
        <v>0</v>
      </c>
      <c r="EB107" s="283">
        <v>0</v>
      </c>
      <c r="EC107" s="283">
        <v>0</v>
      </c>
      <c r="ED107" s="283">
        <v>0</v>
      </c>
      <c r="EE107" s="283">
        <v>0</v>
      </c>
      <c r="EF107" s="283">
        <v>0</v>
      </c>
      <c r="EG107" s="283">
        <v>0</v>
      </c>
      <c r="EH107" s="283">
        <v>0</v>
      </c>
      <c r="EI107" s="283">
        <v>0</v>
      </c>
      <c r="EJ107" s="283">
        <v>0</v>
      </c>
      <c r="EK107" s="283">
        <v>0</v>
      </c>
      <c r="EL107" s="283">
        <v>0</v>
      </c>
      <c r="EM107" s="283">
        <v>0</v>
      </c>
      <c r="EN107" s="283">
        <v>0</v>
      </c>
      <c r="EO107" s="283">
        <v>0</v>
      </c>
      <c r="EP107" s="283">
        <v>0</v>
      </c>
      <c r="EQ107" s="283">
        <v>0</v>
      </c>
      <c r="ER107" s="283">
        <v>0</v>
      </c>
      <c r="ES107" s="283">
        <v>0</v>
      </c>
      <c r="ET107" s="283">
        <v>0</v>
      </c>
      <c r="EU107" s="283">
        <v>0</v>
      </c>
      <c r="EV107" s="283">
        <v>0</v>
      </c>
      <c r="EW107" s="283">
        <v>0</v>
      </c>
      <c r="EX107" s="283">
        <v>0</v>
      </c>
      <c r="EY107" s="283">
        <v>0</v>
      </c>
      <c r="EZ107" s="283">
        <v>0</v>
      </c>
      <c r="FA107" s="283">
        <v>0</v>
      </c>
      <c r="FB107" s="283">
        <v>0</v>
      </c>
      <c r="FC107" s="283">
        <v>0</v>
      </c>
      <c r="FD107" s="283">
        <v>0</v>
      </c>
      <c r="FE107" s="283">
        <v>0</v>
      </c>
      <c r="FF107" s="283">
        <v>0</v>
      </c>
      <c r="FG107" s="283">
        <v>0</v>
      </c>
      <c r="FH107" s="283">
        <v>0</v>
      </c>
      <c r="FI107" s="283">
        <v>0</v>
      </c>
      <c r="FJ107" s="283">
        <v>0</v>
      </c>
      <c r="FK107" s="283">
        <v>0</v>
      </c>
      <c r="FL107" s="283">
        <v>0</v>
      </c>
      <c r="FM107" s="283">
        <v>0</v>
      </c>
      <c r="FN107" s="283">
        <v>0</v>
      </c>
      <c r="FO107" s="283">
        <v>0</v>
      </c>
      <c r="FP107" s="283">
        <v>0</v>
      </c>
      <c r="FQ107" s="283">
        <v>0</v>
      </c>
      <c r="FR107" s="283">
        <v>0</v>
      </c>
      <c r="FS107" s="283">
        <v>0</v>
      </c>
      <c r="FT107" s="283">
        <v>0</v>
      </c>
      <c r="FU107" s="283">
        <v>0</v>
      </c>
      <c r="FV107" s="283">
        <v>0</v>
      </c>
      <c r="FW107" s="283">
        <v>0</v>
      </c>
      <c r="FX107" s="283">
        <v>0</v>
      </c>
      <c r="FY107" s="283">
        <v>0</v>
      </c>
      <c r="FZ107" s="283">
        <v>0</v>
      </c>
      <c r="GA107" s="283">
        <v>0</v>
      </c>
      <c r="GB107" s="283">
        <v>0</v>
      </c>
      <c r="GC107" s="283">
        <v>0</v>
      </c>
      <c r="GD107" s="283">
        <v>0</v>
      </c>
      <c r="GE107" s="283">
        <v>0</v>
      </c>
      <c r="GF107" s="283">
        <v>0</v>
      </c>
      <c r="GG107" s="283">
        <v>0</v>
      </c>
      <c r="GH107" s="283">
        <v>0</v>
      </c>
      <c r="GI107" s="283">
        <v>0</v>
      </c>
      <c r="GJ107" s="283">
        <v>0</v>
      </c>
      <c r="GK107" s="283">
        <v>0</v>
      </c>
      <c r="GL107" s="283">
        <v>0</v>
      </c>
      <c r="GM107" s="283">
        <v>0</v>
      </c>
      <c r="GN107" s="283">
        <v>0</v>
      </c>
      <c r="GO107" s="283">
        <v>0</v>
      </c>
      <c r="GP107" s="283">
        <v>0</v>
      </c>
      <c r="GQ107" s="283">
        <v>0</v>
      </c>
      <c r="GR107" s="283">
        <v>0</v>
      </c>
      <c r="GS107" s="283">
        <v>0</v>
      </c>
      <c r="GT107" s="283">
        <v>0</v>
      </c>
      <c r="GU107" s="283">
        <v>0</v>
      </c>
      <c r="GV107" s="283">
        <v>0</v>
      </c>
      <c r="GW107" s="283">
        <v>0</v>
      </c>
      <c r="GX107" s="283">
        <v>0</v>
      </c>
      <c r="GY107" s="283">
        <v>0</v>
      </c>
      <c r="GZ107" s="283">
        <v>0</v>
      </c>
      <c r="HA107" s="283">
        <v>0</v>
      </c>
      <c r="HB107" s="283">
        <v>0</v>
      </c>
      <c r="HC107" s="283">
        <v>0</v>
      </c>
      <c r="HD107" s="283">
        <v>0</v>
      </c>
      <c r="HE107" s="283">
        <v>0</v>
      </c>
      <c r="HF107" s="283">
        <v>0</v>
      </c>
      <c r="HG107" s="283">
        <v>0</v>
      </c>
      <c r="HH107" s="283">
        <v>0</v>
      </c>
      <c r="HI107" s="283">
        <v>0</v>
      </c>
      <c r="HJ107" s="283">
        <v>0</v>
      </c>
      <c r="HK107" s="283">
        <v>0</v>
      </c>
      <c r="HL107" s="283">
        <v>0</v>
      </c>
      <c r="HM107" s="283">
        <v>0</v>
      </c>
      <c r="HN107" s="283">
        <v>0</v>
      </c>
      <c r="HO107" s="283">
        <v>0</v>
      </c>
      <c r="HP107" s="283">
        <v>0</v>
      </c>
      <c r="HQ107" s="283">
        <v>0</v>
      </c>
      <c r="HR107" s="283">
        <v>0</v>
      </c>
      <c r="HS107" s="283">
        <v>0</v>
      </c>
      <c r="HT107" s="283">
        <v>0</v>
      </c>
      <c r="HU107" s="283">
        <v>0</v>
      </c>
      <c r="HV107" s="607">
        <v>0</v>
      </c>
      <c r="HW107" s="283">
        <v>0</v>
      </c>
      <c r="HX107" s="283">
        <v>0</v>
      </c>
      <c r="HY107" s="283">
        <v>0</v>
      </c>
      <c r="HZ107" s="283">
        <v>0</v>
      </c>
      <c r="IA107" s="283">
        <v>0</v>
      </c>
      <c r="IB107" s="283">
        <v>0</v>
      </c>
      <c r="IC107" s="283">
        <v>0</v>
      </c>
      <c r="ID107" s="283">
        <v>0</v>
      </c>
      <c r="IE107" s="283">
        <v>0</v>
      </c>
      <c r="IF107" s="283">
        <v>0</v>
      </c>
      <c r="IG107" s="283">
        <v>0</v>
      </c>
      <c r="IH107" s="283">
        <v>0</v>
      </c>
      <c r="II107" s="283">
        <v>0</v>
      </c>
      <c r="IJ107" s="283">
        <v>0</v>
      </c>
    </row>
    <row r="108" spans="1:244">
      <c r="A108" s="39" t="s">
        <v>317</v>
      </c>
      <c r="B108" s="282">
        <v>0</v>
      </c>
      <c r="C108" s="282">
        <v>7.7484047402005471E-2</v>
      </c>
      <c r="D108" s="282">
        <v>6.3265690770873906E-2</v>
      </c>
      <c r="E108" s="282">
        <v>7.4146703413186341E-2</v>
      </c>
      <c r="F108" s="282">
        <v>8.7842221357207734E-2</v>
      </c>
      <c r="G108" s="282">
        <v>8.2626262626262631E-2</v>
      </c>
      <c r="H108" s="282">
        <v>0.11127890022911893</v>
      </c>
      <c r="I108" s="282">
        <v>0.16459909953060639</v>
      </c>
      <c r="J108" s="282">
        <v>0.12894550306467081</v>
      </c>
      <c r="K108" s="282">
        <v>5.6986004312117545E-3</v>
      </c>
      <c r="L108" s="282">
        <v>3.5149010502098289E-3</v>
      </c>
      <c r="M108" s="282">
        <v>2.6213625151517718E-3</v>
      </c>
      <c r="N108" s="282">
        <v>3.4707597076434646E-3</v>
      </c>
      <c r="O108" s="282">
        <v>4.1451554753569137E-3</v>
      </c>
      <c r="P108" s="282">
        <v>4.253368644684381E-3</v>
      </c>
      <c r="Q108" s="282">
        <v>5.1208488585725116E-3</v>
      </c>
      <c r="R108" s="282">
        <v>5.5234571904432027E-3</v>
      </c>
      <c r="S108" s="282">
        <v>6.2805957934713346E-3</v>
      </c>
      <c r="T108" s="282">
        <v>7.4348728604739971E-3</v>
      </c>
      <c r="U108" s="282">
        <v>4.955853151889302E-3</v>
      </c>
      <c r="V108" s="282">
        <v>4.3741824779532767E-3</v>
      </c>
      <c r="W108" s="282">
        <v>4.7167955359751048E-3</v>
      </c>
      <c r="X108" s="282">
        <v>4.6898148953968041E-3</v>
      </c>
      <c r="Y108" s="282">
        <v>5.9368722418619941E-3</v>
      </c>
      <c r="Z108" s="282">
        <v>1.3186469218317775E-2</v>
      </c>
      <c r="AA108" s="282">
        <v>2.2125395059621358E-3</v>
      </c>
      <c r="AB108" s="282">
        <v>2.1264311783383001E-3</v>
      </c>
      <c r="AC108" s="282">
        <v>8.1420557602415265E-3</v>
      </c>
      <c r="AD108" s="282">
        <v>3.3390143514494689E-3</v>
      </c>
      <c r="AE108" s="282">
        <v>3.3290489667278595E-3</v>
      </c>
      <c r="AF108" s="282">
        <v>3.8946307491626747E-3</v>
      </c>
      <c r="AG108" s="282">
        <v>3.4763347421527925E-3</v>
      </c>
      <c r="AH108" s="282">
        <v>2.5799304924480236E-3</v>
      </c>
      <c r="AI108" s="282">
        <v>3.5998046814584373E-3</v>
      </c>
      <c r="AJ108" s="282">
        <v>3.8461283983617731E-3</v>
      </c>
      <c r="AK108" s="282">
        <v>2.6114209461231695E-3</v>
      </c>
      <c r="AL108" s="282">
        <v>2.7997686506957059E-3</v>
      </c>
      <c r="AM108" s="282">
        <v>2.7976443886008283E-3</v>
      </c>
      <c r="AN108" s="282">
        <v>3.1592904867773709E-3</v>
      </c>
      <c r="AO108" s="282">
        <v>1.8921693843094675E-3</v>
      </c>
      <c r="AP108" s="282">
        <v>4.7323445210110627E-3</v>
      </c>
      <c r="AQ108" s="282">
        <v>5.2782414024006314E-3</v>
      </c>
      <c r="AR108" s="282">
        <v>1.215318842277688E-2</v>
      </c>
      <c r="AS108" s="282">
        <v>1.1323134459476419E-2</v>
      </c>
      <c r="AT108" s="282">
        <v>1.1369042096889761E-2</v>
      </c>
      <c r="AU108" s="282">
        <v>1.5226923530930333E-2</v>
      </c>
      <c r="AV108" s="282">
        <v>1.3337801931204452E-2</v>
      </c>
      <c r="AW108" s="282">
        <v>1.522552674687906E-2</v>
      </c>
      <c r="AX108" s="282">
        <v>8.8423608190985464E-3</v>
      </c>
      <c r="AY108" s="282">
        <v>1.5601532280586788E-2</v>
      </c>
      <c r="AZ108" s="282">
        <v>1.3541271759873123E-2</v>
      </c>
      <c r="BA108" s="282">
        <v>1.9230345923235571E-2</v>
      </c>
      <c r="BB108" s="282">
        <v>1.8990765067289455E-2</v>
      </c>
      <c r="BC108" s="282">
        <v>2.175231218505844E-2</v>
      </c>
      <c r="BD108" s="282">
        <v>5.3276485178225419E-2</v>
      </c>
      <c r="BE108" s="282">
        <v>7.3613609050214829E-2</v>
      </c>
      <c r="BF108" s="282">
        <v>9.4121104282163859E-2</v>
      </c>
      <c r="BG108" s="282">
        <v>0.10852094795546005</v>
      </c>
      <c r="BH108" s="282">
        <v>0.12133472689822263</v>
      </c>
      <c r="BI108" s="282">
        <v>0.13712466520303276</v>
      </c>
      <c r="BJ108" s="282">
        <v>0.17046917909174128</v>
      </c>
      <c r="BK108" s="282">
        <v>0.16320171174095532</v>
      </c>
      <c r="BL108" s="282">
        <v>0.18384622772236475</v>
      </c>
      <c r="BM108" s="282">
        <v>0.18381265270584973</v>
      </c>
      <c r="BN108" s="282">
        <v>0.11244598102719901</v>
      </c>
      <c r="BO108" s="282">
        <v>0.1503286592987389</v>
      </c>
      <c r="BP108" s="282">
        <v>0.19687942141720385</v>
      </c>
      <c r="BQ108" s="282">
        <v>0.16760101264849855</v>
      </c>
      <c r="BR108" s="282">
        <v>0.15930491031708541</v>
      </c>
      <c r="BS108" s="282">
        <v>0.20158624206878967</v>
      </c>
      <c r="BT108" s="282">
        <v>0.2022754331273322</v>
      </c>
      <c r="BU108" s="282">
        <v>0.20721858501208185</v>
      </c>
      <c r="BV108" s="282">
        <v>0.17311190452001179</v>
      </c>
      <c r="BW108" s="282">
        <v>0.18509629964627022</v>
      </c>
      <c r="BX108" s="282">
        <v>0.18288470772074325</v>
      </c>
      <c r="BY108" s="282">
        <v>0.18215874440819502</v>
      </c>
      <c r="BZ108" s="282">
        <v>0.18040121301127313</v>
      </c>
      <c r="CA108" s="282">
        <v>0.16327538811234746</v>
      </c>
      <c r="CB108" s="282">
        <v>0.16377428242904035</v>
      </c>
      <c r="CC108" s="282">
        <v>0.15817743428041814</v>
      </c>
      <c r="CD108" s="282">
        <v>0.13755357553047531</v>
      </c>
      <c r="CE108" s="282">
        <v>0.10231112611217089</v>
      </c>
      <c r="CF108" s="282">
        <v>6.9731257295978469E-2</v>
      </c>
      <c r="CG108" s="282">
        <v>0.20721858501208185</v>
      </c>
      <c r="CH108" s="282">
        <v>6.9621175986563255E-2</v>
      </c>
      <c r="CI108" s="282">
        <v>6.9658967758902915E-2</v>
      </c>
      <c r="CJ108" s="282">
        <v>3.5289047743232799E-2</v>
      </c>
      <c r="CK108" s="282">
        <v>3.3239942801381463E-2</v>
      </c>
      <c r="CL108" s="282">
        <v>3.0975747927120628E-2</v>
      </c>
      <c r="CM108" s="282">
        <v>3.0978168477916977E-2</v>
      </c>
      <c r="CN108" s="282">
        <v>0.12266853096874684</v>
      </c>
      <c r="CO108" s="282">
        <v>0.16744407229088701</v>
      </c>
      <c r="CP108" s="282">
        <v>0.18561867375088889</v>
      </c>
      <c r="CQ108" s="282">
        <v>0.180665275986439</v>
      </c>
      <c r="CR108" s="282">
        <v>0.14226321468669534</v>
      </c>
      <c r="CS108" s="282">
        <v>0.13489866045875543</v>
      </c>
      <c r="CT108" s="282">
        <v>0.11879415388441149</v>
      </c>
      <c r="CU108" s="282">
        <v>0.1193204833499006</v>
      </c>
      <c r="CV108" s="282">
        <v>0.15568239213328489</v>
      </c>
      <c r="CW108" s="282">
        <v>0.13707323916812764</v>
      </c>
      <c r="CX108" s="282">
        <v>9.1870755272823457E-2</v>
      </c>
      <c r="CY108" s="282">
        <v>8.9279871057615534E-2</v>
      </c>
      <c r="CZ108" s="282">
        <v>7.2209560075688878E-2</v>
      </c>
      <c r="DA108" s="282">
        <v>7.9720499873100106E-2</v>
      </c>
      <c r="DB108" s="282">
        <v>8.0506626878274673E-2</v>
      </c>
      <c r="DC108" s="282">
        <v>9.2381972075042756E-2</v>
      </c>
      <c r="DD108" s="282">
        <v>0.10263388129578631</v>
      </c>
      <c r="DE108" s="282">
        <v>9.997480957535429E-2</v>
      </c>
      <c r="DF108" s="282">
        <v>9.9082980491946179E-2</v>
      </c>
      <c r="DG108" s="282">
        <v>9.5093786809169634E-2</v>
      </c>
      <c r="DH108" s="282">
        <v>8.7987385008239036E-2</v>
      </c>
      <c r="DI108" s="282">
        <v>7.7881725658926856E-2</v>
      </c>
      <c r="DJ108" s="282">
        <v>7.7237690673272824E-2</v>
      </c>
      <c r="DK108" s="282">
        <v>8.8785282773058985E-2</v>
      </c>
      <c r="DL108" s="282">
        <v>8.6330638113091565E-2</v>
      </c>
      <c r="DM108" s="282">
        <v>8.1699999999999995E-2</v>
      </c>
      <c r="DN108" s="282">
        <v>9.1735809492580256E-2</v>
      </c>
      <c r="DO108" s="282">
        <v>9.8293046104535695E-2</v>
      </c>
      <c r="DP108" s="282">
        <v>8.3057714127773505E-2</v>
      </c>
      <c r="DQ108" s="282">
        <v>7.7308648426088533E-2</v>
      </c>
      <c r="DR108" s="282">
        <v>7.8678275815733154E-2</v>
      </c>
      <c r="DS108" s="282">
        <v>7.8258979939132764E-2</v>
      </c>
      <c r="DT108" s="282">
        <v>7.8316890989105159E-2</v>
      </c>
      <c r="DU108" s="282">
        <v>8.1900000000000001E-2</v>
      </c>
      <c r="DV108" s="282">
        <v>7.2769715689966222E-2</v>
      </c>
      <c r="DW108" s="282">
        <v>8.1269465631526372E-2</v>
      </c>
      <c r="DX108" s="282">
        <v>7.6983188186060175E-2</v>
      </c>
      <c r="DY108" s="282">
        <v>7.5759414035221795E-2</v>
      </c>
      <c r="DZ108" s="282">
        <v>8.67581194178529E-2</v>
      </c>
      <c r="EA108" s="282">
        <v>9.767589576999243E-2</v>
      </c>
      <c r="EB108" s="282">
        <v>9.4669171372327332E-2</v>
      </c>
      <c r="EC108" s="282">
        <v>9.8256882397468548E-2</v>
      </c>
      <c r="ED108" s="282">
        <v>8.9088218882856243E-2</v>
      </c>
      <c r="EE108" s="282">
        <v>9.1727744120469495E-2</v>
      </c>
      <c r="EF108" s="282">
        <v>0.1116734845212257</v>
      </c>
      <c r="EG108" s="282">
        <v>9.9077191630817657E-2</v>
      </c>
      <c r="EH108" s="282">
        <v>7.7040032974361766E-2</v>
      </c>
      <c r="EI108" s="282">
        <v>7.6924799879656794E-2</v>
      </c>
      <c r="EJ108" s="282">
        <v>7.0997491816474939E-2</v>
      </c>
      <c r="EK108" s="282">
        <v>6.7914357043670937E-2</v>
      </c>
      <c r="EL108" s="282">
        <v>7.5964382605714253E-2</v>
      </c>
      <c r="EM108" s="282">
        <v>7.4886463920266391E-2</v>
      </c>
      <c r="EN108" s="282">
        <v>8.0227190767398274E-2</v>
      </c>
      <c r="EO108" s="282">
        <v>7.8921740505151647E-2</v>
      </c>
      <c r="EP108" s="282">
        <v>7.2116212475299868E-2</v>
      </c>
      <c r="EQ108" s="282">
        <v>5.8465316584781962E-2</v>
      </c>
      <c r="ER108" s="282">
        <v>6.1550537713782091E-2</v>
      </c>
      <c r="ES108" s="282">
        <v>6.8130997098948848E-2</v>
      </c>
      <c r="ET108" s="282">
        <v>6.7890436731704723E-2</v>
      </c>
      <c r="EU108" s="282">
        <v>5.6660708217805104E-2</v>
      </c>
      <c r="EV108" s="282">
        <v>6.3471947162016748E-2</v>
      </c>
      <c r="EW108" s="282">
        <v>5.8653035100639669E-2</v>
      </c>
      <c r="EX108" s="282">
        <v>5.8030585442978198E-2</v>
      </c>
      <c r="EY108" s="282">
        <v>6.5046370095526884E-2</v>
      </c>
      <c r="EZ108" s="282">
        <v>7.4216308904259648E-2</v>
      </c>
      <c r="FA108" s="282">
        <v>6.28586986335022E-2</v>
      </c>
      <c r="FB108" s="282">
        <v>5.8229020331964053E-2</v>
      </c>
      <c r="FC108" s="282">
        <v>5.9680852376748868E-2</v>
      </c>
      <c r="FD108" s="282">
        <v>6.7258956862813385E-2</v>
      </c>
      <c r="FE108" s="282">
        <v>5.7886836257238013E-2</v>
      </c>
      <c r="FF108" s="282">
        <v>7.2969822871517862E-2</v>
      </c>
      <c r="FG108" s="282">
        <v>7.4532759573588694E-2</v>
      </c>
      <c r="FH108" s="282">
        <v>5.1057070789681455E-2</v>
      </c>
      <c r="FI108" s="282">
        <v>4.3795259640900162E-2</v>
      </c>
      <c r="FJ108" s="282">
        <v>5.5168226079746883E-2</v>
      </c>
      <c r="FK108" s="282">
        <v>5.476322412853267E-2</v>
      </c>
      <c r="FL108" s="282">
        <v>3.6006534122809915E-2</v>
      </c>
      <c r="FM108" s="282">
        <v>3.5096008630993193E-2</v>
      </c>
      <c r="FN108" s="282">
        <v>0.12367003843481859</v>
      </c>
      <c r="FO108" s="282">
        <v>0.18271719900501493</v>
      </c>
      <c r="FP108" s="282">
        <v>0.16760483405624374</v>
      </c>
      <c r="FQ108" s="282">
        <v>0.18853067194812764</v>
      </c>
      <c r="FR108" s="282">
        <v>0.17416150416866308</v>
      </c>
      <c r="FS108" s="282">
        <v>0.18304148548722224</v>
      </c>
      <c r="FT108" s="282">
        <v>0.18161288337061715</v>
      </c>
      <c r="FU108" s="282">
        <v>0.12018786343785973</v>
      </c>
      <c r="FV108" s="282">
        <v>0.12857324307044599</v>
      </c>
      <c r="FW108" s="282">
        <v>0.12589224121811282</v>
      </c>
      <c r="FX108" s="282">
        <v>0.12392427389654465</v>
      </c>
      <c r="FY108" s="282">
        <v>0.13048894314334616</v>
      </c>
      <c r="FZ108" s="282">
        <v>0.12665104948537736</v>
      </c>
      <c r="GA108" s="282">
        <v>0.11516347691785134</v>
      </c>
      <c r="GB108" s="282">
        <v>0.11703078192774631</v>
      </c>
      <c r="GC108" s="282">
        <v>0.13045132081462329</v>
      </c>
      <c r="GD108" s="282">
        <v>0.11130971273421515</v>
      </c>
      <c r="GE108" s="282">
        <v>0.11020735701815365</v>
      </c>
      <c r="GF108" s="282">
        <v>0.10277239199470088</v>
      </c>
      <c r="GG108" s="282">
        <v>0.10391253278594706</v>
      </c>
      <c r="GH108" s="282">
        <v>0.10358123594066874</v>
      </c>
      <c r="GI108" s="282">
        <v>0.10641858505824914</v>
      </c>
      <c r="GJ108" s="282">
        <v>0.11080094110608295</v>
      </c>
      <c r="GK108" s="282">
        <v>0.10518028521430359</v>
      </c>
      <c r="GL108" s="282">
        <v>9.8666101281986052E-2</v>
      </c>
      <c r="GM108" s="282">
        <v>0.10376982188067087</v>
      </c>
      <c r="GN108" s="282">
        <v>0.10847497563129418</v>
      </c>
      <c r="GO108" s="282">
        <v>0.10401753507376162</v>
      </c>
      <c r="GP108" s="282">
        <v>0.10178823934340471</v>
      </c>
      <c r="GQ108" s="282">
        <v>9.510225346659068E-2</v>
      </c>
      <c r="GR108" s="282">
        <v>9.2590760074623399E-2</v>
      </c>
      <c r="GS108" s="282">
        <v>9.2269352994490211E-2</v>
      </c>
      <c r="GT108" s="282">
        <v>9.5510160206892625E-2</v>
      </c>
      <c r="GU108" s="282">
        <v>9.3326778312358999E-2</v>
      </c>
      <c r="GV108" s="282">
        <v>9.8495114925916227E-2</v>
      </c>
      <c r="GW108" s="282">
        <v>9.185711608862937E-2</v>
      </c>
      <c r="GX108" s="282">
        <v>9.0904467502178329E-2</v>
      </c>
      <c r="GY108" s="282">
        <v>9.9779336920345643E-2</v>
      </c>
      <c r="GZ108" s="282">
        <v>0.10826252189966383</v>
      </c>
      <c r="HA108" s="282">
        <v>0.10395796427548744</v>
      </c>
      <c r="HB108" s="282">
        <v>9.3911403769077306E-2</v>
      </c>
      <c r="HC108" s="282">
        <v>0.10124410592069626</v>
      </c>
      <c r="HD108" s="282">
        <v>9.6915398550332543E-2</v>
      </c>
      <c r="HE108" s="282">
        <v>0.10670509986051188</v>
      </c>
      <c r="HF108" s="282">
        <v>9.3139679375394829E-2</v>
      </c>
      <c r="HG108" s="282">
        <v>0.10215955161517366</v>
      </c>
      <c r="HH108" s="282">
        <v>0.10261131350396566</v>
      </c>
      <c r="HI108" s="282">
        <v>9.8579966523475296E-2</v>
      </c>
      <c r="HJ108" s="282">
        <v>9.4845680194574164E-2</v>
      </c>
      <c r="HK108" s="282">
        <v>9.2729927678704888E-2</v>
      </c>
      <c r="HL108" s="282">
        <v>0.10846479667649404</v>
      </c>
      <c r="HM108" s="282">
        <v>0.10564247837657731</v>
      </c>
      <c r="HN108" s="282">
        <v>9.8414980587026801E-2</v>
      </c>
      <c r="HO108" s="282">
        <v>0.10238284866444849</v>
      </c>
      <c r="HP108" s="282">
        <v>9.4106494026224757E-2</v>
      </c>
      <c r="HQ108" s="282">
        <v>9.6212515115423447E-2</v>
      </c>
      <c r="HR108" s="282">
        <v>9.868990394206531E-2</v>
      </c>
      <c r="HS108" s="282">
        <v>9.0033025236455344E-2</v>
      </c>
      <c r="HT108" s="282">
        <v>9.7753358585499481E-2</v>
      </c>
      <c r="HU108" s="282">
        <v>8.8454380370552088E-2</v>
      </c>
      <c r="HV108" s="608">
        <v>9.0077144446058258E-2</v>
      </c>
      <c r="HW108" s="282">
        <v>8.7511040604931492E-2</v>
      </c>
      <c r="HX108" s="282">
        <v>8.5388035308474816E-2</v>
      </c>
      <c r="HY108" s="282">
        <v>9.4625868679184211E-2</v>
      </c>
      <c r="HZ108" s="282">
        <v>9.0755093528612454E-2</v>
      </c>
      <c r="IA108" s="282">
        <v>9.1579486851567568E-2</v>
      </c>
      <c r="IB108" s="282">
        <v>9.3542164067990097E-2</v>
      </c>
      <c r="IC108" s="282">
        <v>9.5361232036099183E-2</v>
      </c>
      <c r="ID108" s="282">
        <v>9.8354783884331137E-2</v>
      </c>
      <c r="IE108" s="282">
        <v>9.2967711831970792E-2</v>
      </c>
      <c r="IF108" s="282">
        <v>8.9868760774427139E-2</v>
      </c>
      <c r="IG108" s="282">
        <v>9.103848961477129E-2</v>
      </c>
      <c r="IH108" s="282">
        <v>9.6132831929705023E-2</v>
      </c>
      <c r="II108" s="282">
        <v>9.7090514232019615E-2</v>
      </c>
      <c r="IJ108" s="282">
        <v>9.6678310278687535E-2</v>
      </c>
    </row>
    <row r="109" spans="1:244">
      <c r="A109" s="39" t="s">
        <v>322</v>
      </c>
      <c r="B109" s="282">
        <v>0</v>
      </c>
      <c r="C109" s="282">
        <v>0</v>
      </c>
      <c r="D109" s="282">
        <v>4.2093359301375892E-3</v>
      </c>
      <c r="E109" s="282">
        <v>6.8369726521093918E-3</v>
      </c>
      <c r="F109" s="282">
        <v>1.0704554301284546E-2</v>
      </c>
      <c r="G109" s="282">
        <v>4.5454545454545452E-3</v>
      </c>
      <c r="H109" s="282">
        <v>0</v>
      </c>
      <c r="I109" s="282">
        <v>0</v>
      </c>
      <c r="J109" s="282">
        <v>2.501772088562732E-3</v>
      </c>
      <c r="K109" s="282">
        <v>0</v>
      </c>
      <c r="L109" s="282">
        <v>0</v>
      </c>
      <c r="M109" s="282">
        <v>0</v>
      </c>
      <c r="N109" s="282">
        <v>0</v>
      </c>
      <c r="O109" s="282">
        <v>6.4053175115890489E-5</v>
      </c>
      <c r="P109" s="282">
        <v>7.5012368673787143E-4</v>
      </c>
      <c r="Q109" s="282">
        <v>3.3034534480911394E-4</v>
      </c>
      <c r="R109" s="282">
        <v>5.7850752428257701E-4</v>
      </c>
      <c r="S109" s="282">
        <v>1.9820000298365596E-4</v>
      </c>
      <c r="T109" s="282">
        <v>2.1333924994186505E-5</v>
      </c>
      <c r="U109" s="282">
        <v>1.2113845167574858E-3</v>
      </c>
      <c r="V109" s="282">
        <v>3.0436433705115402E-3</v>
      </c>
      <c r="W109" s="282">
        <v>2.0221651236131894E-3</v>
      </c>
      <c r="X109" s="282">
        <v>1.48255691923034E-3</v>
      </c>
      <c r="Y109" s="282">
        <v>4.6925911650253627E-4</v>
      </c>
      <c r="Z109" s="282">
        <v>1.1558764062970298E-5</v>
      </c>
      <c r="AA109" s="282">
        <v>1.7820950171937899E-4</v>
      </c>
      <c r="AB109" s="282">
        <v>4.0525825522812518E-4</v>
      </c>
      <c r="AC109" s="282">
        <v>6.2123225085651784E-4</v>
      </c>
      <c r="AD109" s="282">
        <v>7.000114915181266E-4</v>
      </c>
      <c r="AE109" s="282">
        <v>5.8673395830912268E-4</v>
      </c>
      <c r="AF109" s="282">
        <v>1.2421156809486471E-3</v>
      </c>
      <c r="AG109" s="282">
        <v>3.1127014009234207E-4</v>
      </c>
      <c r="AH109" s="282">
        <v>2.1303447497962231E-3</v>
      </c>
      <c r="AI109" s="282">
        <v>1.9316429294246058E-3</v>
      </c>
      <c r="AJ109" s="282">
        <v>1.5098683992880726E-3</v>
      </c>
      <c r="AK109" s="282">
        <v>1.5124798734877595E-4</v>
      </c>
      <c r="AL109" s="282">
        <v>4.8136373292663009E-4</v>
      </c>
      <c r="AM109" s="282">
        <v>1.5333989826512404E-4</v>
      </c>
      <c r="AN109" s="282">
        <v>5.0208055133729593E-4</v>
      </c>
      <c r="AO109" s="282">
        <v>2.3629964212419201E-5</v>
      </c>
      <c r="AP109" s="282">
        <v>2.1579318381263398E-5</v>
      </c>
      <c r="AQ109" s="282">
        <v>3.7478637176809219E-6</v>
      </c>
      <c r="AR109" s="282">
        <v>1.9176737677702594E-4</v>
      </c>
      <c r="AS109" s="282">
        <v>9.2869154890690492E-5</v>
      </c>
      <c r="AT109" s="282">
        <v>1.3570409204586502E-4</v>
      </c>
      <c r="AU109" s="282">
        <v>3.9347295545214361E-5</v>
      </c>
      <c r="AV109" s="282">
        <v>4.0855178920412425E-4</v>
      </c>
      <c r="AW109" s="282">
        <v>1.1784725752697282E-2</v>
      </c>
      <c r="AX109" s="282">
        <v>3.59729883813317E-2</v>
      </c>
      <c r="AY109" s="282">
        <v>4.5569844331023623E-2</v>
      </c>
      <c r="AZ109" s="282">
        <v>3.1253134988519601E-2</v>
      </c>
      <c r="BA109" s="282">
        <v>1.590509960426267E-2</v>
      </c>
      <c r="BB109" s="282">
        <v>7.0087256499164058E-2</v>
      </c>
      <c r="BC109" s="282">
        <v>0.12025054935864184</v>
      </c>
      <c r="BD109" s="282">
        <v>0.13966328865972102</v>
      </c>
      <c r="BE109" s="282">
        <v>0.17308285683311048</v>
      </c>
      <c r="BF109" s="282">
        <v>0.25582964904730232</v>
      </c>
      <c r="BG109" s="282">
        <v>0.37616759864534932</v>
      </c>
      <c r="BH109" s="282">
        <v>0.35428807814153984</v>
      </c>
      <c r="BI109" s="282">
        <v>0.37249018362290254</v>
      </c>
      <c r="BJ109" s="282">
        <v>0.40332102462259323</v>
      </c>
      <c r="BK109" s="282">
        <v>0.40129698570009437</v>
      </c>
      <c r="BL109" s="282">
        <v>0.41914320673221439</v>
      </c>
      <c r="BM109" s="282">
        <v>0.41847202263134586</v>
      </c>
      <c r="BN109" s="282">
        <v>0.5251560224974845</v>
      </c>
      <c r="BO109" s="282">
        <v>0.45426412539856192</v>
      </c>
      <c r="BP109" s="282">
        <v>0.43190710434395213</v>
      </c>
      <c r="BQ109" s="282">
        <v>0.44177691468868746</v>
      </c>
      <c r="BR109" s="282">
        <v>0.45669658512269273</v>
      </c>
      <c r="BS109" s="282">
        <v>0.44694426527867359</v>
      </c>
      <c r="BT109" s="282">
        <v>0.40629942161644961</v>
      </c>
      <c r="BU109" s="282">
        <v>0.38808218064055872</v>
      </c>
      <c r="BV109" s="282">
        <v>0.39362595930715405</v>
      </c>
      <c r="BW109" s="282">
        <v>0.3730356279542501</v>
      </c>
      <c r="BX109" s="282">
        <v>0.38872157332465967</v>
      </c>
      <c r="BY109" s="282">
        <v>0.40464627411543025</v>
      </c>
      <c r="BZ109" s="282">
        <v>0.43657079863182296</v>
      </c>
      <c r="CA109" s="282">
        <v>0.41756674689596879</v>
      </c>
      <c r="CB109" s="282">
        <v>0.41975643866348383</v>
      </c>
      <c r="CC109" s="282">
        <v>0.45241315225470002</v>
      </c>
      <c r="CD109" s="282">
        <v>0.45203867344972526</v>
      </c>
      <c r="CE109" s="282">
        <v>0.43570047951542523</v>
      </c>
      <c r="CF109" s="282">
        <v>0.40974942875546527</v>
      </c>
      <c r="CG109" s="282">
        <v>0.38808218064055872</v>
      </c>
      <c r="CH109" s="282">
        <v>0.38727679832899681</v>
      </c>
      <c r="CI109" s="282">
        <v>0.40626960183431604</v>
      </c>
      <c r="CJ109" s="282">
        <v>0.41055632264772812</v>
      </c>
      <c r="CK109" s="282">
        <v>0.4738905867361215</v>
      </c>
      <c r="CL109" s="282">
        <v>0.46488565856323655</v>
      </c>
      <c r="CM109" s="282">
        <v>0.45679417880509093</v>
      </c>
      <c r="CN109" s="282">
        <v>0.45816390876978397</v>
      </c>
      <c r="CO109" s="282">
        <v>0.47487413794756961</v>
      </c>
      <c r="CP109" s="282">
        <v>0.43347729989257672</v>
      </c>
      <c r="CQ109" s="282">
        <v>0.43203112901765212</v>
      </c>
      <c r="CR109" s="282">
        <v>0.48095321999789342</v>
      </c>
      <c r="CS109" s="282">
        <v>0.46298510511064245</v>
      </c>
      <c r="CT109" s="282">
        <v>0.43200539979298641</v>
      </c>
      <c r="CU109" s="282">
        <v>0.47121583001988071</v>
      </c>
      <c r="CV109" s="282">
        <v>0.45539384380670656</v>
      </c>
      <c r="CW109" s="282">
        <v>0.44773638311794711</v>
      </c>
      <c r="CX109" s="282">
        <v>0.43350258884836618</v>
      </c>
      <c r="CY109" s="282">
        <v>0.46650132814704093</v>
      </c>
      <c r="CZ109" s="282">
        <v>0.45043257534630055</v>
      </c>
      <c r="DA109" s="282">
        <v>0.46896968532066585</v>
      </c>
      <c r="DB109" s="282">
        <v>0.4470779287028358</v>
      </c>
      <c r="DC109" s="282">
        <v>0.43071010066176973</v>
      </c>
      <c r="DD109" s="282">
        <v>0.46210262369643168</v>
      </c>
      <c r="DE109" s="282">
        <v>0.48651286928636001</v>
      </c>
      <c r="DF109" s="282">
        <v>0.49061606694467397</v>
      </c>
      <c r="DG109" s="282">
        <v>0.50534057780944841</v>
      </c>
      <c r="DH109" s="282">
        <v>0.50245623294282682</v>
      </c>
      <c r="DI109" s="282">
        <v>0.53307109141552211</v>
      </c>
      <c r="DJ109" s="282">
        <v>0.52454962263150173</v>
      </c>
      <c r="DK109" s="282">
        <v>0.53444338901980293</v>
      </c>
      <c r="DL109" s="282">
        <v>0.54184155547854862</v>
      </c>
      <c r="DM109" s="282">
        <v>0.55300000000000005</v>
      </c>
      <c r="DN109" s="282">
        <v>0.55554337116295938</v>
      </c>
      <c r="DO109" s="282">
        <v>0.58469284876050664</v>
      </c>
      <c r="DP109" s="282">
        <v>0.55801012191850163</v>
      </c>
      <c r="DQ109" s="282">
        <v>0.59827627929487537</v>
      </c>
      <c r="DR109" s="282">
        <v>0.58701833498677269</v>
      </c>
      <c r="DS109" s="282">
        <v>0.60044404304859644</v>
      </c>
      <c r="DT109" s="282">
        <v>0.60269438097909289</v>
      </c>
      <c r="DU109" s="282">
        <v>0.60299999999999998</v>
      </c>
      <c r="DV109" s="282">
        <v>0.56875418362038554</v>
      </c>
      <c r="DW109" s="282">
        <v>0.56995749341687096</v>
      </c>
      <c r="DX109" s="282">
        <v>0.55473382960450801</v>
      </c>
      <c r="DY109" s="282">
        <v>0.57389295934236773</v>
      </c>
      <c r="DZ109" s="282">
        <v>0.58315841837135052</v>
      </c>
      <c r="EA109" s="282">
        <v>0.55199603859422752</v>
      </c>
      <c r="EB109" s="282">
        <v>0.53206352861334882</v>
      </c>
      <c r="EC109" s="282">
        <v>0.54830623680439139</v>
      </c>
      <c r="ED109" s="282">
        <v>0.54051118188847591</v>
      </c>
      <c r="EE109" s="282">
        <v>0.53411209696891693</v>
      </c>
      <c r="EF109" s="282">
        <v>0.53961982857910162</v>
      </c>
      <c r="EG109" s="282">
        <v>0.50974503936287463</v>
      </c>
      <c r="EH109" s="282">
        <v>0.5191031828452487</v>
      </c>
      <c r="EI109" s="282">
        <v>0.525504904980859</v>
      </c>
      <c r="EJ109" s="282">
        <v>0.49708302442524549</v>
      </c>
      <c r="EK109" s="282">
        <v>0.50256510892238704</v>
      </c>
      <c r="EL109" s="282">
        <v>0.5150441251800485</v>
      </c>
      <c r="EM109" s="282">
        <v>0.52098453809079071</v>
      </c>
      <c r="EN109" s="282">
        <v>0.52766433541014224</v>
      </c>
      <c r="EO109" s="282">
        <v>0.48901296130537236</v>
      </c>
      <c r="EP109" s="282">
        <v>0.46027206019146188</v>
      </c>
      <c r="EQ109" s="282">
        <v>0.46727547772937134</v>
      </c>
      <c r="ER109" s="282">
        <v>0.48197826509090774</v>
      </c>
      <c r="ES109" s="282">
        <v>0.50139800925639433</v>
      </c>
      <c r="ET109" s="282">
        <v>0.50672125883031405</v>
      </c>
      <c r="EU109" s="282">
        <v>0.49192932384931026</v>
      </c>
      <c r="EV109" s="282">
        <v>0.51075349834865214</v>
      </c>
      <c r="EW109" s="282">
        <v>0.50411263639902948</v>
      </c>
      <c r="EX109" s="282">
        <v>0.46020046033766909</v>
      </c>
      <c r="EY109" s="282">
        <v>0.45808756240816595</v>
      </c>
      <c r="EZ109" s="282">
        <v>0.45025054466142805</v>
      </c>
      <c r="FA109" s="282">
        <v>0.44873107743153701</v>
      </c>
      <c r="FB109" s="282">
        <v>0.43231554398893884</v>
      </c>
      <c r="FC109" s="282">
        <v>0.45666597531289088</v>
      </c>
      <c r="FD109" s="282">
        <v>0.44481500779870997</v>
      </c>
      <c r="FE109" s="282">
        <v>0.44289528472599871</v>
      </c>
      <c r="FF109" s="282">
        <v>0.43681586311367981</v>
      </c>
      <c r="FG109" s="282">
        <v>0.40496233165916351</v>
      </c>
      <c r="FH109" s="282">
        <v>0.37811808179759326</v>
      </c>
      <c r="FI109" s="282">
        <v>0.40917268888848013</v>
      </c>
      <c r="FJ109" s="282">
        <v>0.37075059679511824</v>
      </c>
      <c r="FK109" s="282">
        <v>0.42244309188963353</v>
      </c>
      <c r="FL109" s="282">
        <v>0.41351262137028771</v>
      </c>
      <c r="FM109" s="282">
        <v>0.41572849539526274</v>
      </c>
      <c r="FN109" s="282">
        <v>0.38249996619012822</v>
      </c>
      <c r="FO109" s="282">
        <v>0.37133971481250749</v>
      </c>
      <c r="FP109" s="282">
        <v>0.4200302497204253</v>
      </c>
      <c r="FQ109" s="282">
        <v>0.37094225165439426</v>
      </c>
      <c r="FR109" s="282">
        <v>0.40364433866660665</v>
      </c>
      <c r="FS109" s="282">
        <v>0.3903838542619224</v>
      </c>
      <c r="FT109" s="282">
        <v>0.38392909445571527</v>
      </c>
      <c r="FU109" s="282">
        <v>0.48658862548397741</v>
      </c>
      <c r="FV109" s="282">
        <v>0.4416582849483775</v>
      </c>
      <c r="FW109" s="282">
        <v>0.43361880497315147</v>
      </c>
      <c r="FX109" s="282">
        <v>0.43531594311788369</v>
      </c>
      <c r="FY109" s="282">
        <v>0.45125017469495338</v>
      </c>
      <c r="FZ109" s="282">
        <v>0.43035069486100958</v>
      </c>
      <c r="GA109" s="282">
        <v>0.45761382677241436</v>
      </c>
      <c r="GB109" s="282">
        <v>0.46281536095721842</v>
      </c>
      <c r="GC109" s="282">
        <v>0.39875278725556784</v>
      </c>
      <c r="GD109" s="282">
        <v>0.43326792765040112</v>
      </c>
      <c r="GE109" s="282">
        <v>0.44647216063340089</v>
      </c>
      <c r="GF109" s="282">
        <v>0.44676664795428561</v>
      </c>
      <c r="GG109" s="282">
        <v>0.44086441530770393</v>
      </c>
      <c r="GH109" s="282">
        <v>0.45829708057615248</v>
      </c>
      <c r="GI109" s="282">
        <v>0.44653190514881969</v>
      </c>
      <c r="GJ109" s="282">
        <v>0.44103300854052963</v>
      </c>
      <c r="GK109" s="282">
        <v>0.45397878549242915</v>
      </c>
      <c r="GL109" s="282">
        <v>0.46386393863065717</v>
      </c>
      <c r="GM109" s="282">
        <v>0.46016463340785108</v>
      </c>
      <c r="GN109" s="282">
        <v>0.44529710556931357</v>
      </c>
      <c r="GO109" s="282">
        <v>0.45525686958619543</v>
      </c>
      <c r="GP109" s="282">
        <v>0.45086281854432164</v>
      </c>
      <c r="GQ109" s="282">
        <v>0.45984380251026463</v>
      </c>
      <c r="GR109" s="282">
        <v>0.45523214231282189</v>
      </c>
      <c r="GS109" s="282">
        <v>0.4712814721290523</v>
      </c>
      <c r="GT109" s="282">
        <v>0.46051208875980348</v>
      </c>
      <c r="GU109" s="282">
        <v>0.49237439659927001</v>
      </c>
      <c r="GV109" s="282">
        <v>0.46825679540500376</v>
      </c>
      <c r="GW109" s="282">
        <v>0.48817039303165299</v>
      </c>
      <c r="GX109" s="282">
        <v>0.51003506633524198</v>
      </c>
      <c r="GY109" s="282">
        <v>0.50795857200368211</v>
      </c>
      <c r="GZ109" s="282">
        <v>0.47347881995760649</v>
      </c>
      <c r="HA109" s="282">
        <v>0.48417606204016611</v>
      </c>
      <c r="HB109" s="282">
        <v>0.51430839521847305</v>
      </c>
      <c r="HC109" s="282">
        <v>0.50541098996134504</v>
      </c>
      <c r="HD109" s="282">
        <v>0.48026835513173188</v>
      </c>
      <c r="HE109" s="282">
        <v>0.48395171300153794</v>
      </c>
      <c r="HF109" s="282">
        <v>0.52608597588884809</v>
      </c>
      <c r="HG109" s="282">
        <v>0.51491473833326362</v>
      </c>
      <c r="HH109" s="282">
        <v>0.49344874344910811</v>
      </c>
      <c r="HI109" s="282">
        <v>0.48523490366481264</v>
      </c>
      <c r="HJ109" s="282">
        <v>0.4822714448317425</v>
      </c>
      <c r="HK109" s="282">
        <v>0.51284411149541709</v>
      </c>
      <c r="HL109" s="282">
        <v>0.4965824711468747</v>
      </c>
      <c r="HM109" s="282">
        <v>0.49216229054397143</v>
      </c>
      <c r="HN109" s="282">
        <v>0.51297381432997802</v>
      </c>
      <c r="HO109" s="282">
        <v>0.49839123928575763</v>
      </c>
      <c r="HP109" s="282">
        <v>0.50468698732472095</v>
      </c>
      <c r="HQ109" s="282">
        <v>0.50453846359930321</v>
      </c>
      <c r="HR109" s="282">
        <v>0.49475160841800903</v>
      </c>
      <c r="HS109" s="282">
        <v>0.53925669561584211</v>
      </c>
      <c r="HT109" s="282">
        <v>0.48745874968238029</v>
      </c>
      <c r="HU109" s="282">
        <v>0.51117279650176362</v>
      </c>
      <c r="HV109" s="608">
        <v>0.49467902686111181</v>
      </c>
      <c r="HW109" s="282">
        <v>0.48494918800223047</v>
      </c>
      <c r="HX109" s="282">
        <v>0.49734640224120558</v>
      </c>
      <c r="HY109" s="282">
        <v>0.50613597666804522</v>
      </c>
      <c r="HZ109" s="282">
        <v>0.50922444309065962</v>
      </c>
      <c r="IA109" s="282">
        <v>0.52484547185900943</v>
      </c>
      <c r="IB109" s="282">
        <v>0.50123508415844453</v>
      </c>
      <c r="IC109" s="282">
        <v>0.50785371760251397</v>
      </c>
      <c r="ID109" s="282">
        <v>0.4882914097428645</v>
      </c>
      <c r="IE109" s="282">
        <v>0.48864076187691102</v>
      </c>
      <c r="IF109" s="282">
        <v>0.50555286297327617</v>
      </c>
      <c r="IG109" s="282">
        <v>0.52790761738636882</v>
      </c>
      <c r="IH109" s="282">
        <v>0.49950115455346189</v>
      </c>
      <c r="II109" s="282">
        <v>0.50496523106189417</v>
      </c>
      <c r="IJ109" s="282">
        <v>0.49623963517452346</v>
      </c>
    </row>
    <row r="110" spans="1:244">
      <c r="A110" s="39" t="s">
        <v>319</v>
      </c>
      <c r="B110" s="282">
        <v>0.55555555555555558</v>
      </c>
      <c r="C110" s="282">
        <v>0.60369188696444853</v>
      </c>
      <c r="D110" s="282">
        <v>0.47998994785449517</v>
      </c>
      <c r="E110" s="282">
        <v>0.64288742845028624</v>
      </c>
      <c r="F110" s="282">
        <v>0.61684183210068766</v>
      </c>
      <c r="G110" s="282">
        <v>0.65449494949494946</v>
      </c>
      <c r="H110" s="282">
        <v>0.67277650489481355</v>
      </c>
      <c r="I110" s="282">
        <v>0.64417089759555513</v>
      </c>
      <c r="J110" s="282">
        <v>0.66113497060417792</v>
      </c>
      <c r="K110" s="282">
        <v>0.2216908236643029</v>
      </c>
      <c r="L110" s="282">
        <v>0.17698946949846978</v>
      </c>
      <c r="M110" s="282">
        <v>0.14135967551897469</v>
      </c>
      <c r="N110" s="282">
        <v>0.13298362870200453</v>
      </c>
      <c r="O110" s="282">
        <v>0.17439940997875264</v>
      </c>
      <c r="P110" s="282">
        <v>0.19520313727772765</v>
      </c>
      <c r="Q110" s="282">
        <v>0.2471211345626545</v>
      </c>
      <c r="R110" s="282">
        <v>0.29569564608604654</v>
      </c>
      <c r="S110" s="282">
        <v>0.40868307819522914</v>
      </c>
      <c r="T110" s="282">
        <v>0.36633122625267472</v>
      </c>
      <c r="U110" s="282">
        <v>0.32362421825457949</v>
      </c>
      <c r="V110" s="282">
        <v>0.34873486265629616</v>
      </c>
      <c r="W110" s="282">
        <v>0.34070799625613296</v>
      </c>
      <c r="X110" s="282">
        <v>0.52185849977116616</v>
      </c>
      <c r="Y110" s="282">
        <v>0.38556115615300163</v>
      </c>
      <c r="Z110" s="282">
        <v>0.43048697997698421</v>
      </c>
      <c r="AA110" s="282">
        <v>0.480792100109873</v>
      </c>
      <c r="AB110" s="282">
        <v>0.51092817061724949</v>
      </c>
      <c r="AC110" s="282">
        <v>0.5383813915993747</v>
      </c>
      <c r="AD110" s="282">
        <v>0.61852934464357678</v>
      </c>
      <c r="AE110" s="282">
        <v>0.63873265465005225</v>
      </c>
      <c r="AF110" s="282">
        <v>0.65577567872912146</v>
      </c>
      <c r="AG110" s="282">
        <v>0.71253599970078174</v>
      </c>
      <c r="AH110" s="282">
        <v>0.71327762371854764</v>
      </c>
      <c r="AI110" s="282">
        <v>0.84034753001586415</v>
      </c>
      <c r="AJ110" s="282">
        <v>0.83485070034868569</v>
      </c>
      <c r="AK110" s="282">
        <v>0.8452780952709158</v>
      </c>
      <c r="AL110" s="282">
        <v>0.86837649029352137</v>
      </c>
      <c r="AM110" s="282">
        <v>0.87800031832586478</v>
      </c>
      <c r="AN110" s="282">
        <v>0.88738362594940201</v>
      </c>
      <c r="AO110" s="282">
        <v>0.9217298787900986</v>
      </c>
      <c r="AP110" s="282">
        <v>0.91937966652759995</v>
      </c>
      <c r="AQ110" s="282">
        <v>0.92750569675285088</v>
      </c>
      <c r="AR110" s="282">
        <v>0.89537182975920204</v>
      </c>
      <c r="AS110" s="282">
        <v>0.90160638538189297</v>
      </c>
      <c r="AT110" s="282">
        <v>0.89675682024093151</v>
      </c>
      <c r="AU110" s="282">
        <v>0.88597729565078032</v>
      </c>
      <c r="AV110" s="282">
        <v>0.90387721063221438</v>
      </c>
      <c r="AW110" s="282">
        <v>0.89429475230186972</v>
      </c>
      <c r="AX110" s="282">
        <v>0.88635444022183263</v>
      </c>
      <c r="AY110" s="282">
        <v>0.83672019826408972</v>
      </c>
      <c r="AZ110" s="282">
        <v>0.8543246215563971</v>
      </c>
      <c r="BA110" s="282">
        <v>0.87922067978772789</v>
      </c>
      <c r="BB110" s="282">
        <v>0.81788911575310197</v>
      </c>
      <c r="BC110" s="282">
        <v>0.76380216915765675</v>
      </c>
      <c r="BD110" s="282">
        <v>0.72222625686772313</v>
      </c>
      <c r="BE110" s="282">
        <v>0.66391746654769224</v>
      </c>
      <c r="BF110" s="282">
        <v>0.5625981318585983</v>
      </c>
      <c r="BG110" s="282">
        <v>0.43936775466270622</v>
      </c>
      <c r="BH110" s="282">
        <v>0.45066856721402943</v>
      </c>
      <c r="BI110" s="282">
        <v>0.40378046605966722</v>
      </c>
      <c r="BJ110" s="282">
        <v>0.34038239750929616</v>
      </c>
      <c r="BK110" s="282">
        <v>0.33523740163025101</v>
      </c>
      <c r="BL110" s="282">
        <v>0.31393988452860405</v>
      </c>
      <c r="BM110" s="282">
        <v>0.31827514317820982</v>
      </c>
      <c r="BN110" s="282">
        <v>0.26911820873183129</v>
      </c>
      <c r="BO110" s="282">
        <v>0.32453010620522271</v>
      </c>
      <c r="BP110" s="282">
        <v>0.30571392339341757</v>
      </c>
      <c r="BQ110" s="282">
        <v>0.33190028919088999</v>
      </c>
      <c r="BR110" s="282">
        <v>0.32059823387402947</v>
      </c>
      <c r="BS110" s="282">
        <v>0.28075009624951874</v>
      </c>
      <c r="BT110" s="282">
        <v>0.32512300307780079</v>
      </c>
      <c r="BU110" s="282">
        <v>0.32900759855291734</v>
      </c>
      <c r="BV110" s="282">
        <v>0.34131418831205479</v>
      </c>
      <c r="BW110" s="282">
        <v>0.33193537350671803</v>
      </c>
      <c r="BX110" s="282">
        <v>0.33557287606276454</v>
      </c>
      <c r="BY110" s="282">
        <v>0.32645446163019748</v>
      </c>
      <c r="BZ110" s="282">
        <v>0.31577296906500352</v>
      </c>
      <c r="CA110" s="282">
        <v>0.35286036879038835</v>
      </c>
      <c r="CB110" s="282">
        <v>0.34540243596486259</v>
      </c>
      <c r="CC110" s="282">
        <v>0.31744786203651704</v>
      </c>
      <c r="CD110" s="282">
        <v>0.34686665476401729</v>
      </c>
      <c r="CE110" s="282">
        <v>0.40625029603507723</v>
      </c>
      <c r="CF110" s="282">
        <v>0.47778383403238595</v>
      </c>
      <c r="CG110" s="282">
        <v>0.32900759855291734</v>
      </c>
      <c r="CH110" s="282">
        <v>0.50060940828433576</v>
      </c>
      <c r="CI110" s="282">
        <v>0.48514265978848536</v>
      </c>
      <c r="CJ110" s="282">
        <v>0.510774724908168</v>
      </c>
      <c r="CK110" s="282">
        <v>0.43876573331883856</v>
      </c>
      <c r="CL110" s="282">
        <v>0.45936786975398625</v>
      </c>
      <c r="CM110" s="282">
        <v>0.46014462009232521</v>
      </c>
      <c r="CN110" s="282">
        <v>0.36974586246535107</v>
      </c>
      <c r="CO110" s="282">
        <v>0.33325789680142087</v>
      </c>
      <c r="CP110" s="282">
        <v>0.35392038319354857</v>
      </c>
      <c r="CQ110" s="282">
        <v>0.36290980279525653</v>
      </c>
      <c r="CR110" s="282">
        <v>0.35395549798645082</v>
      </c>
      <c r="CS110" s="282">
        <v>0.37983968658243472</v>
      </c>
      <c r="CT110" s="282">
        <v>0.42544103422829305</v>
      </c>
      <c r="CU110" s="282">
        <v>0.3859174639662028</v>
      </c>
      <c r="CV110" s="282">
        <v>0.36546579873339108</v>
      </c>
      <c r="CW110" s="282">
        <v>0.39304695373167736</v>
      </c>
      <c r="CX110" s="282">
        <v>0.45381184935202795</v>
      </c>
      <c r="CY110" s="282">
        <v>0.42880258325087711</v>
      </c>
      <c r="CZ110" s="282">
        <v>0.4615121575843017</v>
      </c>
      <c r="DA110" s="282">
        <v>0.43515071913438824</v>
      </c>
      <c r="DB110" s="282">
        <v>0.45317126096471066</v>
      </c>
      <c r="DC110" s="282">
        <v>0.45980620421391266</v>
      </c>
      <c r="DD110" s="282">
        <v>0.41664807824188627</v>
      </c>
      <c r="DE110" s="282">
        <v>0.3892875294373252</v>
      </c>
      <c r="DF110" s="282">
        <v>0.39116082528659568</v>
      </c>
      <c r="DG110" s="282">
        <v>0.38197913113567461</v>
      </c>
      <c r="DH110" s="282">
        <v>0.39508872458226979</v>
      </c>
      <c r="DI110" s="282">
        <v>0.37610456914371726</v>
      </c>
      <c r="DJ110" s="282">
        <v>0.38709726169935943</v>
      </c>
      <c r="DK110" s="282">
        <v>0.36705920197498343</v>
      </c>
      <c r="DL110" s="282">
        <v>0.36230849764332246</v>
      </c>
      <c r="DM110" s="282">
        <v>0.35499999999999998</v>
      </c>
      <c r="DN110" s="282">
        <v>0.34403516411944579</v>
      </c>
      <c r="DO110" s="282">
        <v>0.30769828983575853</v>
      </c>
      <c r="DP110" s="282">
        <v>0.34869164505841832</v>
      </c>
      <c r="DQ110" s="282">
        <v>0.31331427084484548</v>
      </c>
      <c r="DR110" s="282">
        <v>0.32662337877096559</v>
      </c>
      <c r="DS110" s="282">
        <v>0.31212719348408818</v>
      </c>
      <c r="DT110" s="282">
        <v>0.30849061445886417</v>
      </c>
      <c r="DU110" s="282">
        <v>0.30520000000000003</v>
      </c>
      <c r="DV110" s="282">
        <v>0.34742259244228263</v>
      </c>
      <c r="DW110" s="282">
        <v>0.3386459184600018</v>
      </c>
      <c r="DX110" s="282">
        <v>0.34368524787545757</v>
      </c>
      <c r="DY110" s="282">
        <v>0.32152829949685302</v>
      </c>
      <c r="DZ110" s="282">
        <v>0.30325804383972149</v>
      </c>
      <c r="EA110" s="282">
        <v>0.31912603191612487</v>
      </c>
      <c r="EB110" s="282">
        <v>0.34440771984198615</v>
      </c>
      <c r="EC110" s="282">
        <v>0.32381349925126529</v>
      </c>
      <c r="ED110" s="282">
        <v>0.34403082178689387</v>
      </c>
      <c r="EE110" s="282">
        <v>0.32174829895461388</v>
      </c>
      <c r="EF110" s="282">
        <v>0.31062546649884853</v>
      </c>
      <c r="EG110" s="282">
        <v>0.34184696787250496</v>
      </c>
      <c r="EH110" s="282">
        <v>0.3646930548515967</v>
      </c>
      <c r="EI110" s="282">
        <v>0.36036900756378326</v>
      </c>
      <c r="EJ110" s="282">
        <v>0.37122960345475386</v>
      </c>
      <c r="EK110" s="282">
        <v>0.37411248586767876</v>
      </c>
      <c r="EL110" s="282">
        <v>0.36420047428127944</v>
      </c>
      <c r="EM110" s="282">
        <v>0.37242588909129581</v>
      </c>
      <c r="EN110" s="282">
        <v>0.35096704815776342</v>
      </c>
      <c r="EO110" s="282">
        <v>0.37921333413056552</v>
      </c>
      <c r="EP110" s="282">
        <v>0.39828526390550423</v>
      </c>
      <c r="EQ110" s="282">
        <v>0.40198706162709652</v>
      </c>
      <c r="ER110" s="282">
        <v>0.38392581373886281</v>
      </c>
      <c r="ES110" s="282">
        <v>0.36334560191962584</v>
      </c>
      <c r="ET110" s="282">
        <v>0.36134697012530992</v>
      </c>
      <c r="EU110" s="282">
        <v>0.37593131995347462</v>
      </c>
      <c r="EV110" s="282">
        <v>0.35450526578853442</v>
      </c>
      <c r="EW110" s="282">
        <v>0.35222263069778204</v>
      </c>
      <c r="EX110" s="282">
        <v>0.38475207029169201</v>
      </c>
      <c r="EY110" s="282">
        <v>0.38155292563246124</v>
      </c>
      <c r="EZ110" s="282">
        <v>0.38958203141560516</v>
      </c>
      <c r="FA110" s="282">
        <v>0.38990764049947124</v>
      </c>
      <c r="FB110" s="282">
        <v>0.40686223012058725</v>
      </c>
      <c r="FC110" s="282">
        <v>0.38186929136604392</v>
      </c>
      <c r="FD110" s="282">
        <v>0.39358804343586351</v>
      </c>
      <c r="FE110" s="282">
        <v>0.38081642468203691</v>
      </c>
      <c r="FF110" s="282">
        <v>0.37402449087224898</v>
      </c>
      <c r="FG110" s="282">
        <v>0.37795384740386578</v>
      </c>
      <c r="FH110" s="282">
        <v>0.41321519714854044</v>
      </c>
      <c r="FI110" s="282">
        <v>0.39974168777904812</v>
      </c>
      <c r="FJ110" s="282">
        <v>0.41860840840550301</v>
      </c>
      <c r="FK110" s="282">
        <v>0.38373835984784865</v>
      </c>
      <c r="FL110" s="282">
        <v>0.40804957331409752</v>
      </c>
      <c r="FM110" s="282">
        <v>0.40777459679743278</v>
      </c>
      <c r="FN110" s="282">
        <v>0.44100830343038006</v>
      </c>
      <c r="FO110" s="282">
        <v>0.43935798743815252</v>
      </c>
      <c r="FP110" s="282">
        <v>0.40654746059511643</v>
      </c>
      <c r="FQ110" s="282">
        <v>0.43395312495850558</v>
      </c>
      <c r="FR110" s="282">
        <v>0.41609556664095659</v>
      </c>
      <c r="FS110" s="282">
        <v>0.4203889213834518</v>
      </c>
      <c r="FT110" s="282">
        <v>0.42778734066820584</v>
      </c>
      <c r="FU110" s="282">
        <v>0.37107581383062738</v>
      </c>
      <c r="FV110" s="282">
        <v>0.39237206353147391</v>
      </c>
      <c r="FW110" s="282">
        <v>0.40058922339818537</v>
      </c>
      <c r="FX110" s="282">
        <v>0.39947690399255387</v>
      </c>
      <c r="FY110" s="282">
        <v>0.38262044711185361</v>
      </c>
      <c r="FZ110" s="282">
        <v>0.40571223148113461</v>
      </c>
      <c r="GA110" s="282">
        <v>0.39001334087305406</v>
      </c>
      <c r="GB110" s="282">
        <v>0.36676211948140297</v>
      </c>
      <c r="GC110" s="282">
        <v>0.42937646867269047</v>
      </c>
      <c r="GD110" s="282">
        <v>0.41921800317314228</v>
      </c>
      <c r="GE110" s="282">
        <v>0.40686267500321305</v>
      </c>
      <c r="GF110" s="282">
        <v>0.41307864475976747</v>
      </c>
      <c r="GG110" s="282">
        <v>0.41474144998292495</v>
      </c>
      <c r="GH110" s="282">
        <v>0.39859346464878465</v>
      </c>
      <c r="GI110" s="282">
        <v>0.40386796377390544</v>
      </c>
      <c r="GJ110" s="282">
        <v>0.40762017660145528</v>
      </c>
      <c r="GK110" s="282">
        <v>0.39643444652382781</v>
      </c>
      <c r="GL110" s="282">
        <v>0.39542400783254172</v>
      </c>
      <c r="GM110" s="282">
        <v>0.39463668853132017</v>
      </c>
      <c r="GN110" s="282">
        <v>0.40276825045004983</v>
      </c>
      <c r="GO110" s="282">
        <v>0.39527494826077725</v>
      </c>
      <c r="GP110" s="282">
        <v>0.39901263206115706</v>
      </c>
      <c r="GQ110" s="282">
        <v>0.39590114006633642</v>
      </c>
      <c r="GR110" s="282">
        <v>0.40525142547400572</v>
      </c>
      <c r="GS110" s="282">
        <v>0.38609852659244015</v>
      </c>
      <c r="GT110" s="282">
        <v>0.39228810683550813</v>
      </c>
      <c r="GU110" s="282">
        <v>0.38658322726686378</v>
      </c>
      <c r="GV110" s="282">
        <v>0.4052994042011977</v>
      </c>
      <c r="GW110" s="282">
        <v>0.38952153459398292</v>
      </c>
      <c r="GX110" s="282">
        <v>0.37380118272120416</v>
      </c>
      <c r="GY110" s="282">
        <v>0.36130865424728964</v>
      </c>
      <c r="GZ110" s="282">
        <v>0.38525181095523697</v>
      </c>
      <c r="HA110" s="282">
        <v>0.38035065731748818</v>
      </c>
      <c r="HB110" s="282">
        <v>0.36294404231102967</v>
      </c>
      <c r="HC110" s="282">
        <v>0.36524772717657544</v>
      </c>
      <c r="HD110" s="282">
        <v>0.39304914974341881</v>
      </c>
      <c r="HE110" s="282">
        <v>0.37981171090855381</v>
      </c>
      <c r="HF110" s="282">
        <v>0.35298992090301445</v>
      </c>
      <c r="HG110" s="282">
        <v>0.35405442510142587</v>
      </c>
      <c r="HH110" s="282">
        <v>0.37272611911525827</v>
      </c>
      <c r="HI110" s="282">
        <v>0.38771177885896629</v>
      </c>
      <c r="HJ110" s="282">
        <v>0.3928286144139555</v>
      </c>
      <c r="HK110" s="282">
        <v>0.36347408756949651</v>
      </c>
      <c r="HL110" s="282">
        <v>0.37618189484154657</v>
      </c>
      <c r="HM110" s="282">
        <v>0.38289730156581769</v>
      </c>
      <c r="HN110" s="282">
        <v>0.37021424842780681</v>
      </c>
      <c r="HO110" s="282">
        <v>0.37968687642834908</v>
      </c>
      <c r="HP110" s="282">
        <v>0.38065914219136265</v>
      </c>
      <c r="HQ110" s="282">
        <v>0.36520449682059147</v>
      </c>
      <c r="HR110" s="282">
        <v>0.37320553492264102</v>
      </c>
      <c r="HS110" s="282">
        <v>0.33935264685304856</v>
      </c>
      <c r="HT110" s="282">
        <v>0.37917906400986762</v>
      </c>
      <c r="HU110" s="282">
        <v>0.35855205593370987</v>
      </c>
      <c r="HV110" s="608">
        <v>0.37337188438660251</v>
      </c>
      <c r="HW110" s="282">
        <v>0.38465165000309787</v>
      </c>
      <c r="HX110" s="282">
        <v>0.37648861501486997</v>
      </c>
      <c r="HY110" s="282">
        <v>0.36100145048428672</v>
      </c>
      <c r="HZ110" s="282">
        <v>0.37990031410245367</v>
      </c>
      <c r="IA110" s="282">
        <v>0.36245432633461111</v>
      </c>
      <c r="IB110" s="282">
        <v>0.38011419466645291</v>
      </c>
      <c r="IC110" s="282">
        <v>0.37182324984437248</v>
      </c>
      <c r="ID110" s="282">
        <v>0.39023601552031439</v>
      </c>
      <c r="IE110" s="282">
        <v>0.39632887657989685</v>
      </c>
      <c r="IF110" s="282">
        <v>0.38007316924859508</v>
      </c>
      <c r="IG110" s="282">
        <v>0.35309777629231287</v>
      </c>
      <c r="IH110" s="282">
        <v>0.37740973498414193</v>
      </c>
      <c r="II110" s="282">
        <v>0.36879485751552815</v>
      </c>
      <c r="IJ110" s="282">
        <v>0.37967730320967419</v>
      </c>
    </row>
    <row r="111" spans="1:244">
      <c r="A111" s="39" t="s">
        <v>323</v>
      </c>
      <c r="B111" s="282">
        <v>0</v>
      </c>
      <c r="C111" s="282">
        <v>7.816773017319964E-2</v>
      </c>
      <c r="D111" s="282">
        <v>0.34284098762329585</v>
      </c>
      <c r="E111" s="282">
        <v>0.2009751960992156</v>
      </c>
      <c r="F111" s="282">
        <v>0.24704813805631246</v>
      </c>
      <c r="G111" s="282">
        <v>0.22176767676767678</v>
      </c>
      <c r="H111" s="282">
        <v>0.19980212455738389</v>
      </c>
      <c r="I111" s="282">
        <v>0.17681291311428299</v>
      </c>
      <c r="J111" s="282">
        <v>0.19367885585623149</v>
      </c>
      <c r="K111" s="282">
        <v>0.6780462119418238</v>
      </c>
      <c r="L111" s="282">
        <v>0.64825604101427969</v>
      </c>
      <c r="M111" s="282">
        <v>0.61436727047714312</v>
      </c>
      <c r="N111" s="282">
        <v>0.6153292350968862</v>
      </c>
      <c r="O111" s="282">
        <v>0.63736660926282118</v>
      </c>
      <c r="P111" s="282">
        <v>0.64177483193155027</v>
      </c>
      <c r="Q111" s="282">
        <v>0.62517310889690447</v>
      </c>
      <c r="R111" s="282">
        <v>0.60105457868439283</v>
      </c>
      <c r="S111" s="282">
        <v>0.51100329693983459</v>
      </c>
      <c r="T111" s="282">
        <v>0.56503113686352902</v>
      </c>
      <c r="U111" s="282">
        <v>0.59046738905702112</v>
      </c>
      <c r="V111" s="282">
        <v>0.52685269835018778</v>
      </c>
      <c r="W111" s="282">
        <v>0.4997788256896048</v>
      </c>
      <c r="X111" s="282">
        <v>0.32893566132993957</v>
      </c>
      <c r="Y111" s="282">
        <v>0.29925966240914653</v>
      </c>
      <c r="Z111" s="282">
        <v>0.3000872455511473</v>
      </c>
      <c r="AA111" s="282">
        <v>0.35044898513115874</v>
      </c>
      <c r="AB111" s="282">
        <v>0.35091224220582656</v>
      </c>
      <c r="AC111" s="282">
        <v>0.33749933963500894</v>
      </c>
      <c r="AD111" s="282">
        <v>0.31790556561737776</v>
      </c>
      <c r="AE111" s="282">
        <v>0.30045977573918431</v>
      </c>
      <c r="AF111" s="282">
        <v>0.30879741734541094</v>
      </c>
      <c r="AG111" s="282">
        <v>0.25862683738732561</v>
      </c>
      <c r="AH111" s="282">
        <v>0.24856398589418083</v>
      </c>
      <c r="AI111" s="282">
        <v>0.12830870493201413</v>
      </c>
      <c r="AJ111" s="282">
        <v>0.13327665261778893</v>
      </c>
      <c r="AK111" s="282">
        <v>0.12685589895868632</v>
      </c>
      <c r="AL111" s="282">
        <v>0.10746261142281049</v>
      </c>
      <c r="AM111" s="282">
        <v>0.10067120173189975</v>
      </c>
      <c r="AN111" s="282">
        <v>8.7725510507283402E-2</v>
      </c>
      <c r="AO111" s="282">
        <v>5.8884689319138026E-2</v>
      </c>
      <c r="AP111" s="282">
        <v>5.1486095725856336E-2</v>
      </c>
      <c r="AQ111" s="282">
        <v>4.9562374446565458E-2</v>
      </c>
      <c r="AR111" s="282">
        <v>7.327724367830829E-2</v>
      </c>
      <c r="AS111" s="282">
        <v>7.3650887276925786E-2</v>
      </c>
      <c r="AT111" s="282">
        <v>7.8626950931374187E-2</v>
      </c>
      <c r="AU111" s="282">
        <v>8.4778546702840588E-2</v>
      </c>
      <c r="AV111" s="282">
        <v>6.9349109008115681E-2</v>
      </c>
      <c r="AW111" s="282">
        <v>5.5622634581709317E-2</v>
      </c>
      <c r="AX111" s="282">
        <v>3.1819011274109216E-2</v>
      </c>
      <c r="AY111" s="282">
        <v>7.2130217461577537E-2</v>
      </c>
      <c r="AZ111" s="282">
        <v>6.8626894754184958E-2</v>
      </c>
      <c r="BA111" s="282">
        <v>5.9431420682658859E-2</v>
      </c>
      <c r="BB111" s="282">
        <v>7.2450588881464426E-2</v>
      </c>
      <c r="BC111" s="282">
        <v>7.113783699555834E-2</v>
      </c>
      <c r="BD111" s="282">
        <v>6.0064271902829598E-2</v>
      </c>
      <c r="BE111" s="282">
        <v>6.4275409252767965E-2</v>
      </c>
      <c r="BF111" s="282">
        <v>6.8285739559110464E-2</v>
      </c>
      <c r="BG111" s="282">
        <v>6.0693377138206626E-2</v>
      </c>
      <c r="BH111" s="282">
        <v>5.3412291395182644E-2</v>
      </c>
      <c r="BI111" s="282">
        <v>6.5818947743812056E-2</v>
      </c>
      <c r="BJ111" s="282">
        <v>6.9930802290040811E-2</v>
      </c>
      <c r="BK111" s="282">
        <v>7.4235692751234969E-2</v>
      </c>
      <c r="BL111" s="282">
        <v>6.1157245898694992E-2</v>
      </c>
      <c r="BM111" s="282">
        <v>5.8820561023592392E-2</v>
      </c>
      <c r="BN111" s="282">
        <v>7.2734886804926804E-2</v>
      </c>
      <c r="BO111" s="282">
        <v>5.2616995953963012E-2</v>
      </c>
      <c r="BP111" s="282">
        <v>4.8385533305492168E-2</v>
      </c>
      <c r="BQ111" s="282">
        <v>4.0798673661050985E-2</v>
      </c>
      <c r="BR111" s="282">
        <v>4.3046349938704355E-2</v>
      </c>
      <c r="BS111" s="282">
        <v>4.7344763276183616E-2</v>
      </c>
      <c r="BT111" s="282">
        <v>4.2526609671333662E-2</v>
      </c>
      <c r="BU111" s="282">
        <v>4.5113438818242646E-2</v>
      </c>
      <c r="BV111" s="282">
        <v>4.8229021026948489E-2</v>
      </c>
      <c r="BW111" s="282">
        <v>7.0999164403962103E-2</v>
      </c>
      <c r="BX111" s="282">
        <v>6.6306871277348203E-2</v>
      </c>
      <c r="BY111" s="282">
        <v>6.9165617466241849E-2</v>
      </c>
      <c r="BZ111" s="282">
        <v>5.2186289537069899E-2</v>
      </c>
      <c r="CA111" s="282">
        <v>5.4084382056728976E-2</v>
      </c>
      <c r="CB111" s="282">
        <v>5.9361320435136207E-2</v>
      </c>
      <c r="CC111" s="282">
        <v>5.9658556383540867E-2</v>
      </c>
      <c r="CD111" s="282">
        <v>5.279006448115154E-2</v>
      </c>
      <c r="CE111" s="282">
        <v>4.0435672411004403E-2</v>
      </c>
      <c r="CF111" s="282">
        <v>2.6147654632286729E-2</v>
      </c>
      <c r="CG111" s="282">
        <v>4.5113438818242646E-2</v>
      </c>
      <c r="CH111" s="282">
        <v>2.6966175297093602E-2</v>
      </c>
      <c r="CI111" s="282">
        <v>2.6352989454496538E-2</v>
      </c>
      <c r="CJ111" s="282">
        <v>2.6918870400058224E-2</v>
      </c>
      <c r="CK111" s="282">
        <v>4.2299767847712215E-2</v>
      </c>
      <c r="CL111" s="282">
        <v>2.9828974856751327E-2</v>
      </c>
      <c r="CM111" s="282">
        <v>2.8641899061614004E-2</v>
      </c>
      <c r="CN111" s="282">
        <v>3.0283144325050314E-2</v>
      </c>
      <c r="CO111" s="282">
        <v>4.7003391953951198E-3</v>
      </c>
      <c r="CP111" s="282">
        <v>5.5820401349599806E-3</v>
      </c>
      <c r="CQ111" s="282">
        <v>4.6467938354964253E-3</v>
      </c>
      <c r="CR111" s="282">
        <v>4.2153433118121498E-3</v>
      </c>
      <c r="CS111" s="282">
        <v>5.2046318598507691E-3</v>
      </c>
      <c r="CT111" s="282">
        <v>7.6645087948482354E-3</v>
      </c>
      <c r="CU111" s="282">
        <v>5.4782244035785285E-3</v>
      </c>
      <c r="CV111" s="282">
        <v>8.7533512795208747E-3</v>
      </c>
      <c r="CW111" s="282">
        <v>7.2667279964958465E-3</v>
      </c>
      <c r="CX111" s="282">
        <v>5.689279125864575E-3</v>
      </c>
      <c r="CY111" s="282">
        <v>4.9866989993222997E-3</v>
      </c>
      <c r="CZ111" s="282">
        <v>4.6365420665280674E-3</v>
      </c>
      <c r="DA111" s="282">
        <v>3.8085224485063852E-3</v>
      </c>
      <c r="DB111" s="282">
        <v>4.6429587166883267E-3</v>
      </c>
      <c r="DC111" s="282">
        <v>4.9301145016403779E-3</v>
      </c>
      <c r="DD111" s="282">
        <v>4.6735952243298047E-3</v>
      </c>
      <c r="DE111" s="282">
        <v>4.6096537244971203E-3</v>
      </c>
      <c r="DF111" s="282">
        <v>4.0770183273863055E-3</v>
      </c>
      <c r="DG111" s="282">
        <v>4.3473986341839759E-3</v>
      </c>
      <c r="DH111" s="282">
        <v>5.6204966830587485E-3</v>
      </c>
      <c r="DI111" s="282">
        <v>4.7914923303474929E-3</v>
      </c>
      <c r="DJ111" s="282">
        <v>4.3267115744019665E-3</v>
      </c>
      <c r="DK111" s="282">
        <v>4.1001984489161076E-3</v>
      </c>
      <c r="DL111" s="282">
        <v>3.6460225292211084E-3</v>
      </c>
      <c r="DM111" s="282">
        <v>3.5999999999999999E-3</v>
      </c>
      <c r="DN111" s="282">
        <v>3.5779453197536679E-3</v>
      </c>
      <c r="DO111" s="282">
        <v>3.6189271300346043E-3</v>
      </c>
      <c r="DP111" s="282">
        <v>5.0628514508105713E-3</v>
      </c>
      <c r="DQ111" s="282">
        <v>5.2019609734469847E-3</v>
      </c>
      <c r="DR111" s="282">
        <v>2.3726109597857173E-3</v>
      </c>
      <c r="DS111" s="282">
        <v>2.4238241882639324E-3</v>
      </c>
      <c r="DT111" s="282">
        <v>3.9282893804048558E-3</v>
      </c>
      <c r="DU111" s="282">
        <v>2.5999999999999999E-3</v>
      </c>
      <c r="DV111" s="282">
        <v>3.1857854591424714E-3</v>
      </c>
      <c r="DW111" s="282">
        <v>3.0645600653772813E-3</v>
      </c>
      <c r="DX111" s="282">
        <v>1.6704942900879802E-2</v>
      </c>
      <c r="DY111" s="282">
        <v>2.0303843840609251E-2</v>
      </c>
      <c r="DZ111" s="282">
        <v>1.9504561257245659E-2</v>
      </c>
      <c r="EA111" s="282">
        <v>2.5074538891753005E-2</v>
      </c>
      <c r="EB111" s="282">
        <v>2.2046340042739854E-2</v>
      </c>
      <c r="EC111" s="282">
        <v>2.3594732176407767E-2</v>
      </c>
      <c r="ED111" s="282">
        <v>1.9246677163504408E-2</v>
      </c>
      <c r="EE111" s="282">
        <v>4.7371956253953677E-2</v>
      </c>
      <c r="EF111" s="282">
        <v>3.250021327049675E-2</v>
      </c>
      <c r="EG111" s="282">
        <v>4.2956097764616681E-2</v>
      </c>
      <c r="EH111" s="282">
        <v>3.1008808615023531E-2</v>
      </c>
      <c r="EI111" s="282">
        <v>2.9534562017824027E-2</v>
      </c>
      <c r="EJ111" s="282">
        <v>5.2898878286062226E-2</v>
      </c>
      <c r="EK111" s="282">
        <v>4.5669538604227886E-2</v>
      </c>
      <c r="EL111" s="282">
        <v>3.6098975282573324E-2</v>
      </c>
      <c r="EM111" s="282">
        <v>2.1686236969078516E-2</v>
      </c>
      <c r="EN111" s="282">
        <v>3.3409470518314853E-2</v>
      </c>
      <c r="EO111" s="282">
        <v>4.3108095746500964E-2</v>
      </c>
      <c r="EP111" s="282">
        <v>5.9442905610125704E-2</v>
      </c>
      <c r="EQ111" s="282">
        <v>6.710731358154326E-2</v>
      </c>
      <c r="ER111" s="282">
        <v>6.7573519610842334E-2</v>
      </c>
      <c r="ES111" s="282">
        <v>6.1075171490822575E-2</v>
      </c>
      <c r="ET111" s="282">
        <v>5.6332230817583019E-2</v>
      </c>
      <c r="EU111" s="282">
        <v>6.7575151650138152E-2</v>
      </c>
      <c r="EV111" s="282">
        <v>6.5471024216572526E-2</v>
      </c>
      <c r="EW111" s="282">
        <v>2.5358823011825567E-2</v>
      </c>
      <c r="EX111" s="282">
        <v>1.4687902582953339E-3</v>
      </c>
      <c r="EY111" s="282">
        <v>1.8070890999582971E-3</v>
      </c>
      <c r="EZ111" s="282">
        <v>2.0739731449229818E-3</v>
      </c>
      <c r="FA111" s="282">
        <v>2.1455101427625724E-3</v>
      </c>
      <c r="FB111" s="282">
        <v>1.8595943753001026E-3</v>
      </c>
      <c r="FC111" s="282">
        <v>2.9524853418759411E-3</v>
      </c>
      <c r="FD111" s="282">
        <v>2.2812417803008828E-3</v>
      </c>
      <c r="FE111" s="282">
        <v>2.2575075597775903E-3</v>
      </c>
      <c r="FF111" s="282">
        <v>1.6960785489945919E-3</v>
      </c>
      <c r="FG111" s="282">
        <v>1.9418898845089667E-3</v>
      </c>
      <c r="FH111" s="282">
        <v>1.3169795463210661E-3</v>
      </c>
      <c r="FI111" s="282">
        <v>1.2166471664518369E-3</v>
      </c>
      <c r="FJ111" s="282">
        <v>1.1583447203633451E-3</v>
      </c>
      <c r="FK111" s="282">
        <v>1.2851285694802008E-3</v>
      </c>
      <c r="FL111" s="282">
        <v>1.3607648535663237E-3</v>
      </c>
      <c r="FM111" s="282">
        <v>1.0824681846877851E-3</v>
      </c>
      <c r="FN111" s="282">
        <v>1.0559531142973479E-3</v>
      </c>
      <c r="FO111" s="282">
        <v>1.0069078588180599E-3</v>
      </c>
      <c r="FP111" s="282">
        <v>9.3614411778443788E-4</v>
      </c>
      <c r="FQ111" s="282">
        <v>1.1396995542374822E-3</v>
      </c>
      <c r="FR111" s="282">
        <v>7.9455018910465044E-4</v>
      </c>
      <c r="FS111" s="282">
        <v>7.8188902293489662E-4</v>
      </c>
      <c r="FT111" s="282">
        <v>7.3741827874689123E-4</v>
      </c>
      <c r="FU111" s="282">
        <v>1.5902213294138743E-2</v>
      </c>
      <c r="FV111" s="282">
        <v>3.2546510321877407E-2</v>
      </c>
      <c r="FW111" s="282">
        <v>3.3796496555781937E-2</v>
      </c>
      <c r="FX111" s="282">
        <v>3.5186637489203185E-2</v>
      </c>
      <c r="FY111" s="282">
        <v>2.9767030908544184E-2</v>
      </c>
      <c r="FZ111" s="282">
        <v>3.2380209059792227E-2</v>
      </c>
      <c r="GA111" s="282">
        <v>3.2259878702925161E-2</v>
      </c>
      <c r="GB111" s="282">
        <v>2.6602901043311755E-2</v>
      </c>
      <c r="GC111" s="282">
        <v>3.5636427290464817E-2</v>
      </c>
      <c r="GD111" s="282">
        <v>3.1606348916434705E-2</v>
      </c>
      <c r="GE111" s="282">
        <v>3.1718251702707374E-2</v>
      </c>
      <c r="GF111" s="282">
        <v>3.2015875841404508E-2</v>
      </c>
      <c r="GG111" s="282">
        <v>3.4504959482301485E-2</v>
      </c>
      <c r="GH111" s="282">
        <v>3.4293501548351049E-2</v>
      </c>
      <c r="GI111" s="282">
        <v>3.474574381349807E-2</v>
      </c>
      <c r="GJ111" s="282">
        <v>3.4366363042249708E-2</v>
      </c>
      <c r="GK111" s="282">
        <v>3.6651227155105749E-2</v>
      </c>
      <c r="GL111" s="282">
        <v>3.5776016463298851E-2</v>
      </c>
      <c r="GM111" s="282">
        <v>3.7305460023236592E-2</v>
      </c>
      <c r="GN111" s="282">
        <v>3.9010965395120153E-2</v>
      </c>
      <c r="GO111" s="282">
        <v>4.1340729599039033E-2</v>
      </c>
      <c r="GP111" s="282">
        <v>4.429764639373631E-2</v>
      </c>
      <c r="GQ111" s="282">
        <v>4.4150858793962508E-2</v>
      </c>
      <c r="GR111" s="282">
        <v>4.2574480933967651E-2</v>
      </c>
      <c r="GS111" s="282">
        <v>4.4787071599112986E-2</v>
      </c>
      <c r="GT111" s="282">
        <v>4.5802183164049243E-2</v>
      </c>
      <c r="GU111" s="282">
        <v>2.1471421160230725E-2</v>
      </c>
      <c r="GV111" s="282">
        <v>2.2081878126498422E-2</v>
      </c>
      <c r="GW111" s="282">
        <v>2.5250877175156915E-2</v>
      </c>
      <c r="GX111" s="282">
        <v>2.0197170847144164E-2</v>
      </c>
      <c r="GY111" s="282">
        <v>2.3559300829543248E-2</v>
      </c>
      <c r="GZ111" s="282">
        <v>2.4500532483043787E-2</v>
      </c>
      <c r="HA111" s="282">
        <v>2.4102310725330294E-2</v>
      </c>
      <c r="HB111" s="282">
        <v>2.2858123074110663E-2</v>
      </c>
      <c r="HC111" s="282">
        <v>2.2381084751974339E-2</v>
      </c>
      <c r="HD111" s="282">
        <v>2.2804450725807675E-2</v>
      </c>
      <c r="HE111" s="282">
        <v>2.2710202502838114E-2</v>
      </c>
      <c r="HF111" s="282">
        <v>2.1899906944722897E-2</v>
      </c>
      <c r="HG111" s="282">
        <v>2.1953545097777399E-2</v>
      </c>
      <c r="HH111" s="282">
        <v>2.4511603325779459E-2</v>
      </c>
      <c r="HI111" s="282">
        <v>2.325482483508047E-2</v>
      </c>
      <c r="HJ111" s="282">
        <v>2.5224575864829221E-2</v>
      </c>
      <c r="HK111" s="282">
        <v>2.4227999703147162E-2</v>
      </c>
      <c r="HL111" s="282">
        <v>1.3688447086685174E-2</v>
      </c>
      <c r="HM111" s="282">
        <v>1.5262189478052144E-2</v>
      </c>
      <c r="HN111" s="282">
        <v>1.4155339631814425E-2</v>
      </c>
      <c r="HO111" s="282">
        <v>1.4167259134936647E-2</v>
      </c>
      <c r="HP111" s="282">
        <v>1.5352363070830136E-2</v>
      </c>
      <c r="HQ111" s="282">
        <v>2.9293424020238344E-2</v>
      </c>
      <c r="HR111" s="282">
        <v>2.8865534575931006E-2</v>
      </c>
      <c r="HS111" s="282">
        <v>2.5581130108094853E-2</v>
      </c>
      <c r="HT111" s="282">
        <v>2.7499227919089677E-2</v>
      </c>
      <c r="HU111" s="282">
        <v>3.0764684993372135E-2</v>
      </c>
      <c r="HV111" s="608">
        <v>3.5043039962800129E-2</v>
      </c>
      <c r="HW111" s="282">
        <v>3.5591308144184174E-2</v>
      </c>
      <c r="HX111" s="282">
        <v>3.4446605346867963E-2</v>
      </c>
      <c r="HY111" s="282">
        <v>3.2893012787126967E-2</v>
      </c>
      <c r="HZ111" s="282">
        <v>1.3172257293603053E-2</v>
      </c>
      <c r="IA111" s="282">
        <v>1.432806206226173E-2</v>
      </c>
      <c r="IB111" s="282">
        <v>1.5520987340077468E-2</v>
      </c>
      <c r="IC111" s="282">
        <v>1.5823021341525266E-2</v>
      </c>
      <c r="ID111" s="282">
        <v>1.546637288996645E-2</v>
      </c>
      <c r="IE111" s="282">
        <v>1.4141125269318929E-2</v>
      </c>
      <c r="IF111" s="282">
        <v>1.5724281399108513E-2</v>
      </c>
      <c r="IG111" s="282">
        <v>1.9113720651675666E-2</v>
      </c>
      <c r="IH111" s="282">
        <v>1.7699620864616204E-2</v>
      </c>
      <c r="II111" s="282">
        <v>1.8445196826851838E-2</v>
      </c>
      <c r="IJ111" s="282">
        <v>1.824568388869131E-2</v>
      </c>
    </row>
    <row r="112" spans="1:244">
      <c r="A112" s="51" t="s">
        <v>321</v>
      </c>
      <c r="B112" s="284">
        <v>0.44444444444444442</v>
      </c>
      <c r="C112" s="284">
        <v>0.2406563354603464</v>
      </c>
      <c r="D112" s="284">
        <v>0.10969403782119747</v>
      </c>
      <c r="E112" s="284">
        <v>7.5153699385202458E-2</v>
      </c>
      <c r="F112" s="284">
        <v>3.7563254184507587E-2</v>
      </c>
      <c r="G112" s="284">
        <v>3.6565656565656565E-2</v>
      </c>
      <c r="H112" s="284">
        <v>1.6142470318683606E-2</v>
      </c>
      <c r="I112" s="284">
        <v>1.4417089759555513E-2</v>
      </c>
      <c r="J112" s="284">
        <v>1.3738898386357003E-2</v>
      </c>
      <c r="K112" s="284">
        <v>9.4564363962661546E-2</v>
      </c>
      <c r="L112" s="284">
        <v>0.17123958843704068</v>
      </c>
      <c r="M112" s="284">
        <v>0.24165169148873047</v>
      </c>
      <c r="N112" s="284">
        <v>0.24821637649346576</v>
      </c>
      <c r="O112" s="284">
        <v>0.1840247721079534</v>
      </c>
      <c r="P112" s="284">
        <v>0.15801853845929978</v>
      </c>
      <c r="Q112" s="284">
        <v>0.12225456233705939</v>
      </c>
      <c r="R112" s="284">
        <v>9.7147810514834843E-2</v>
      </c>
      <c r="S112" s="284">
        <v>7.3834829068481295E-2</v>
      </c>
      <c r="T112" s="284">
        <v>6.1181430098328063E-2</v>
      </c>
      <c r="U112" s="284">
        <v>7.9741155019752638E-2</v>
      </c>
      <c r="V112" s="284">
        <v>0.11699461314505126</v>
      </c>
      <c r="W112" s="284">
        <v>0.15277421739467392</v>
      </c>
      <c r="X112" s="284">
        <v>0.14303346708426717</v>
      </c>
      <c r="Y112" s="284">
        <v>0.3087730500794873</v>
      </c>
      <c r="Z112" s="284">
        <v>0.25622774648948776</v>
      </c>
      <c r="AA112" s="284">
        <v>0.16636816575128671</v>
      </c>
      <c r="AB112" s="284">
        <v>0.13562789774335759</v>
      </c>
      <c r="AC112" s="284">
        <v>0.11535598075451836</v>
      </c>
      <c r="AD112" s="284">
        <v>5.9526063896077834E-2</v>
      </c>
      <c r="AE112" s="284">
        <v>5.689178668572642E-2</v>
      </c>
      <c r="AF112" s="284">
        <v>3.0290157495356278E-2</v>
      </c>
      <c r="AG112" s="284">
        <v>2.5049558029647544E-2</v>
      </c>
      <c r="AH112" s="284">
        <v>3.3448115145027317E-2</v>
      </c>
      <c r="AI112" s="284">
        <v>2.5812317441238727E-2</v>
      </c>
      <c r="AJ112" s="284">
        <v>2.6516650235875586E-2</v>
      </c>
      <c r="AK112" s="284">
        <v>2.5103336836925953E-2</v>
      </c>
      <c r="AL112" s="284">
        <v>2.0879765900045803E-2</v>
      </c>
      <c r="AM112" s="284">
        <v>1.8377495655369547E-2</v>
      </c>
      <c r="AN112" s="284">
        <v>2.1229492505199909E-2</v>
      </c>
      <c r="AO112" s="284">
        <v>1.7469632542241514E-2</v>
      </c>
      <c r="AP112" s="284">
        <v>2.4380313907151386E-2</v>
      </c>
      <c r="AQ112" s="284">
        <v>1.7649939534465354E-2</v>
      </c>
      <c r="AR112" s="284">
        <v>1.9005970762935732E-2</v>
      </c>
      <c r="AS112" s="284">
        <v>1.3326723726814087E-2</v>
      </c>
      <c r="AT112" s="284">
        <v>1.3111482638758668E-2</v>
      </c>
      <c r="AU112" s="284">
        <v>1.397788681990359E-2</v>
      </c>
      <c r="AV112" s="284">
        <v>1.3027326639261406E-2</v>
      </c>
      <c r="AW112" s="284">
        <v>2.3072360616844603E-2</v>
      </c>
      <c r="AX112" s="284">
        <v>3.7011199303627958E-2</v>
      </c>
      <c r="AY112" s="284">
        <v>2.9978207662722349E-2</v>
      </c>
      <c r="AZ112" s="284">
        <v>3.2254076941025209E-2</v>
      </c>
      <c r="BA112" s="284">
        <v>2.6212454002115065E-2</v>
      </c>
      <c r="BB112" s="284">
        <v>2.0582273798980134E-2</v>
      </c>
      <c r="BC112" s="284">
        <v>2.3057132303084673E-2</v>
      </c>
      <c r="BD112" s="284">
        <v>2.4769697391500818E-2</v>
      </c>
      <c r="BE112" s="284">
        <v>2.5110658316214535E-2</v>
      </c>
      <c r="BF112" s="284">
        <v>1.9165375252825093E-2</v>
      </c>
      <c r="BG112" s="284">
        <v>1.5250321598277808E-2</v>
      </c>
      <c r="BH112" s="284">
        <v>2.0296336351025492E-2</v>
      </c>
      <c r="BI112" s="284">
        <v>2.0785737370585415E-2</v>
      </c>
      <c r="BJ112" s="284">
        <v>1.5896596486328539E-2</v>
      </c>
      <c r="BK112" s="284">
        <v>2.6028208177464335E-2</v>
      </c>
      <c r="BL112" s="284">
        <v>2.1913435118121823E-2</v>
      </c>
      <c r="BM112" s="284">
        <v>2.0619620461002203E-2</v>
      </c>
      <c r="BN112" s="284">
        <v>2.0544900938558448E-2</v>
      </c>
      <c r="BO112" s="284">
        <v>1.8260113143513477E-2</v>
      </c>
      <c r="BP112" s="284">
        <v>1.7114017539934256E-2</v>
      </c>
      <c r="BQ112" s="284">
        <v>1.7923109810873E-2</v>
      </c>
      <c r="BR112" s="284">
        <v>2.0353920747488038E-2</v>
      </c>
      <c r="BS112" s="284">
        <v>2.3374633126834365E-2</v>
      </c>
      <c r="BT112" s="284">
        <v>2.3775532507083696E-2</v>
      </c>
      <c r="BU112" s="284">
        <v>3.0578196976199467E-2</v>
      </c>
      <c r="BV112" s="284">
        <v>4.3718926833830829E-2</v>
      </c>
      <c r="BW112" s="284">
        <v>3.8933534488799541E-2</v>
      </c>
      <c r="BX112" s="284">
        <v>2.6513971614484287E-2</v>
      </c>
      <c r="BY112" s="284">
        <v>1.7574902379935382E-2</v>
      </c>
      <c r="BZ112" s="284">
        <v>1.5068729754830526E-2</v>
      </c>
      <c r="CA112" s="284">
        <v>1.2213114144566427E-2</v>
      </c>
      <c r="CB112" s="284">
        <v>1.170552250747701E-2</v>
      </c>
      <c r="CC112" s="284">
        <v>1.2302995044823906E-2</v>
      </c>
      <c r="CD112" s="284">
        <v>1.0751031774630592E-2</v>
      </c>
      <c r="CE112" s="284">
        <v>1.5302425926322263E-2</v>
      </c>
      <c r="CF112" s="284">
        <v>1.6587825283883566E-2</v>
      </c>
      <c r="CG112" s="284">
        <v>3.0578196976199467E-2</v>
      </c>
      <c r="CH112" s="284">
        <v>1.5526442103010534E-2</v>
      </c>
      <c r="CI112" s="284">
        <v>1.2575781163799163E-2</v>
      </c>
      <c r="CJ112" s="284">
        <v>1.6461034300812891E-2</v>
      </c>
      <c r="CK112" s="284">
        <v>1.1803969295946244E-2</v>
      </c>
      <c r="CL112" s="284">
        <v>1.4941748898905286E-2</v>
      </c>
      <c r="CM112" s="284">
        <v>2.3441133563052885E-2</v>
      </c>
      <c r="CN112" s="284">
        <v>1.9138553471067795E-2</v>
      </c>
      <c r="CO112" s="284">
        <v>1.9723553764727373E-2</v>
      </c>
      <c r="CP112" s="284">
        <v>2.1401603028025882E-2</v>
      </c>
      <c r="CQ112" s="284">
        <v>1.9746998365155904E-2</v>
      </c>
      <c r="CR112" s="284">
        <v>1.8612724017148224E-2</v>
      </c>
      <c r="CS112" s="284">
        <v>1.707191598831663E-2</v>
      </c>
      <c r="CT112" s="284">
        <v>1.6094903299460828E-2</v>
      </c>
      <c r="CU112" s="284">
        <v>1.8067998260437375E-2</v>
      </c>
      <c r="CV112" s="284">
        <v>1.4704614047096599E-2</v>
      </c>
      <c r="CW112" s="284">
        <v>1.487669598575206E-2</v>
      </c>
      <c r="CX112" s="284">
        <v>1.512552740091783E-2</v>
      </c>
      <c r="CY112" s="284">
        <v>1.0429518545144126E-2</v>
      </c>
      <c r="CZ112" s="284">
        <v>1.1209164927180824E-2</v>
      </c>
      <c r="DA112" s="284">
        <v>1.2350573223339437E-2</v>
      </c>
      <c r="DB112" s="284">
        <v>1.4601224737490575E-2</v>
      </c>
      <c r="DC112" s="284">
        <v>1.2171608547634449E-2</v>
      </c>
      <c r="DD112" s="284">
        <v>1.394182154156594E-2</v>
      </c>
      <c r="DE112" s="284">
        <v>1.9615137976463443E-2</v>
      </c>
      <c r="DF112" s="284">
        <v>1.506310894939787E-2</v>
      </c>
      <c r="DG112" s="284">
        <v>1.3239105611523317E-2</v>
      </c>
      <c r="DH112" s="284">
        <v>8.8471607836056697E-3</v>
      </c>
      <c r="DI112" s="284">
        <v>8.1511214514862467E-3</v>
      </c>
      <c r="DJ112" s="284">
        <v>6.7887134214639835E-3</v>
      </c>
      <c r="DK112" s="284">
        <v>5.611927783238586E-3</v>
      </c>
      <c r="DL112" s="284">
        <v>5.8732862358162365E-3</v>
      </c>
      <c r="DM112" s="284">
        <v>6.7000000000000002E-3</v>
      </c>
      <c r="DN112" s="284">
        <v>5.1077099052609289E-3</v>
      </c>
      <c r="DO112" s="284">
        <v>5.696888169164571E-3</v>
      </c>
      <c r="DP112" s="284">
        <v>5.1776674444960298E-3</v>
      </c>
      <c r="DQ112" s="284">
        <v>5.8988404607436271E-3</v>
      </c>
      <c r="DR112" s="284">
        <v>5.3073994667428405E-3</v>
      </c>
      <c r="DS112" s="284">
        <v>6.7459593399186845E-3</v>
      </c>
      <c r="DT112" s="284">
        <v>6.5698241925329559E-3</v>
      </c>
      <c r="DU112" s="284">
        <v>7.3000000000000001E-3</v>
      </c>
      <c r="DV112" s="284">
        <v>7.8677227882231349E-3</v>
      </c>
      <c r="DW112" s="284">
        <v>7.0625624262235544E-3</v>
      </c>
      <c r="DX112" s="284">
        <v>7.8927914330945009E-3</v>
      </c>
      <c r="DY112" s="284">
        <v>8.5154832849482238E-3</v>
      </c>
      <c r="DZ112" s="284">
        <v>7.3208571138294763E-3</v>
      </c>
      <c r="EA112" s="284">
        <v>6.127494827902152E-3</v>
      </c>
      <c r="EB112" s="284">
        <v>6.8132401295977882E-3</v>
      </c>
      <c r="EC112" s="284">
        <v>6.0286493704670551E-3</v>
      </c>
      <c r="ED112" s="284">
        <v>7.1231002782695604E-3</v>
      </c>
      <c r="EE112" s="284">
        <v>5.0399037020460282E-3</v>
      </c>
      <c r="EF112" s="284">
        <v>5.5810071303274145E-3</v>
      </c>
      <c r="EG112" s="284">
        <v>6.3747033691860921E-3</v>
      </c>
      <c r="EH112" s="284">
        <v>8.1549207137692759E-3</v>
      </c>
      <c r="EI112" s="284">
        <v>7.6667255578769036E-3</v>
      </c>
      <c r="EJ112" s="284">
        <v>7.7910020174634864E-3</v>
      </c>
      <c r="EK112" s="284">
        <v>9.7385095620353326E-3</v>
      </c>
      <c r="EL112" s="284">
        <v>8.6920426503845228E-3</v>
      </c>
      <c r="EM112" s="284">
        <v>1.0016871928568528E-2</v>
      </c>
      <c r="EN112" s="284">
        <v>7.731955146381247E-3</v>
      </c>
      <c r="EO112" s="284">
        <v>9.743868312409509E-3</v>
      </c>
      <c r="EP112" s="284">
        <v>9.8835578176082965E-3</v>
      </c>
      <c r="EQ112" s="284">
        <v>5.1648304772069159E-3</v>
      </c>
      <c r="ER112" s="284">
        <v>4.9718638456050443E-3</v>
      </c>
      <c r="ES112" s="284">
        <v>6.0502202342083899E-3</v>
      </c>
      <c r="ET112" s="284">
        <v>7.7091034950882188E-3</v>
      </c>
      <c r="EU112" s="284">
        <v>7.90349632927188E-3</v>
      </c>
      <c r="EV112" s="284">
        <v>5.7984575152010285E-3</v>
      </c>
      <c r="EW112" s="284">
        <v>5.9652874790723238E-2</v>
      </c>
      <c r="EX112" s="284">
        <v>9.5548093669365355E-2</v>
      </c>
      <c r="EY112" s="284">
        <v>9.350605276388764E-2</v>
      </c>
      <c r="EZ112" s="284">
        <v>8.3877141873784186E-2</v>
      </c>
      <c r="FA112" s="284">
        <v>9.6357073292726955E-2</v>
      </c>
      <c r="FB112" s="284">
        <v>0.10073361118320975</v>
      </c>
      <c r="FC112" s="284">
        <v>9.8831395602440364E-2</v>
      </c>
      <c r="FD112" s="284">
        <v>9.2056750122312209E-2</v>
      </c>
      <c r="FE112" s="284">
        <v>0.1161439467749488</v>
      </c>
      <c r="FF112" s="284">
        <v>0.11449374459355875</v>
      </c>
      <c r="FG112" s="284">
        <v>0.14060917147887303</v>
      </c>
      <c r="FH112" s="284">
        <v>0.15629267071786376</v>
      </c>
      <c r="FI112" s="284">
        <v>0.14607371652511975</v>
      </c>
      <c r="FJ112" s="284">
        <v>0.15431442399926856</v>
      </c>
      <c r="FK112" s="284">
        <v>0.13777019556450498</v>
      </c>
      <c r="FL112" s="284">
        <v>0.14107050633923857</v>
      </c>
      <c r="FM112" s="284">
        <v>0.14031843099162353</v>
      </c>
      <c r="FN112" s="284">
        <v>5.1765738830375815E-2</v>
      </c>
      <c r="FO112" s="284">
        <v>5.57819088550699E-3</v>
      </c>
      <c r="FP112" s="284">
        <v>4.8813115104300794E-3</v>
      </c>
      <c r="FQ112" s="284">
        <v>5.434251884734999E-3</v>
      </c>
      <c r="FR112" s="284">
        <v>5.3040403346690636E-3</v>
      </c>
      <c r="FS112" s="284">
        <v>5.4038498444686674E-3</v>
      </c>
      <c r="FT112" s="284">
        <v>5.9332632267148242E-3</v>
      </c>
      <c r="FU112" s="284">
        <v>6.2454839533967162E-3</v>
      </c>
      <c r="FV112" s="284">
        <v>4.8498981278252175E-3</v>
      </c>
      <c r="FW112" s="284">
        <v>6.1032338547683668E-3</v>
      </c>
      <c r="FX112" s="284">
        <v>6.0962415038146129E-3</v>
      </c>
      <c r="FY112" s="284">
        <v>5.8734041413027122E-3</v>
      </c>
      <c r="FZ112" s="284">
        <v>4.9058151126862258E-3</v>
      </c>
      <c r="GA112" s="284">
        <v>4.9494767337550944E-3</v>
      </c>
      <c r="GB112" s="284">
        <v>2.6788836590320539E-2</v>
      </c>
      <c r="GC112" s="284">
        <v>5.7829959666536278E-3</v>
      </c>
      <c r="GD112" s="284">
        <v>4.5980075258067752E-3</v>
      </c>
      <c r="GE112" s="284">
        <v>4.7395556425249997E-3</v>
      </c>
      <c r="GF112" s="284">
        <v>5.3664394498415735E-3</v>
      </c>
      <c r="GG112" s="284">
        <v>5.9766424411225802E-3</v>
      </c>
      <c r="GH112" s="284">
        <v>5.2347172860430658E-3</v>
      </c>
      <c r="GI112" s="284">
        <v>8.4358022055276653E-3</v>
      </c>
      <c r="GJ112" s="284">
        <v>6.1795107096824517E-3</v>
      </c>
      <c r="GK112" s="284">
        <v>7.7552556143336516E-3</v>
      </c>
      <c r="GL112" s="284">
        <v>6.2699357915161806E-3</v>
      </c>
      <c r="GM112" s="284">
        <v>4.1233961569213193E-3</v>
      </c>
      <c r="GN112" s="284">
        <v>4.4487029542222721E-3</v>
      </c>
      <c r="GO112" s="284">
        <v>3.3522009122382811E-3</v>
      </c>
      <c r="GP112" s="284">
        <v>4.0386636573803087E-3</v>
      </c>
      <c r="GQ112" s="284">
        <v>5.0019451628457463E-3</v>
      </c>
      <c r="GR112" s="284">
        <v>4.3511912045813084E-3</v>
      </c>
      <c r="GS112" s="284">
        <v>5.563576684904363E-3</v>
      </c>
      <c r="GT112" s="284">
        <v>5.8874610337465143E-3</v>
      </c>
      <c r="GU112" s="284">
        <v>6.2441766612764795E-3</v>
      </c>
      <c r="GV112" s="284">
        <v>5.8668073413838716E-3</v>
      </c>
      <c r="GW112" s="284">
        <v>5.2000791105778262E-3</v>
      </c>
      <c r="GX112" s="284">
        <v>5.062112594231412E-3</v>
      </c>
      <c r="GY112" s="284">
        <v>7.3941359991393507E-3</v>
      </c>
      <c r="GZ112" s="284">
        <v>8.506314704448896E-3</v>
      </c>
      <c r="HA112" s="284">
        <v>7.4130056415279812E-3</v>
      </c>
      <c r="HB112" s="284">
        <v>5.9780356273093456E-3</v>
      </c>
      <c r="HC112" s="284">
        <v>5.7160921894089164E-3</v>
      </c>
      <c r="HD112" s="284">
        <v>6.9626458487090865E-3</v>
      </c>
      <c r="HE112" s="284">
        <v>6.8212737265582468E-3</v>
      </c>
      <c r="HF112" s="284">
        <v>5.8845168880197005E-3</v>
      </c>
      <c r="HG112" s="284">
        <v>6.9177398523594886E-3</v>
      </c>
      <c r="HH112" s="284">
        <v>6.7022206058885217E-3</v>
      </c>
      <c r="HI112" s="284">
        <v>5.2185261176653005E-3</v>
      </c>
      <c r="HJ112" s="284">
        <v>4.829684694898635E-3</v>
      </c>
      <c r="HK112" s="284">
        <v>6.7238735532343897E-3</v>
      </c>
      <c r="HL112" s="284">
        <v>5.0823902483994989E-3</v>
      </c>
      <c r="HM112" s="284">
        <v>4.0357400355814105E-3</v>
      </c>
      <c r="HN112" s="284">
        <v>4.2416170233739812E-3</v>
      </c>
      <c r="HO112" s="284">
        <v>5.3717764865081835E-3</v>
      </c>
      <c r="HP112" s="284">
        <v>5.1950133868615576E-3</v>
      </c>
      <c r="HQ112" s="284">
        <v>4.7511004444435196E-3</v>
      </c>
      <c r="HR112" s="284">
        <v>4.4874181413536718E-3</v>
      </c>
      <c r="HS112" s="284">
        <v>5.7765021865591017E-3</v>
      </c>
      <c r="HT112" s="284">
        <v>8.1095998031629687E-3</v>
      </c>
      <c r="HU112" s="284">
        <v>1.1056082200602215E-2</v>
      </c>
      <c r="HV112" s="609">
        <v>6.8289043434272591E-3</v>
      </c>
      <c r="HW112" s="284">
        <v>7.2968132455560218E-3</v>
      </c>
      <c r="HX112" s="284">
        <v>6.3303420885816673E-3</v>
      </c>
      <c r="HY112" s="284">
        <v>5.3436913813569246E-3</v>
      </c>
      <c r="HZ112" s="284">
        <v>6.9478919846712572E-3</v>
      </c>
      <c r="IA112" s="284">
        <v>6.7926528925501524E-3</v>
      </c>
      <c r="IB112" s="284">
        <v>9.5875697670350576E-3</v>
      </c>
      <c r="IC112" s="284">
        <v>9.1387791754891194E-3</v>
      </c>
      <c r="ID112" s="284">
        <v>7.6514179625234921E-3</v>
      </c>
      <c r="IE112" s="284">
        <v>7.9215244419023698E-3</v>
      </c>
      <c r="IF112" s="284">
        <v>8.7809256045930529E-3</v>
      </c>
      <c r="IG112" s="284">
        <v>8.8423960548712991E-3</v>
      </c>
      <c r="IH112" s="284">
        <v>9.256657668074951E-3</v>
      </c>
      <c r="II112" s="284">
        <v>1.0704200363706255E-2</v>
      </c>
      <c r="IJ112" s="284">
        <v>9.1590674484235447E-3</v>
      </c>
    </row>
    <row r="113" spans="1:244">
      <c r="A113" s="407" t="s">
        <v>449</v>
      </c>
      <c r="GH113" s="488"/>
      <c r="GI113" s="488"/>
      <c r="GJ113" s="488"/>
    </row>
    <row r="114" spans="1:244">
      <c r="A114" s="407"/>
      <c r="GH114" s="488"/>
      <c r="GI114" s="488"/>
      <c r="GJ114" s="488"/>
    </row>
    <row r="115" spans="1:244">
      <c r="A115" s="407"/>
      <c r="GH115" s="488"/>
      <c r="GI115" s="488"/>
      <c r="GJ115" s="488"/>
    </row>
    <row r="116" spans="1:244">
      <c r="A116" s="410" t="s">
        <v>531</v>
      </c>
      <c r="B116" s="226">
        <v>38353</v>
      </c>
      <c r="C116" s="226">
        <v>38384</v>
      </c>
      <c r="D116" s="226">
        <v>38412</v>
      </c>
      <c r="E116" s="226">
        <v>38443</v>
      </c>
      <c r="F116" s="226">
        <v>38473</v>
      </c>
      <c r="G116" s="226">
        <v>38504</v>
      </c>
      <c r="H116" s="226">
        <v>38534</v>
      </c>
      <c r="I116" s="226">
        <v>38565</v>
      </c>
      <c r="J116" s="226">
        <v>38596</v>
      </c>
      <c r="K116" s="226">
        <v>38626</v>
      </c>
      <c r="L116" s="226">
        <v>38657</v>
      </c>
      <c r="M116" s="227">
        <v>38687</v>
      </c>
      <c r="N116" s="225">
        <v>38718</v>
      </c>
      <c r="O116" s="226">
        <v>38749</v>
      </c>
      <c r="P116" s="226">
        <v>38777</v>
      </c>
      <c r="Q116" s="226">
        <v>38808</v>
      </c>
      <c r="R116" s="226">
        <v>38838</v>
      </c>
      <c r="S116" s="226">
        <v>38869</v>
      </c>
      <c r="T116" s="226">
        <v>38899</v>
      </c>
      <c r="U116" s="226">
        <v>38930</v>
      </c>
      <c r="V116" s="226">
        <v>38961</v>
      </c>
      <c r="W116" s="226">
        <v>38991</v>
      </c>
      <c r="X116" s="226">
        <v>39022</v>
      </c>
      <c r="Y116" s="227">
        <v>39052</v>
      </c>
      <c r="Z116" s="225">
        <v>39083</v>
      </c>
      <c r="AA116" s="226">
        <v>39114</v>
      </c>
      <c r="AB116" s="226">
        <v>39142</v>
      </c>
      <c r="AC116" s="226">
        <v>39173</v>
      </c>
      <c r="AD116" s="226">
        <v>39203</v>
      </c>
      <c r="AE116" s="226">
        <v>39234</v>
      </c>
      <c r="AF116" s="226">
        <v>39264</v>
      </c>
      <c r="AG116" s="226">
        <v>39295</v>
      </c>
      <c r="AH116" s="226">
        <v>39326</v>
      </c>
      <c r="AI116" s="226">
        <v>39356</v>
      </c>
      <c r="AJ116" s="226">
        <v>39387</v>
      </c>
      <c r="AK116" s="227">
        <v>39417</v>
      </c>
      <c r="AL116" s="225">
        <v>39448</v>
      </c>
      <c r="AM116" s="226">
        <v>39479</v>
      </c>
      <c r="AN116" s="226">
        <v>39508</v>
      </c>
      <c r="AO116" s="226">
        <v>39539</v>
      </c>
      <c r="AP116" s="226">
        <v>39569</v>
      </c>
      <c r="AQ116" s="226">
        <v>39600</v>
      </c>
      <c r="AR116" s="226">
        <v>39630</v>
      </c>
      <c r="AS116" s="226">
        <v>39661</v>
      </c>
      <c r="AT116" s="226">
        <v>39692</v>
      </c>
      <c r="AU116" s="226">
        <v>39722</v>
      </c>
      <c r="AV116" s="226">
        <v>39753</v>
      </c>
      <c r="AW116" s="227">
        <v>39783</v>
      </c>
      <c r="AX116" s="225">
        <v>39814</v>
      </c>
      <c r="AY116" s="226">
        <v>39845</v>
      </c>
      <c r="AZ116" s="226">
        <v>39873</v>
      </c>
      <c r="BA116" s="226">
        <v>39904</v>
      </c>
      <c r="BB116" s="226">
        <v>39934</v>
      </c>
      <c r="BC116" s="226">
        <v>39965</v>
      </c>
      <c r="BD116" s="226">
        <v>39995</v>
      </c>
      <c r="BE116" s="226">
        <v>40026</v>
      </c>
      <c r="BF116" s="226">
        <v>40057</v>
      </c>
      <c r="BG116" s="226">
        <v>40087</v>
      </c>
      <c r="BH116" s="226">
        <v>40118</v>
      </c>
      <c r="BI116" s="226">
        <v>40148</v>
      </c>
      <c r="BJ116" s="225">
        <v>40179</v>
      </c>
      <c r="BK116" s="226">
        <v>40210</v>
      </c>
      <c r="BL116" s="226">
        <v>40238</v>
      </c>
      <c r="BM116" s="226">
        <v>40269</v>
      </c>
      <c r="BN116" s="226">
        <v>40299</v>
      </c>
      <c r="BO116" s="226">
        <v>40330</v>
      </c>
      <c r="BP116" s="226">
        <v>40360</v>
      </c>
      <c r="BQ116" s="226">
        <v>40391</v>
      </c>
      <c r="BR116" s="226">
        <v>40422</v>
      </c>
      <c r="BS116" s="226">
        <v>40452</v>
      </c>
      <c r="BT116" s="226">
        <v>40483</v>
      </c>
      <c r="BU116" s="227">
        <v>40513</v>
      </c>
      <c r="BV116" s="225">
        <v>40544</v>
      </c>
      <c r="BW116" s="226">
        <v>40575</v>
      </c>
      <c r="BX116" s="226">
        <v>40603</v>
      </c>
      <c r="BY116" s="226">
        <v>40634</v>
      </c>
      <c r="BZ116" s="226">
        <v>40664</v>
      </c>
      <c r="CA116" s="226">
        <v>40695</v>
      </c>
      <c r="CB116" s="226">
        <v>40725</v>
      </c>
      <c r="CC116" s="226">
        <v>40756</v>
      </c>
      <c r="CD116" s="226">
        <v>40787</v>
      </c>
      <c r="CE116" s="226">
        <v>40817</v>
      </c>
      <c r="CF116" s="226">
        <v>40848</v>
      </c>
      <c r="CG116" s="227">
        <v>40878</v>
      </c>
      <c r="CH116" s="225">
        <v>40909</v>
      </c>
      <c r="CI116" s="226">
        <v>40940</v>
      </c>
      <c r="CJ116" s="226">
        <v>40969</v>
      </c>
      <c r="CK116" s="226">
        <v>41000</v>
      </c>
      <c r="CL116" s="226">
        <v>41030</v>
      </c>
      <c r="CM116" s="226">
        <v>41061</v>
      </c>
      <c r="CN116" s="226">
        <v>41091</v>
      </c>
      <c r="CO116" s="226">
        <v>41122</v>
      </c>
      <c r="CP116" s="226">
        <v>41153</v>
      </c>
      <c r="CQ116" s="226">
        <v>41183</v>
      </c>
      <c r="CR116" s="226">
        <v>41214</v>
      </c>
      <c r="CS116" s="227">
        <v>41244</v>
      </c>
      <c r="CT116" s="225">
        <v>41275</v>
      </c>
      <c r="CU116" s="226">
        <v>41306</v>
      </c>
      <c r="CV116" s="226">
        <v>41334</v>
      </c>
      <c r="CW116" s="226">
        <v>41365</v>
      </c>
      <c r="CX116" s="226">
        <v>41395</v>
      </c>
      <c r="CY116" s="226">
        <v>41426</v>
      </c>
      <c r="CZ116" s="226">
        <v>41456</v>
      </c>
      <c r="DA116" s="226">
        <v>41487</v>
      </c>
      <c r="DB116" s="226">
        <v>41518</v>
      </c>
      <c r="DC116" s="226">
        <v>41548</v>
      </c>
      <c r="DD116" s="226">
        <v>41579</v>
      </c>
      <c r="DE116" s="227">
        <v>41609</v>
      </c>
      <c r="DF116" s="225">
        <v>41640</v>
      </c>
      <c r="DG116" s="226">
        <v>41671</v>
      </c>
      <c r="DH116" s="226">
        <v>41699</v>
      </c>
      <c r="DI116" s="226">
        <v>41730</v>
      </c>
      <c r="DJ116" s="226">
        <v>41760</v>
      </c>
      <c r="DK116" s="226">
        <v>41791</v>
      </c>
      <c r="DL116" s="226">
        <v>41821</v>
      </c>
      <c r="DM116" s="226">
        <v>41852</v>
      </c>
      <c r="DN116" s="226">
        <v>41883</v>
      </c>
      <c r="DO116" s="226">
        <v>41913</v>
      </c>
      <c r="DP116" s="226">
        <v>41944</v>
      </c>
      <c r="DQ116" s="226">
        <v>41974</v>
      </c>
      <c r="DR116" s="225">
        <v>42005</v>
      </c>
      <c r="DS116" s="226">
        <v>42036</v>
      </c>
      <c r="DT116" s="226">
        <v>42064</v>
      </c>
      <c r="DU116" s="226">
        <v>42095</v>
      </c>
      <c r="DV116" s="226">
        <v>42125</v>
      </c>
      <c r="DW116" s="226">
        <v>42156</v>
      </c>
      <c r="DX116" s="226">
        <v>42186</v>
      </c>
      <c r="DY116" s="226">
        <v>42217</v>
      </c>
      <c r="DZ116" s="226">
        <v>42248</v>
      </c>
      <c r="EA116" s="226">
        <v>42278</v>
      </c>
      <c r="EB116" s="226">
        <v>42309</v>
      </c>
      <c r="EC116" s="226">
        <v>42339</v>
      </c>
      <c r="ED116" s="225">
        <v>42370</v>
      </c>
      <c r="EE116" s="226">
        <v>42401</v>
      </c>
      <c r="EF116" s="226">
        <v>42430</v>
      </c>
      <c r="EG116" s="226">
        <v>42461</v>
      </c>
      <c r="EH116" s="226">
        <v>42491</v>
      </c>
      <c r="EI116" s="226">
        <v>42522</v>
      </c>
      <c r="EJ116" s="226">
        <v>42552</v>
      </c>
      <c r="EK116" s="226">
        <v>42583</v>
      </c>
      <c r="EL116" s="226">
        <v>42614</v>
      </c>
      <c r="EM116" s="226">
        <v>42644</v>
      </c>
      <c r="EN116" s="226">
        <v>42675</v>
      </c>
      <c r="EO116" s="228">
        <v>42705</v>
      </c>
      <c r="EP116" s="229">
        <v>42736</v>
      </c>
      <c r="EQ116" s="226">
        <v>42767</v>
      </c>
      <c r="ER116" s="226">
        <v>42795</v>
      </c>
      <c r="ES116" s="226">
        <v>42826</v>
      </c>
      <c r="ET116" s="226">
        <v>42856</v>
      </c>
      <c r="EU116" s="226">
        <v>42887</v>
      </c>
      <c r="EV116" s="226">
        <v>42917</v>
      </c>
      <c r="EW116" s="226">
        <v>42948</v>
      </c>
      <c r="EX116" s="226">
        <v>42979</v>
      </c>
      <c r="EY116" s="226">
        <v>43009</v>
      </c>
      <c r="EZ116" s="226">
        <v>43040</v>
      </c>
      <c r="FA116" s="226">
        <v>43070</v>
      </c>
      <c r="FB116" s="226">
        <v>43101</v>
      </c>
      <c r="FC116" s="226">
        <v>43132</v>
      </c>
      <c r="FD116" s="226">
        <v>43160</v>
      </c>
      <c r="FE116" s="226">
        <v>43191</v>
      </c>
      <c r="FF116" s="226">
        <v>43221</v>
      </c>
      <c r="FG116" s="226">
        <v>43252</v>
      </c>
      <c r="FH116" s="226">
        <v>43282</v>
      </c>
      <c r="FI116" s="226">
        <v>43313</v>
      </c>
      <c r="FJ116" s="226">
        <v>43344</v>
      </c>
      <c r="FK116" s="226">
        <v>43374</v>
      </c>
      <c r="FL116" s="270">
        <v>43405</v>
      </c>
      <c r="FM116" s="270">
        <v>43435</v>
      </c>
      <c r="FN116" s="270">
        <v>43466</v>
      </c>
      <c r="FO116" s="270">
        <v>43497</v>
      </c>
      <c r="FP116" s="270">
        <v>43525</v>
      </c>
      <c r="FQ116" s="270">
        <v>43556</v>
      </c>
      <c r="FR116" s="270">
        <v>43586</v>
      </c>
      <c r="FS116" s="270">
        <v>43617</v>
      </c>
      <c r="FT116" s="270">
        <v>43647</v>
      </c>
      <c r="FU116" s="270">
        <v>43678</v>
      </c>
      <c r="FV116" s="270">
        <v>43709</v>
      </c>
      <c r="FW116" s="270">
        <v>43739</v>
      </c>
      <c r="FX116" s="270">
        <v>43770</v>
      </c>
      <c r="FY116" s="270">
        <v>43800</v>
      </c>
      <c r="FZ116" s="270">
        <v>43831</v>
      </c>
      <c r="GA116" s="270">
        <v>43862</v>
      </c>
      <c r="GB116" s="270">
        <v>43891</v>
      </c>
      <c r="GC116" s="270">
        <v>43922</v>
      </c>
      <c r="GD116" s="270">
        <v>43952</v>
      </c>
      <c r="GE116" s="270">
        <v>43983</v>
      </c>
      <c r="GF116" s="270">
        <v>44013</v>
      </c>
      <c r="GG116" s="270">
        <v>44044</v>
      </c>
      <c r="GH116" s="270">
        <v>44075</v>
      </c>
      <c r="GI116" s="270">
        <v>44105</v>
      </c>
      <c r="GJ116" s="270">
        <v>44136</v>
      </c>
      <c r="GK116" s="270">
        <v>44166</v>
      </c>
      <c r="GL116" s="270">
        <v>44197</v>
      </c>
      <c r="GM116" s="270">
        <v>44228</v>
      </c>
      <c r="GN116" s="270">
        <v>44256</v>
      </c>
      <c r="GO116" s="270">
        <v>44287</v>
      </c>
      <c r="GP116" s="270">
        <v>44317</v>
      </c>
      <c r="GQ116" s="270">
        <v>44348</v>
      </c>
      <c r="GR116" s="270">
        <v>44378</v>
      </c>
      <c r="GS116" s="270">
        <v>44409</v>
      </c>
      <c r="GT116" s="270">
        <v>44440</v>
      </c>
      <c r="GU116" s="270">
        <v>44470</v>
      </c>
      <c r="GV116" s="270">
        <v>44501</v>
      </c>
      <c r="GW116" s="270">
        <v>44531</v>
      </c>
      <c r="GX116" s="270">
        <v>44562</v>
      </c>
      <c r="GY116" s="270">
        <v>44593</v>
      </c>
      <c r="GZ116" s="270">
        <v>44621</v>
      </c>
      <c r="HA116" s="270">
        <v>44652</v>
      </c>
      <c r="HB116" s="270">
        <v>44682</v>
      </c>
      <c r="HC116" s="270">
        <v>44713</v>
      </c>
      <c r="HD116" s="270">
        <v>44743</v>
      </c>
      <c r="HE116" s="270">
        <v>44774</v>
      </c>
      <c r="HF116" s="270">
        <v>44805</v>
      </c>
      <c r="HG116" s="270">
        <v>44835</v>
      </c>
      <c r="HH116" s="270">
        <f t="shared" ref="HH116:HZ116" si="8">HH$11</f>
        <v>44866</v>
      </c>
      <c r="HI116" s="270">
        <f t="shared" si="8"/>
        <v>44896</v>
      </c>
      <c r="HJ116" s="270">
        <f t="shared" si="8"/>
        <v>44927</v>
      </c>
      <c r="HK116" s="270">
        <f t="shared" si="8"/>
        <v>44958</v>
      </c>
      <c r="HL116" s="270">
        <f t="shared" si="8"/>
        <v>44986</v>
      </c>
      <c r="HM116" s="270">
        <f t="shared" si="8"/>
        <v>45017</v>
      </c>
      <c r="HN116" s="270">
        <f t="shared" si="8"/>
        <v>45047</v>
      </c>
      <c r="HO116" s="270">
        <f t="shared" si="8"/>
        <v>45078</v>
      </c>
      <c r="HP116" s="270">
        <f t="shared" si="8"/>
        <v>45108</v>
      </c>
      <c r="HQ116" s="270">
        <f t="shared" si="8"/>
        <v>45139</v>
      </c>
      <c r="HR116" s="270">
        <f t="shared" si="8"/>
        <v>45170</v>
      </c>
      <c r="HS116" s="270">
        <f t="shared" si="8"/>
        <v>45200</v>
      </c>
      <c r="HT116" s="270">
        <f t="shared" si="8"/>
        <v>45231</v>
      </c>
      <c r="HU116" s="270">
        <f t="shared" si="8"/>
        <v>45261</v>
      </c>
      <c r="HV116" s="270">
        <f t="shared" si="8"/>
        <v>45292</v>
      </c>
      <c r="HW116" s="270">
        <f t="shared" si="8"/>
        <v>45323</v>
      </c>
      <c r="HX116" s="270">
        <f t="shared" si="8"/>
        <v>45352</v>
      </c>
      <c r="HY116" s="270">
        <f t="shared" si="8"/>
        <v>45383</v>
      </c>
      <c r="HZ116" s="270">
        <f t="shared" si="8"/>
        <v>45413</v>
      </c>
      <c r="IA116" s="270">
        <v>45444</v>
      </c>
      <c r="IB116" s="270">
        <v>45474</v>
      </c>
      <c r="IC116" s="270">
        <v>45505</v>
      </c>
      <c r="ID116" s="270">
        <v>45536</v>
      </c>
      <c r="IE116" s="270">
        <v>45566</v>
      </c>
      <c r="IF116" s="270">
        <v>45597</v>
      </c>
      <c r="IG116" s="270">
        <v>45627</v>
      </c>
      <c r="IH116" s="270">
        <v>45658</v>
      </c>
      <c r="II116" s="270">
        <v>45689</v>
      </c>
      <c r="IJ116" s="270">
        <v>45717</v>
      </c>
    </row>
    <row r="117" spans="1:244">
      <c r="A117" s="26" t="s">
        <v>272</v>
      </c>
      <c r="B117" s="283"/>
      <c r="C117" s="283"/>
      <c r="D117" s="283"/>
      <c r="E117" s="283"/>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3"/>
      <c r="AF117" s="283"/>
      <c r="AG117" s="283"/>
      <c r="AH117" s="283"/>
      <c r="AI117" s="283"/>
      <c r="AJ117" s="283"/>
      <c r="AK117" s="283"/>
      <c r="AL117" s="283"/>
      <c r="AM117" s="283"/>
      <c r="AN117" s="283"/>
      <c r="AO117" s="283"/>
      <c r="AP117" s="283"/>
      <c r="AQ117" s="283"/>
      <c r="AR117" s="283"/>
      <c r="AS117" s="283"/>
      <c r="AT117" s="283"/>
      <c r="AU117" s="283"/>
      <c r="AV117" s="283"/>
      <c r="AW117" s="283"/>
      <c r="AX117" s="283"/>
      <c r="AY117" s="283"/>
      <c r="AZ117" s="283"/>
      <c r="BA117" s="283"/>
      <c r="BB117" s="283"/>
      <c r="BC117" s="283"/>
      <c r="BD117" s="283"/>
      <c r="BE117" s="283"/>
      <c r="BF117" s="283"/>
      <c r="BG117" s="283"/>
      <c r="BH117" s="283"/>
      <c r="BI117" s="283"/>
      <c r="BJ117" s="283"/>
      <c r="BK117" s="283"/>
      <c r="BL117" s="283"/>
      <c r="BM117" s="283"/>
      <c r="BN117" s="283"/>
      <c r="BO117" s="283"/>
      <c r="BP117" s="283"/>
      <c r="BQ117" s="283"/>
      <c r="BR117" s="283"/>
      <c r="BS117" s="283"/>
      <c r="BT117" s="283"/>
      <c r="BU117" s="283"/>
      <c r="BV117" s="283"/>
      <c r="BW117" s="283"/>
      <c r="BX117" s="283"/>
      <c r="BY117" s="283"/>
      <c r="BZ117" s="283"/>
      <c r="CA117" s="283"/>
      <c r="CB117" s="283"/>
      <c r="CC117" s="283"/>
      <c r="CD117" s="283"/>
      <c r="CE117" s="283"/>
      <c r="CF117" s="283"/>
      <c r="CG117" s="283"/>
      <c r="CH117" s="283"/>
      <c r="CI117" s="283"/>
      <c r="CJ117" s="283"/>
      <c r="CK117" s="283"/>
      <c r="CL117" s="283"/>
      <c r="CM117" s="283"/>
      <c r="CN117" s="283"/>
      <c r="CO117" s="283"/>
      <c r="CP117" s="283"/>
      <c r="CQ117" s="283"/>
      <c r="CR117" s="283"/>
      <c r="CS117" s="283"/>
      <c r="CT117" s="283"/>
      <c r="CU117" s="283"/>
      <c r="CV117" s="283"/>
      <c r="CW117" s="283"/>
      <c r="CX117" s="283"/>
      <c r="CY117" s="283"/>
      <c r="CZ117" s="283"/>
      <c r="DA117" s="283"/>
      <c r="DB117" s="283"/>
      <c r="DC117" s="283"/>
      <c r="DD117" s="283"/>
      <c r="DE117" s="283"/>
      <c r="DF117" s="283"/>
      <c r="DG117" s="283"/>
      <c r="DH117" s="283"/>
      <c r="DI117" s="283"/>
      <c r="DJ117" s="283"/>
      <c r="DK117" s="283"/>
      <c r="DL117" s="283"/>
      <c r="DM117" s="283"/>
      <c r="DN117" s="283"/>
      <c r="DO117" s="283"/>
      <c r="DP117" s="283"/>
      <c r="DQ117" s="283"/>
      <c r="DR117" s="283"/>
      <c r="DS117" s="283"/>
      <c r="DT117" s="283"/>
      <c r="DU117" s="283"/>
      <c r="DV117" s="283"/>
      <c r="DW117" s="283"/>
      <c r="DX117" s="283"/>
      <c r="DY117" s="283"/>
      <c r="DZ117" s="283"/>
      <c r="EA117" s="283"/>
      <c r="EB117" s="283"/>
      <c r="EC117" s="283"/>
      <c r="ED117" s="283"/>
      <c r="EE117" s="283"/>
      <c r="EF117" s="283"/>
      <c r="EG117" s="283"/>
      <c r="EH117" s="283"/>
      <c r="EI117" s="283"/>
      <c r="EJ117" s="283"/>
      <c r="EK117" s="283"/>
      <c r="EL117" s="283"/>
      <c r="EM117" s="283"/>
      <c r="EN117" s="283"/>
      <c r="EO117" s="283"/>
      <c r="EP117" s="283"/>
      <c r="EQ117" s="283"/>
      <c r="ER117" s="283"/>
      <c r="ES117" s="283"/>
      <c r="ET117" s="283"/>
      <c r="EU117" s="283"/>
      <c r="EV117" s="283"/>
      <c r="EW117" s="283"/>
      <c r="EX117" s="283"/>
      <c r="EY117" s="283"/>
      <c r="EZ117" s="283"/>
      <c r="FA117" s="283"/>
      <c r="FB117" s="283"/>
      <c r="FC117" s="283"/>
      <c r="FD117" s="283"/>
      <c r="FE117" s="283"/>
      <c r="FF117" s="283"/>
      <c r="FG117" s="283"/>
      <c r="FH117" s="283"/>
      <c r="FI117" s="283"/>
      <c r="FJ117" s="283"/>
      <c r="FK117" s="283"/>
      <c r="FL117" s="283"/>
      <c r="FM117" s="283"/>
      <c r="FN117" s="283"/>
      <c r="FO117" s="283"/>
      <c r="FP117" s="283"/>
      <c r="FQ117" s="283"/>
      <c r="FR117" s="283"/>
      <c r="FS117" s="283"/>
      <c r="FT117" s="283"/>
      <c r="FU117" s="283"/>
      <c r="FV117" s="283"/>
      <c r="FW117" s="283"/>
      <c r="FX117" s="283"/>
      <c r="FY117" s="283"/>
      <c r="FZ117" s="283"/>
      <c r="GA117" s="283"/>
      <c r="GB117" s="283"/>
      <c r="GC117" s="283"/>
      <c r="GD117" s="283"/>
      <c r="GE117" s="283"/>
      <c r="GF117" s="283"/>
      <c r="GG117" s="283"/>
      <c r="GH117" s="283"/>
      <c r="GI117" s="283"/>
      <c r="GJ117" s="283"/>
      <c r="GK117" s="283"/>
      <c r="GL117" s="283"/>
      <c r="GM117" s="283"/>
      <c r="GN117" s="283"/>
      <c r="GO117" s="283"/>
      <c r="GP117" s="283"/>
      <c r="GQ117" s="283"/>
      <c r="GR117" s="283"/>
      <c r="GS117" s="283"/>
      <c r="GT117" s="283"/>
      <c r="GU117" s="283"/>
      <c r="GV117" s="283"/>
      <c r="GW117" s="283"/>
      <c r="GX117" s="283"/>
      <c r="GY117" s="283"/>
      <c r="GZ117" s="283"/>
      <c r="HA117" s="283"/>
      <c r="HB117" s="283"/>
      <c r="HC117" s="283"/>
      <c r="HD117" s="283"/>
      <c r="HE117" s="283"/>
      <c r="HF117" s="283"/>
      <c r="HG117" s="283"/>
      <c r="HH117" s="283"/>
      <c r="HI117" s="283"/>
      <c r="HJ117" s="283"/>
      <c r="HK117" s="283"/>
      <c r="HL117" s="283"/>
      <c r="HM117" s="283"/>
      <c r="HN117" s="283"/>
      <c r="HO117" s="283"/>
      <c r="HP117" s="283"/>
      <c r="HQ117" s="283"/>
      <c r="HR117" s="283"/>
      <c r="HS117" s="283"/>
      <c r="HT117" s="283"/>
      <c r="HU117" s="283"/>
      <c r="HV117" s="607"/>
      <c r="HW117" s="283"/>
      <c r="HX117" s="283"/>
      <c r="HY117" s="283">
        <v>0</v>
      </c>
      <c r="HZ117" s="283">
        <v>0</v>
      </c>
      <c r="IA117" s="283">
        <v>0</v>
      </c>
      <c r="IB117" s="283">
        <v>0</v>
      </c>
      <c r="IC117" s="283">
        <v>0</v>
      </c>
      <c r="ID117" s="283">
        <v>0</v>
      </c>
      <c r="IE117" s="283">
        <v>0</v>
      </c>
      <c r="IF117" s="283">
        <v>0</v>
      </c>
      <c r="IG117" s="283">
        <v>0</v>
      </c>
      <c r="IH117" s="283">
        <v>0</v>
      </c>
      <c r="II117" s="283">
        <v>0</v>
      </c>
      <c r="IJ117" s="283">
        <v>0</v>
      </c>
    </row>
    <row r="118" spans="1:244">
      <c r="A118" s="39" t="s">
        <v>317</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82"/>
      <c r="AE118" s="282"/>
      <c r="AF118" s="282"/>
      <c r="AG118" s="282"/>
      <c r="AH118" s="282"/>
      <c r="AI118" s="282"/>
      <c r="AJ118" s="282"/>
      <c r="AK118" s="282"/>
      <c r="AL118" s="282"/>
      <c r="AM118" s="282"/>
      <c r="AN118" s="282"/>
      <c r="AO118" s="282"/>
      <c r="AP118" s="282"/>
      <c r="AQ118" s="282"/>
      <c r="AR118" s="282"/>
      <c r="AS118" s="282"/>
      <c r="AT118" s="282"/>
      <c r="AU118" s="282"/>
      <c r="AV118" s="282"/>
      <c r="AW118" s="282"/>
      <c r="AX118" s="282"/>
      <c r="AY118" s="282"/>
      <c r="AZ118" s="282"/>
      <c r="BA118" s="282"/>
      <c r="BB118" s="282"/>
      <c r="BC118" s="282"/>
      <c r="BD118" s="282"/>
      <c r="BE118" s="282"/>
      <c r="BF118" s="282"/>
      <c r="BG118" s="282"/>
      <c r="BH118" s="282"/>
      <c r="BI118" s="282"/>
      <c r="BJ118" s="282"/>
      <c r="BK118" s="282"/>
      <c r="BL118" s="282"/>
      <c r="BM118" s="282"/>
      <c r="BN118" s="282"/>
      <c r="BO118" s="282"/>
      <c r="BP118" s="282"/>
      <c r="BQ118" s="282"/>
      <c r="BR118" s="282"/>
      <c r="BS118" s="282"/>
      <c r="BT118" s="282"/>
      <c r="BU118" s="282"/>
      <c r="BV118" s="282"/>
      <c r="BW118" s="282"/>
      <c r="BX118" s="282"/>
      <c r="BY118" s="282"/>
      <c r="BZ118" s="282"/>
      <c r="CA118" s="282"/>
      <c r="CB118" s="282"/>
      <c r="CC118" s="282"/>
      <c r="CD118" s="282"/>
      <c r="CE118" s="282"/>
      <c r="CF118" s="282"/>
      <c r="CG118" s="282"/>
      <c r="CH118" s="282"/>
      <c r="CI118" s="282"/>
      <c r="CJ118" s="282"/>
      <c r="CK118" s="282"/>
      <c r="CL118" s="282"/>
      <c r="CM118" s="282"/>
      <c r="CN118" s="282"/>
      <c r="CO118" s="282"/>
      <c r="CP118" s="282"/>
      <c r="CQ118" s="282"/>
      <c r="CR118" s="282"/>
      <c r="CS118" s="282"/>
      <c r="CT118" s="282"/>
      <c r="CU118" s="282"/>
      <c r="CV118" s="282"/>
      <c r="CW118" s="282"/>
      <c r="CX118" s="282"/>
      <c r="CY118" s="282"/>
      <c r="CZ118" s="282"/>
      <c r="DA118" s="282"/>
      <c r="DB118" s="282"/>
      <c r="DC118" s="282"/>
      <c r="DD118" s="282"/>
      <c r="DE118" s="282"/>
      <c r="DF118" s="282"/>
      <c r="DG118" s="282"/>
      <c r="DH118" s="282"/>
      <c r="DI118" s="282"/>
      <c r="DJ118" s="282"/>
      <c r="DK118" s="282"/>
      <c r="DL118" s="282"/>
      <c r="DM118" s="282"/>
      <c r="DN118" s="282"/>
      <c r="DO118" s="282"/>
      <c r="DP118" s="282"/>
      <c r="DQ118" s="282"/>
      <c r="DR118" s="282"/>
      <c r="DS118" s="282"/>
      <c r="DT118" s="282"/>
      <c r="DU118" s="282"/>
      <c r="DV118" s="282"/>
      <c r="DW118" s="282"/>
      <c r="DX118" s="282"/>
      <c r="DY118" s="282"/>
      <c r="DZ118" s="282"/>
      <c r="EA118" s="282"/>
      <c r="EB118" s="282"/>
      <c r="EC118" s="282"/>
      <c r="ED118" s="282"/>
      <c r="EE118" s="282"/>
      <c r="EF118" s="282"/>
      <c r="EG118" s="282"/>
      <c r="EH118" s="282"/>
      <c r="EI118" s="282"/>
      <c r="EJ118" s="282"/>
      <c r="EK118" s="282"/>
      <c r="EL118" s="282"/>
      <c r="EM118" s="282"/>
      <c r="EN118" s="282"/>
      <c r="EO118" s="282"/>
      <c r="EP118" s="282"/>
      <c r="EQ118" s="282"/>
      <c r="ER118" s="282"/>
      <c r="ES118" s="282"/>
      <c r="ET118" s="282"/>
      <c r="EU118" s="282"/>
      <c r="EV118" s="282"/>
      <c r="EW118" s="282"/>
      <c r="EX118" s="282"/>
      <c r="EY118" s="282"/>
      <c r="EZ118" s="282"/>
      <c r="FA118" s="282"/>
      <c r="FB118" s="282"/>
      <c r="FC118" s="282"/>
      <c r="FD118" s="282"/>
      <c r="FE118" s="282"/>
      <c r="FF118" s="282"/>
      <c r="FG118" s="282"/>
      <c r="FH118" s="282"/>
      <c r="FI118" s="282"/>
      <c r="FJ118" s="282"/>
      <c r="FK118" s="282"/>
      <c r="FL118" s="282"/>
      <c r="FM118" s="282"/>
      <c r="FN118" s="282"/>
      <c r="FO118" s="282"/>
      <c r="FP118" s="282"/>
      <c r="FQ118" s="282"/>
      <c r="FR118" s="282"/>
      <c r="FS118" s="282"/>
      <c r="FT118" s="282"/>
      <c r="FU118" s="282"/>
      <c r="FV118" s="282"/>
      <c r="FW118" s="282"/>
      <c r="FX118" s="282"/>
      <c r="FY118" s="282"/>
      <c r="FZ118" s="282"/>
      <c r="GA118" s="282"/>
      <c r="GB118" s="282"/>
      <c r="GC118" s="282"/>
      <c r="GD118" s="282"/>
      <c r="GE118" s="282"/>
      <c r="GF118" s="282"/>
      <c r="GG118" s="282"/>
      <c r="GH118" s="282"/>
      <c r="GI118" s="282"/>
      <c r="GJ118" s="282"/>
      <c r="GK118" s="282"/>
      <c r="GL118" s="282"/>
      <c r="GM118" s="282"/>
      <c r="GN118" s="282"/>
      <c r="GO118" s="282"/>
      <c r="GP118" s="282"/>
      <c r="GQ118" s="282"/>
      <c r="GR118" s="282"/>
      <c r="GS118" s="282"/>
      <c r="GT118" s="282"/>
      <c r="GU118" s="282"/>
      <c r="GV118" s="282"/>
      <c r="GW118" s="282"/>
      <c r="GX118" s="282"/>
      <c r="GY118" s="282"/>
      <c r="GZ118" s="282"/>
      <c r="HA118" s="282"/>
      <c r="HB118" s="282"/>
      <c r="HC118" s="282"/>
      <c r="HD118" s="282"/>
      <c r="HE118" s="282"/>
      <c r="HF118" s="282"/>
      <c r="HG118" s="282"/>
      <c r="HH118" s="282"/>
      <c r="HI118" s="282"/>
      <c r="HJ118" s="282"/>
      <c r="HK118" s="282"/>
      <c r="HL118" s="282"/>
      <c r="HM118" s="282"/>
      <c r="HN118" s="282"/>
      <c r="HO118" s="282"/>
      <c r="HP118" s="282"/>
      <c r="HQ118" s="282"/>
      <c r="HR118" s="282"/>
      <c r="HS118" s="282"/>
      <c r="HT118" s="282"/>
      <c r="HU118" s="282"/>
      <c r="HV118" s="608"/>
      <c r="HW118" s="282"/>
      <c r="HX118" s="282"/>
      <c r="HY118" s="282">
        <v>4.5444755545983199E-2</v>
      </c>
      <c r="HZ118" s="282">
        <v>8.7282909827519437E-3</v>
      </c>
      <c r="IA118" s="282">
        <v>7.4685062987402519E-3</v>
      </c>
      <c r="IB118" s="282">
        <v>3.8979358788588318E-2</v>
      </c>
      <c r="IC118" s="282">
        <v>6.2944568218322311E-2</v>
      </c>
      <c r="ID118" s="282">
        <v>4.5384270111216402E-2</v>
      </c>
      <c r="IE118" s="282">
        <v>7.1770043078799889E-2</v>
      </c>
      <c r="IF118" s="282">
        <v>7.548508155143617E-2</v>
      </c>
      <c r="IG118" s="282">
        <v>6.4475750559632006E-2</v>
      </c>
      <c r="IH118" s="282">
        <v>6.3104027439612007E-2</v>
      </c>
      <c r="II118" s="282">
        <v>6.7803904017626607E-2</v>
      </c>
      <c r="IJ118" s="282">
        <v>8.1579023841449994E-2</v>
      </c>
    </row>
    <row r="119" spans="1:244">
      <c r="A119" s="39" t="s">
        <v>322</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82"/>
      <c r="AE119" s="282"/>
      <c r="AF119" s="282"/>
      <c r="AG119" s="282"/>
      <c r="AH119" s="282"/>
      <c r="AI119" s="282"/>
      <c r="AJ119" s="282"/>
      <c r="AK119" s="282"/>
      <c r="AL119" s="282"/>
      <c r="AM119" s="282"/>
      <c r="AN119" s="282"/>
      <c r="AO119" s="282"/>
      <c r="AP119" s="282"/>
      <c r="AQ119" s="282"/>
      <c r="AR119" s="282"/>
      <c r="AS119" s="282"/>
      <c r="AT119" s="282"/>
      <c r="AU119" s="282"/>
      <c r="AV119" s="282"/>
      <c r="AW119" s="282"/>
      <c r="AX119" s="282"/>
      <c r="AY119" s="282"/>
      <c r="AZ119" s="282"/>
      <c r="BA119" s="282"/>
      <c r="BB119" s="282"/>
      <c r="BC119" s="282"/>
      <c r="BD119" s="282"/>
      <c r="BE119" s="282"/>
      <c r="BF119" s="282"/>
      <c r="BG119" s="282"/>
      <c r="BH119" s="282"/>
      <c r="BI119" s="282"/>
      <c r="BJ119" s="282"/>
      <c r="BK119" s="282"/>
      <c r="BL119" s="282"/>
      <c r="BM119" s="282"/>
      <c r="BN119" s="282"/>
      <c r="BO119" s="282"/>
      <c r="BP119" s="282"/>
      <c r="BQ119" s="282"/>
      <c r="BR119" s="282"/>
      <c r="BS119" s="282"/>
      <c r="BT119" s="282"/>
      <c r="BU119" s="282"/>
      <c r="BV119" s="282"/>
      <c r="BW119" s="282"/>
      <c r="BX119" s="282"/>
      <c r="BY119" s="282"/>
      <c r="BZ119" s="282"/>
      <c r="CA119" s="282"/>
      <c r="CB119" s="282"/>
      <c r="CC119" s="282"/>
      <c r="CD119" s="282"/>
      <c r="CE119" s="282"/>
      <c r="CF119" s="282"/>
      <c r="CG119" s="282"/>
      <c r="CH119" s="282"/>
      <c r="CI119" s="282"/>
      <c r="CJ119" s="282"/>
      <c r="CK119" s="282"/>
      <c r="CL119" s="282"/>
      <c r="CM119" s="282"/>
      <c r="CN119" s="282"/>
      <c r="CO119" s="282"/>
      <c r="CP119" s="282"/>
      <c r="CQ119" s="282"/>
      <c r="CR119" s="282"/>
      <c r="CS119" s="282"/>
      <c r="CT119" s="282"/>
      <c r="CU119" s="282"/>
      <c r="CV119" s="282"/>
      <c r="CW119" s="282"/>
      <c r="CX119" s="282"/>
      <c r="CY119" s="282"/>
      <c r="CZ119" s="282"/>
      <c r="DA119" s="282"/>
      <c r="DB119" s="282"/>
      <c r="DC119" s="282"/>
      <c r="DD119" s="282"/>
      <c r="DE119" s="282"/>
      <c r="DF119" s="282"/>
      <c r="DG119" s="282"/>
      <c r="DH119" s="282"/>
      <c r="DI119" s="282"/>
      <c r="DJ119" s="282"/>
      <c r="DK119" s="282"/>
      <c r="DL119" s="282"/>
      <c r="DM119" s="282"/>
      <c r="DN119" s="282"/>
      <c r="DO119" s="282"/>
      <c r="DP119" s="282"/>
      <c r="DQ119" s="282"/>
      <c r="DR119" s="282"/>
      <c r="DS119" s="282"/>
      <c r="DT119" s="282"/>
      <c r="DU119" s="282"/>
      <c r="DV119" s="282"/>
      <c r="DW119" s="282"/>
      <c r="DX119" s="282"/>
      <c r="DY119" s="282"/>
      <c r="DZ119" s="282"/>
      <c r="EA119" s="282"/>
      <c r="EB119" s="282"/>
      <c r="EC119" s="282"/>
      <c r="ED119" s="282"/>
      <c r="EE119" s="282"/>
      <c r="EF119" s="282"/>
      <c r="EG119" s="282"/>
      <c r="EH119" s="282"/>
      <c r="EI119" s="282"/>
      <c r="EJ119" s="282"/>
      <c r="EK119" s="282"/>
      <c r="EL119" s="282"/>
      <c r="EM119" s="282"/>
      <c r="EN119" s="282"/>
      <c r="EO119" s="282"/>
      <c r="EP119" s="282"/>
      <c r="EQ119" s="282"/>
      <c r="ER119" s="282"/>
      <c r="ES119" s="282"/>
      <c r="ET119" s="282"/>
      <c r="EU119" s="282"/>
      <c r="EV119" s="282"/>
      <c r="EW119" s="282"/>
      <c r="EX119" s="282"/>
      <c r="EY119" s="282"/>
      <c r="EZ119" s="282"/>
      <c r="FA119" s="282"/>
      <c r="FB119" s="282"/>
      <c r="FC119" s="282"/>
      <c r="FD119" s="282"/>
      <c r="FE119" s="282"/>
      <c r="FF119" s="282"/>
      <c r="FG119" s="282"/>
      <c r="FH119" s="282"/>
      <c r="FI119" s="282"/>
      <c r="FJ119" s="282"/>
      <c r="FK119" s="282"/>
      <c r="FL119" s="282"/>
      <c r="FM119" s="282"/>
      <c r="FN119" s="282"/>
      <c r="FO119" s="282"/>
      <c r="FP119" s="282"/>
      <c r="FQ119" s="282"/>
      <c r="FR119" s="282"/>
      <c r="FS119" s="282"/>
      <c r="FT119" s="282"/>
      <c r="FU119" s="282"/>
      <c r="FV119" s="282"/>
      <c r="FW119" s="282"/>
      <c r="FX119" s="282"/>
      <c r="FY119" s="282"/>
      <c r="FZ119" s="282"/>
      <c r="GA119" s="282"/>
      <c r="GB119" s="282"/>
      <c r="GC119" s="282"/>
      <c r="GD119" s="282"/>
      <c r="GE119" s="282"/>
      <c r="GF119" s="282"/>
      <c r="GG119" s="282"/>
      <c r="GH119" s="282"/>
      <c r="GI119" s="282"/>
      <c r="GJ119" s="282"/>
      <c r="GK119" s="282"/>
      <c r="GL119" s="282"/>
      <c r="GM119" s="282"/>
      <c r="GN119" s="282"/>
      <c r="GO119" s="282"/>
      <c r="GP119" s="282"/>
      <c r="GQ119" s="282"/>
      <c r="GR119" s="282"/>
      <c r="GS119" s="282"/>
      <c r="GT119" s="282"/>
      <c r="GU119" s="282"/>
      <c r="GV119" s="282"/>
      <c r="GW119" s="282"/>
      <c r="GX119" s="282"/>
      <c r="GY119" s="282"/>
      <c r="GZ119" s="282"/>
      <c r="HA119" s="282"/>
      <c r="HB119" s="282"/>
      <c r="HC119" s="282"/>
      <c r="HD119" s="282"/>
      <c r="HE119" s="282"/>
      <c r="HF119" s="282"/>
      <c r="HG119" s="282"/>
      <c r="HH119" s="282"/>
      <c r="HI119" s="282"/>
      <c r="HJ119" s="282"/>
      <c r="HK119" s="282"/>
      <c r="HL119" s="282"/>
      <c r="HM119" s="282"/>
      <c r="HN119" s="282"/>
      <c r="HO119" s="282"/>
      <c r="HP119" s="282"/>
      <c r="HQ119" s="282"/>
      <c r="HR119" s="282"/>
      <c r="HS119" s="282"/>
      <c r="HT119" s="282"/>
      <c r="HU119" s="282"/>
      <c r="HV119" s="608"/>
      <c r="HW119" s="282"/>
      <c r="HX119" s="282"/>
      <c r="HY119" s="282">
        <v>8.8520353219900927E-2</v>
      </c>
      <c r="HZ119" s="282">
        <v>0.36393696565283445</v>
      </c>
      <c r="IA119" s="282">
        <v>0.44331133773245351</v>
      </c>
      <c r="IB119" s="282">
        <v>0.48206009077910739</v>
      </c>
      <c r="IC119" s="282">
        <v>0.52749383803468464</v>
      </c>
      <c r="ID119" s="282">
        <v>0.53027280434891033</v>
      </c>
      <c r="IE119" s="282">
        <v>0.48799512027753422</v>
      </c>
      <c r="IF119" s="282">
        <v>0.53235045466729902</v>
      </c>
      <c r="IG119" s="282">
        <v>0.56172846616674155</v>
      </c>
      <c r="IH119" s="282">
        <v>0.54861916918078435</v>
      </c>
      <c r="II119" s="282">
        <v>0.53298533411367788</v>
      </c>
      <c r="IJ119" s="282">
        <v>0.53497756172083544</v>
      </c>
    </row>
    <row r="120" spans="1:244">
      <c r="A120" s="39" t="s">
        <v>319</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282"/>
      <c r="AF120" s="282"/>
      <c r="AG120" s="282"/>
      <c r="AH120" s="282"/>
      <c r="AI120" s="282"/>
      <c r="AJ120" s="282"/>
      <c r="AK120" s="282"/>
      <c r="AL120" s="282"/>
      <c r="AM120" s="282"/>
      <c r="AN120" s="282"/>
      <c r="AO120" s="282"/>
      <c r="AP120" s="282"/>
      <c r="AQ120" s="282"/>
      <c r="AR120" s="282"/>
      <c r="AS120" s="282"/>
      <c r="AT120" s="282"/>
      <c r="AU120" s="282"/>
      <c r="AV120" s="282"/>
      <c r="AW120" s="282"/>
      <c r="AX120" s="282"/>
      <c r="AY120" s="282"/>
      <c r="AZ120" s="282"/>
      <c r="BA120" s="282"/>
      <c r="BB120" s="282"/>
      <c r="BC120" s="282"/>
      <c r="BD120" s="282"/>
      <c r="BE120" s="282"/>
      <c r="BF120" s="282"/>
      <c r="BG120" s="282"/>
      <c r="BH120" s="282"/>
      <c r="BI120" s="282"/>
      <c r="BJ120" s="282"/>
      <c r="BK120" s="282"/>
      <c r="BL120" s="282"/>
      <c r="BM120" s="282"/>
      <c r="BN120" s="282"/>
      <c r="BO120" s="282"/>
      <c r="BP120" s="282"/>
      <c r="BQ120" s="282"/>
      <c r="BR120" s="282"/>
      <c r="BS120" s="282"/>
      <c r="BT120" s="282"/>
      <c r="BU120" s="282"/>
      <c r="BV120" s="282"/>
      <c r="BW120" s="282"/>
      <c r="BX120" s="282"/>
      <c r="BY120" s="282"/>
      <c r="BZ120" s="282"/>
      <c r="CA120" s="282"/>
      <c r="CB120" s="282"/>
      <c r="CC120" s="282"/>
      <c r="CD120" s="282"/>
      <c r="CE120" s="282"/>
      <c r="CF120" s="282"/>
      <c r="CG120" s="282"/>
      <c r="CH120" s="282"/>
      <c r="CI120" s="282"/>
      <c r="CJ120" s="282"/>
      <c r="CK120" s="282"/>
      <c r="CL120" s="282"/>
      <c r="CM120" s="282"/>
      <c r="CN120" s="282"/>
      <c r="CO120" s="282"/>
      <c r="CP120" s="282"/>
      <c r="CQ120" s="282"/>
      <c r="CR120" s="282"/>
      <c r="CS120" s="282"/>
      <c r="CT120" s="282"/>
      <c r="CU120" s="282"/>
      <c r="CV120" s="282"/>
      <c r="CW120" s="282"/>
      <c r="CX120" s="282"/>
      <c r="CY120" s="282"/>
      <c r="CZ120" s="282"/>
      <c r="DA120" s="282"/>
      <c r="DB120" s="282"/>
      <c r="DC120" s="282"/>
      <c r="DD120" s="282"/>
      <c r="DE120" s="282"/>
      <c r="DF120" s="282"/>
      <c r="DG120" s="282"/>
      <c r="DH120" s="282"/>
      <c r="DI120" s="282"/>
      <c r="DJ120" s="282"/>
      <c r="DK120" s="282"/>
      <c r="DL120" s="282"/>
      <c r="DM120" s="282"/>
      <c r="DN120" s="282"/>
      <c r="DO120" s="282"/>
      <c r="DP120" s="282"/>
      <c r="DQ120" s="282"/>
      <c r="DR120" s="282"/>
      <c r="DS120" s="282"/>
      <c r="DT120" s="282"/>
      <c r="DU120" s="282"/>
      <c r="DV120" s="282"/>
      <c r="DW120" s="282"/>
      <c r="DX120" s="282"/>
      <c r="DY120" s="282"/>
      <c r="DZ120" s="282"/>
      <c r="EA120" s="282"/>
      <c r="EB120" s="282"/>
      <c r="EC120" s="282"/>
      <c r="ED120" s="282"/>
      <c r="EE120" s="282"/>
      <c r="EF120" s="282"/>
      <c r="EG120" s="282"/>
      <c r="EH120" s="282"/>
      <c r="EI120" s="282"/>
      <c r="EJ120" s="282"/>
      <c r="EK120" s="282"/>
      <c r="EL120" s="282"/>
      <c r="EM120" s="282"/>
      <c r="EN120" s="282"/>
      <c r="EO120" s="282"/>
      <c r="EP120" s="282"/>
      <c r="EQ120" s="282"/>
      <c r="ER120" s="282"/>
      <c r="ES120" s="282"/>
      <c r="ET120" s="282"/>
      <c r="EU120" s="282"/>
      <c r="EV120" s="282"/>
      <c r="EW120" s="282"/>
      <c r="EX120" s="282"/>
      <c r="EY120" s="282"/>
      <c r="EZ120" s="282"/>
      <c r="FA120" s="282"/>
      <c r="FB120" s="282"/>
      <c r="FC120" s="282"/>
      <c r="FD120" s="282"/>
      <c r="FE120" s="282"/>
      <c r="FF120" s="282"/>
      <c r="FG120" s="282"/>
      <c r="FH120" s="282"/>
      <c r="FI120" s="282"/>
      <c r="FJ120" s="282"/>
      <c r="FK120" s="282"/>
      <c r="FL120" s="282"/>
      <c r="FM120" s="282"/>
      <c r="FN120" s="282"/>
      <c r="FO120" s="282"/>
      <c r="FP120" s="282"/>
      <c r="FQ120" s="282"/>
      <c r="FR120" s="282"/>
      <c r="FS120" s="282"/>
      <c r="FT120" s="282"/>
      <c r="FU120" s="282"/>
      <c r="FV120" s="282"/>
      <c r="FW120" s="282"/>
      <c r="FX120" s="282"/>
      <c r="FY120" s="282"/>
      <c r="FZ120" s="282"/>
      <c r="GA120" s="282"/>
      <c r="GB120" s="282"/>
      <c r="GC120" s="282"/>
      <c r="GD120" s="282"/>
      <c r="GE120" s="282"/>
      <c r="GF120" s="282"/>
      <c r="GG120" s="282"/>
      <c r="GH120" s="282"/>
      <c r="GI120" s="282"/>
      <c r="GJ120" s="282"/>
      <c r="GK120" s="282"/>
      <c r="GL120" s="282"/>
      <c r="GM120" s="282"/>
      <c r="GN120" s="282"/>
      <c r="GO120" s="282"/>
      <c r="GP120" s="282"/>
      <c r="GQ120" s="282"/>
      <c r="GR120" s="282"/>
      <c r="GS120" s="282"/>
      <c r="GT120" s="282"/>
      <c r="GU120" s="282"/>
      <c r="GV120" s="282"/>
      <c r="GW120" s="282"/>
      <c r="GX120" s="282"/>
      <c r="GY120" s="282"/>
      <c r="GZ120" s="282"/>
      <c r="HA120" s="282"/>
      <c r="HB120" s="282"/>
      <c r="HC120" s="282"/>
      <c r="HD120" s="282"/>
      <c r="HE120" s="282"/>
      <c r="HF120" s="282"/>
      <c r="HG120" s="282"/>
      <c r="HH120" s="282"/>
      <c r="HI120" s="282"/>
      <c r="HJ120" s="282"/>
      <c r="HK120" s="282"/>
      <c r="HL120" s="282"/>
      <c r="HM120" s="282"/>
      <c r="HN120" s="282"/>
      <c r="HO120" s="282"/>
      <c r="HP120" s="282"/>
      <c r="HQ120" s="282"/>
      <c r="HR120" s="282"/>
      <c r="HS120" s="282"/>
      <c r="HT120" s="282"/>
      <c r="HU120" s="282"/>
      <c r="HV120" s="608"/>
      <c r="HW120" s="282"/>
      <c r="HX120" s="282"/>
      <c r="HY120" s="282">
        <v>0.8406202886065044</v>
      </c>
      <c r="HZ120" s="282">
        <v>0.62501117102088233</v>
      </c>
      <c r="IA120" s="282">
        <v>0.54761547690461909</v>
      </c>
      <c r="IB120" s="282">
        <v>0.47586101008550125</v>
      </c>
      <c r="IC120" s="282">
        <v>0.40514274294427216</v>
      </c>
      <c r="ID120" s="282">
        <v>0.42122587402124584</v>
      </c>
      <c r="IE120" s="282">
        <v>0.43713926270443371</v>
      </c>
      <c r="IF120" s="282">
        <v>0.39053137307462316</v>
      </c>
      <c r="IG120" s="282">
        <v>0.37217928190478383</v>
      </c>
      <c r="IH120" s="282">
        <v>0.38661296222726577</v>
      </c>
      <c r="II120" s="282">
        <v>0.39730006541123009</v>
      </c>
      <c r="IJ120" s="282">
        <v>0.38096918420976161</v>
      </c>
    </row>
    <row r="121" spans="1:244">
      <c r="A121" s="39" t="s">
        <v>323</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282"/>
      <c r="AF121" s="282"/>
      <c r="AG121" s="282"/>
      <c r="AH121" s="282"/>
      <c r="AI121" s="282"/>
      <c r="AJ121" s="282"/>
      <c r="AK121" s="282"/>
      <c r="AL121" s="282"/>
      <c r="AM121" s="282"/>
      <c r="AN121" s="282"/>
      <c r="AO121" s="282"/>
      <c r="AP121" s="282"/>
      <c r="AQ121" s="282"/>
      <c r="AR121" s="282"/>
      <c r="AS121" s="282"/>
      <c r="AT121" s="282"/>
      <c r="AU121" s="282"/>
      <c r="AV121" s="282"/>
      <c r="AW121" s="282"/>
      <c r="AX121" s="282"/>
      <c r="AY121" s="282"/>
      <c r="AZ121" s="282"/>
      <c r="BA121" s="282"/>
      <c r="BB121" s="282"/>
      <c r="BC121" s="282"/>
      <c r="BD121" s="282"/>
      <c r="BE121" s="282"/>
      <c r="BF121" s="282"/>
      <c r="BG121" s="282"/>
      <c r="BH121" s="282"/>
      <c r="BI121" s="282"/>
      <c r="BJ121" s="282"/>
      <c r="BK121" s="282"/>
      <c r="BL121" s="282"/>
      <c r="BM121" s="282"/>
      <c r="BN121" s="282"/>
      <c r="BO121" s="282"/>
      <c r="BP121" s="282"/>
      <c r="BQ121" s="282"/>
      <c r="BR121" s="282"/>
      <c r="BS121" s="282"/>
      <c r="BT121" s="282"/>
      <c r="BU121" s="282"/>
      <c r="BV121" s="282"/>
      <c r="BW121" s="282"/>
      <c r="BX121" s="282"/>
      <c r="BY121" s="282"/>
      <c r="BZ121" s="282"/>
      <c r="CA121" s="282"/>
      <c r="CB121" s="282"/>
      <c r="CC121" s="282"/>
      <c r="CD121" s="282"/>
      <c r="CE121" s="282"/>
      <c r="CF121" s="282"/>
      <c r="CG121" s="282"/>
      <c r="CH121" s="282"/>
      <c r="CI121" s="282"/>
      <c r="CJ121" s="282"/>
      <c r="CK121" s="282"/>
      <c r="CL121" s="282"/>
      <c r="CM121" s="282"/>
      <c r="CN121" s="282"/>
      <c r="CO121" s="282"/>
      <c r="CP121" s="282"/>
      <c r="CQ121" s="282"/>
      <c r="CR121" s="282"/>
      <c r="CS121" s="282"/>
      <c r="CT121" s="282"/>
      <c r="CU121" s="282"/>
      <c r="CV121" s="282"/>
      <c r="CW121" s="282"/>
      <c r="CX121" s="282"/>
      <c r="CY121" s="282"/>
      <c r="CZ121" s="282"/>
      <c r="DA121" s="282"/>
      <c r="DB121" s="282"/>
      <c r="DC121" s="282"/>
      <c r="DD121" s="282"/>
      <c r="DE121" s="282"/>
      <c r="DF121" s="282"/>
      <c r="DG121" s="282"/>
      <c r="DH121" s="282"/>
      <c r="DI121" s="282"/>
      <c r="DJ121" s="282"/>
      <c r="DK121" s="282"/>
      <c r="DL121" s="282"/>
      <c r="DM121" s="282"/>
      <c r="DN121" s="282"/>
      <c r="DO121" s="282"/>
      <c r="DP121" s="282"/>
      <c r="DQ121" s="282"/>
      <c r="DR121" s="282"/>
      <c r="DS121" s="282"/>
      <c r="DT121" s="282"/>
      <c r="DU121" s="282"/>
      <c r="DV121" s="282"/>
      <c r="DW121" s="282"/>
      <c r="DX121" s="282"/>
      <c r="DY121" s="282"/>
      <c r="DZ121" s="282"/>
      <c r="EA121" s="282"/>
      <c r="EB121" s="282"/>
      <c r="EC121" s="282"/>
      <c r="ED121" s="282"/>
      <c r="EE121" s="282"/>
      <c r="EF121" s="282"/>
      <c r="EG121" s="282"/>
      <c r="EH121" s="282"/>
      <c r="EI121" s="282"/>
      <c r="EJ121" s="282"/>
      <c r="EK121" s="282"/>
      <c r="EL121" s="282"/>
      <c r="EM121" s="282"/>
      <c r="EN121" s="282"/>
      <c r="EO121" s="282"/>
      <c r="EP121" s="282"/>
      <c r="EQ121" s="282"/>
      <c r="ER121" s="282"/>
      <c r="ES121" s="282"/>
      <c r="ET121" s="282"/>
      <c r="EU121" s="282"/>
      <c r="EV121" s="282"/>
      <c r="EW121" s="282"/>
      <c r="EX121" s="282"/>
      <c r="EY121" s="282"/>
      <c r="EZ121" s="282"/>
      <c r="FA121" s="282"/>
      <c r="FB121" s="282"/>
      <c r="FC121" s="282"/>
      <c r="FD121" s="282"/>
      <c r="FE121" s="282"/>
      <c r="FF121" s="282"/>
      <c r="FG121" s="282"/>
      <c r="FH121" s="282"/>
      <c r="FI121" s="282"/>
      <c r="FJ121" s="282"/>
      <c r="FK121" s="282"/>
      <c r="FL121" s="282"/>
      <c r="FM121" s="282"/>
      <c r="FN121" s="282"/>
      <c r="FO121" s="282"/>
      <c r="FP121" s="282"/>
      <c r="FQ121" s="282"/>
      <c r="FR121" s="282"/>
      <c r="FS121" s="282"/>
      <c r="FT121" s="282"/>
      <c r="FU121" s="282"/>
      <c r="FV121" s="282"/>
      <c r="FW121" s="282"/>
      <c r="FX121" s="282"/>
      <c r="FY121" s="282"/>
      <c r="FZ121" s="282"/>
      <c r="GA121" s="282"/>
      <c r="GB121" s="282"/>
      <c r="GC121" s="282"/>
      <c r="GD121" s="282"/>
      <c r="GE121" s="282"/>
      <c r="GF121" s="282"/>
      <c r="GG121" s="282"/>
      <c r="GH121" s="282"/>
      <c r="GI121" s="282"/>
      <c r="GJ121" s="282"/>
      <c r="GK121" s="282"/>
      <c r="GL121" s="282"/>
      <c r="GM121" s="282"/>
      <c r="GN121" s="282"/>
      <c r="GO121" s="282"/>
      <c r="GP121" s="282"/>
      <c r="GQ121" s="282"/>
      <c r="GR121" s="282"/>
      <c r="GS121" s="282"/>
      <c r="GT121" s="282"/>
      <c r="GU121" s="282"/>
      <c r="GV121" s="282"/>
      <c r="GW121" s="282"/>
      <c r="GX121" s="282"/>
      <c r="GY121" s="282"/>
      <c r="GZ121" s="282"/>
      <c r="HA121" s="282"/>
      <c r="HB121" s="282"/>
      <c r="HC121" s="282"/>
      <c r="HD121" s="282"/>
      <c r="HE121" s="282"/>
      <c r="HF121" s="282"/>
      <c r="HG121" s="282"/>
      <c r="HH121" s="282"/>
      <c r="HI121" s="282"/>
      <c r="HJ121" s="282"/>
      <c r="HK121" s="282"/>
      <c r="HL121" s="282"/>
      <c r="HM121" s="282"/>
      <c r="HN121" s="282"/>
      <c r="HO121" s="282"/>
      <c r="HP121" s="282"/>
      <c r="HQ121" s="282"/>
      <c r="HR121" s="282"/>
      <c r="HS121" s="282"/>
      <c r="HT121" s="282"/>
      <c r="HU121" s="282"/>
      <c r="HV121" s="608"/>
      <c r="HW121" s="282"/>
      <c r="HX121" s="282"/>
      <c r="HY121" s="282">
        <v>4.9536937325005389E-3</v>
      </c>
      <c r="HZ121" s="282">
        <v>2.6810450117668085E-4</v>
      </c>
      <c r="IA121" s="282">
        <v>1.3497300539892023E-4</v>
      </c>
      <c r="IB121" s="282">
        <v>4.1263230623074781E-4</v>
      </c>
      <c r="IC121" s="282">
        <v>0</v>
      </c>
      <c r="ID121" s="282">
        <v>8.3121373830066663E-6</v>
      </c>
      <c r="IE121" s="282">
        <v>3.8122831763943425E-5</v>
      </c>
      <c r="IF121" s="282">
        <v>4.5363630740045777E-5</v>
      </c>
      <c r="IG121" s="282">
        <v>3.4557036388559315E-5</v>
      </c>
      <c r="IH121" s="282">
        <v>2.1240525348993633E-4</v>
      </c>
      <c r="II121" s="282">
        <v>1.7213481598788172E-5</v>
      </c>
      <c r="IJ121" s="282">
        <v>1.5775293399700269E-4</v>
      </c>
    </row>
    <row r="122" spans="1:244">
      <c r="A122" s="51" t="s">
        <v>321</v>
      </c>
      <c r="B122" s="284"/>
      <c r="C122" s="284"/>
      <c r="D122" s="284"/>
      <c r="E122" s="284"/>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c r="AL122" s="284"/>
      <c r="AM122" s="284"/>
      <c r="AN122" s="284"/>
      <c r="AO122" s="284"/>
      <c r="AP122" s="284"/>
      <c r="AQ122" s="284"/>
      <c r="AR122" s="284"/>
      <c r="AS122" s="284"/>
      <c r="AT122" s="284"/>
      <c r="AU122" s="284"/>
      <c r="AV122" s="284"/>
      <c r="AW122" s="284"/>
      <c r="AX122" s="284"/>
      <c r="AY122" s="284"/>
      <c r="AZ122" s="284"/>
      <c r="BA122" s="284"/>
      <c r="BB122" s="284"/>
      <c r="BC122" s="284"/>
      <c r="BD122" s="284"/>
      <c r="BE122" s="284"/>
      <c r="BF122" s="284"/>
      <c r="BG122" s="284"/>
      <c r="BH122" s="284"/>
      <c r="BI122" s="284"/>
      <c r="BJ122" s="284"/>
      <c r="BK122" s="284"/>
      <c r="BL122" s="284"/>
      <c r="BM122" s="284"/>
      <c r="BN122" s="284"/>
      <c r="BO122" s="284"/>
      <c r="BP122" s="284"/>
      <c r="BQ122" s="284"/>
      <c r="BR122" s="284"/>
      <c r="BS122" s="284"/>
      <c r="BT122" s="284"/>
      <c r="BU122" s="284"/>
      <c r="BV122" s="284"/>
      <c r="BW122" s="284"/>
      <c r="BX122" s="284"/>
      <c r="BY122" s="284"/>
      <c r="BZ122" s="284"/>
      <c r="CA122" s="284"/>
      <c r="CB122" s="284"/>
      <c r="CC122" s="284"/>
      <c r="CD122" s="284"/>
      <c r="CE122" s="284"/>
      <c r="CF122" s="284"/>
      <c r="CG122" s="284"/>
      <c r="CH122" s="284"/>
      <c r="CI122" s="284"/>
      <c r="CJ122" s="284"/>
      <c r="CK122" s="284"/>
      <c r="CL122" s="284"/>
      <c r="CM122" s="284"/>
      <c r="CN122" s="284"/>
      <c r="CO122" s="284"/>
      <c r="CP122" s="284"/>
      <c r="CQ122" s="284"/>
      <c r="CR122" s="284"/>
      <c r="CS122" s="284"/>
      <c r="CT122" s="284"/>
      <c r="CU122" s="284"/>
      <c r="CV122" s="284"/>
      <c r="CW122" s="284"/>
      <c r="CX122" s="284"/>
      <c r="CY122" s="284"/>
      <c r="CZ122" s="284"/>
      <c r="DA122" s="284"/>
      <c r="DB122" s="284"/>
      <c r="DC122" s="284"/>
      <c r="DD122" s="284"/>
      <c r="DE122" s="284"/>
      <c r="DF122" s="284"/>
      <c r="DG122" s="284"/>
      <c r="DH122" s="284"/>
      <c r="DI122" s="284"/>
      <c r="DJ122" s="284"/>
      <c r="DK122" s="284"/>
      <c r="DL122" s="284"/>
      <c r="DM122" s="284"/>
      <c r="DN122" s="284"/>
      <c r="DO122" s="284"/>
      <c r="DP122" s="284"/>
      <c r="DQ122" s="284"/>
      <c r="DR122" s="284"/>
      <c r="DS122" s="284"/>
      <c r="DT122" s="284"/>
      <c r="DU122" s="284"/>
      <c r="DV122" s="284"/>
      <c r="DW122" s="284"/>
      <c r="DX122" s="284"/>
      <c r="DY122" s="284"/>
      <c r="DZ122" s="284"/>
      <c r="EA122" s="284"/>
      <c r="EB122" s="284"/>
      <c r="EC122" s="284"/>
      <c r="ED122" s="284"/>
      <c r="EE122" s="284"/>
      <c r="EF122" s="284"/>
      <c r="EG122" s="284"/>
      <c r="EH122" s="284"/>
      <c r="EI122" s="284"/>
      <c r="EJ122" s="284"/>
      <c r="EK122" s="284"/>
      <c r="EL122" s="284"/>
      <c r="EM122" s="284"/>
      <c r="EN122" s="284"/>
      <c r="EO122" s="284"/>
      <c r="EP122" s="284"/>
      <c r="EQ122" s="284"/>
      <c r="ER122" s="284"/>
      <c r="ES122" s="284"/>
      <c r="ET122" s="284"/>
      <c r="EU122" s="284"/>
      <c r="EV122" s="284"/>
      <c r="EW122" s="284"/>
      <c r="EX122" s="284"/>
      <c r="EY122" s="284"/>
      <c r="EZ122" s="284"/>
      <c r="FA122" s="284"/>
      <c r="FB122" s="284"/>
      <c r="FC122" s="284"/>
      <c r="FD122" s="284"/>
      <c r="FE122" s="284"/>
      <c r="FF122" s="284"/>
      <c r="FG122" s="284"/>
      <c r="FH122" s="284"/>
      <c r="FI122" s="284"/>
      <c r="FJ122" s="284"/>
      <c r="FK122" s="284"/>
      <c r="FL122" s="284"/>
      <c r="FM122" s="284"/>
      <c r="FN122" s="284"/>
      <c r="FO122" s="284"/>
      <c r="FP122" s="284"/>
      <c r="FQ122" s="284"/>
      <c r="FR122" s="284"/>
      <c r="FS122" s="284"/>
      <c r="FT122" s="284"/>
      <c r="FU122" s="284"/>
      <c r="FV122" s="284"/>
      <c r="FW122" s="284"/>
      <c r="FX122" s="284"/>
      <c r="FY122" s="284"/>
      <c r="FZ122" s="284"/>
      <c r="GA122" s="284"/>
      <c r="GB122" s="284"/>
      <c r="GC122" s="284"/>
      <c r="GD122" s="284"/>
      <c r="GE122" s="284"/>
      <c r="GF122" s="284"/>
      <c r="GG122" s="284"/>
      <c r="GH122" s="284"/>
      <c r="GI122" s="284"/>
      <c r="GJ122" s="284"/>
      <c r="GK122" s="284"/>
      <c r="GL122" s="284"/>
      <c r="GM122" s="284"/>
      <c r="GN122" s="284"/>
      <c r="GO122" s="284"/>
      <c r="GP122" s="284"/>
      <c r="GQ122" s="284"/>
      <c r="GR122" s="284"/>
      <c r="GS122" s="284"/>
      <c r="GT122" s="284"/>
      <c r="GU122" s="284"/>
      <c r="GV122" s="284"/>
      <c r="GW122" s="284"/>
      <c r="GX122" s="284"/>
      <c r="GY122" s="284"/>
      <c r="GZ122" s="284"/>
      <c r="HA122" s="284"/>
      <c r="HB122" s="284"/>
      <c r="HC122" s="284"/>
      <c r="HD122" s="284"/>
      <c r="HE122" s="284"/>
      <c r="HF122" s="284"/>
      <c r="HG122" s="284"/>
      <c r="HH122" s="284"/>
      <c r="HI122" s="284"/>
      <c r="HJ122" s="284"/>
      <c r="HK122" s="284"/>
      <c r="HL122" s="284"/>
      <c r="HM122" s="284"/>
      <c r="HN122" s="284"/>
      <c r="HO122" s="284"/>
      <c r="HP122" s="284"/>
      <c r="HQ122" s="284"/>
      <c r="HR122" s="284"/>
      <c r="HS122" s="284"/>
      <c r="HT122" s="284"/>
      <c r="HU122" s="284"/>
      <c r="HV122" s="609"/>
      <c r="HW122" s="284"/>
      <c r="HX122" s="284"/>
      <c r="HY122" s="284">
        <v>2.0460908895110919E-2</v>
      </c>
      <c r="HZ122" s="284">
        <v>2.0554678423545534E-3</v>
      </c>
      <c r="IA122" s="284">
        <v>1.4697060587882424E-3</v>
      </c>
      <c r="IB122" s="284">
        <v>2.6869080405723116E-3</v>
      </c>
      <c r="IC122" s="284">
        <v>4.4188508027208874E-3</v>
      </c>
      <c r="ID122" s="284">
        <v>3.1087393812444931E-3</v>
      </c>
      <c r="IE122" s="284">
        <v>3.0574511074682627E-3</v>
      </c>
      <c r="IF122" s="284">
        <v>1.5877270759016022E-3</v>
      </c>
      <c r="IG122" s="284">
        <v>1.5819443324540487E-3</v>
      </c>
      <c r="IH122" s="284">
        <v>1.4514358988478981E-3</v>
      </c>
      <c r="II122" s="284">
        <v>1.8934829758666988E-3</v>
      </c>
      <c r="IJ122" s="284">
        <v>2.3164772939559871E-3</v>
      </c>
    </row>
    <row r="123" spans="1:244">
      <c r="A123" s="407"/>
      <c r="GH123" s="488"/>
      <c r="GI123" s="488"/>
      <c r="GJ123" s="488"/>
    </row>
    <row r="125" spans="1:244" ht="15.75">
      <c r="A125" s="403" t="s">
        <v>380</v>
      </c>
      <c r="B125" s="136"/>
      <c r="C125" s="136"/>
      <c r="D125" s="136"/>
      <c r="E125" s="136"/>
      <c r="F125" s="136"/>
      <c r="G125" s="136"/>
      <c r="H125" s="136"/>
      <c r="I125" s="136"/>
      <c r="J125" s="136"/>
      <c r="K125" s="136"/>
      <c r="L125" s="136"/>
      <c r="M125" s="136"/>
      <c r="N125" s="136"/>
      <c r="O125" s="136"/>
      <c r="P125" s="136"/>
      <c r="Q125" s="136"/>
      <c r="R125" s="136"/>
      <c r="S125" s="136"/>
      <c r="T125" s="136"/>
      <c r="U125" s="136"/>
      <c r="V125" s="136"/>
      <c r="W125" s="136"/>
      <c r="X125" s="136"/>
      <c r="Y125" s="136"/>
      <c r="Z125" s="136"/>
      <c r="AA125" s="136"/>
      <c r="AB125" s="136"/>
      <c r="AC125" s="136"/>
      <c r="AD125" s="136"/>
      <c r="AE125" s="136"/>
      <c r="AF125" s="136"/>
      <c r="AG125" s="136"/>
      <c r="AH125" s="136"/>
      <c r="AI125" s="136"/>
      <c r="AJ125" s="136"/>
      <c r="AK125" s="136"/>
      <c r="AL125" s="136"/>
      <c r="AM125" s="113"/>
      <c r="AN125" s="113"/>
      <c r="AO125" s="113"/>
      <c r="AP125" s="113"/>
      <c r="AQ125" s="113"/>
      <c r="AR125" s="113"/>
      <c r="AS125" s="113"/>
      <c r="AT125" s="113"/>
      <c r="AU125" s="113"/>
      <c r="AV125" s="113"/>
      <c r="AW125" s="113"/>
      <c r="AX125" s="113"/>
      <c r="AY125" s="113"/>
      <c r="AZ125" s="113"/>
      <c r="BA125" s="113"/>
      <c r="BB125" s="113"/>
      <c r="BC125" s="113"/>
      <c r="BD125" s="113"/>
      <c r="BE125" s="113"/>
      <c r="BF125" s="113"/>
      <c r="BG125" s="113"/>
      <c r="BH125" s="113"/>
      <c r="BI125" s="113"/>
      <c r="BJ125" s="113"/>
      <c r="BK125" s="113"/>
      <c r="BL125" s="113"/>
      <c r="BM125" s="113"/>
      <c r="BN125" s="113"/>
      <c r="BO125" s="113"/>
      <c r="BP125" s="113"/>
      <c r="BQ125" s="113"/>
      <c r="BR125" s="113"/>
      <c r="BS125" s="113"/>
      <c r="BT125" s="113"/>
      <c r="BU125" s="113"/>
      <c r="BV125" s="113"/>
      <c r="BW125" s="113"/>
      <c r="BX125" s="113"/>
      <c r="CG125" s="113"/>
      <c r="CH125" s="113"/>
      <c r="CS125" s="113"/>
      <c r="CT125" s="113"/>
      <c r="CU125" s="113"/>
      <c r="DE125" s="113"/>
      <c r="DQ125" s="113"/>
      <c r="EC125" s="113"/>
    </row>
    <row r="126" spans="1:244" ht="15">
      <c r="A126" s="410" t="s">
        <v>390</v>
      </c>
      <c r="B126" s="226">
        <v>38353</v>
      </c>
      <c r="C126" s="226">
        <v>38384</v>
      </c>
      <c r="D126" s="226">
        <v>38412</v>
      </c>
      <c r="E126" s="226">
        <v>38443</v>
      </c>
      <c r="F126" s="226">
        <v>38473</v>
      </c>
      <c r="G126" s="226">
        <v>38504</v>
      </c>
      <c r="H126" s="226">
        <v>38534</v>
      </c>
      <c r="I126" s="226">
        <v>38565</v>
      </c>
      <c r="J126" s="226">
        <v>38596</v>
      </c>
      <c r="K126" s="226">
        <v>38626</v>
      </c>
      <c r="L126" s="226">
        <v>38657</v>
      </c>
      <c r="M126" s="227">
        <v>38687</v>
      </c>
      <c r="N126" s="225">
        <v>38718</v>
      </c>
      <c r="O126" s="226">
        <v>38749</v>
      </c>
      <c r="P126" s="226">
        <v>38777</v>
      </c>
      <c r="Q126" s="226">
        <v>38808</v>
      </c>
      <c r="R126" s="226">
        <v>38838</v>
      </c>
      <c r="S126" s="226">
        <v>38869</v>
      </c>
      <c r="T126" s="226">
        <v>38899</v>
      </c>
      <c r="U126" s="226">
        <v>38930</v>
      </c>
      <c r="V126" s="226">
        <v>38961</v>
      </c>
      <c r="W126" s="226">
        <v>38991</v>
      </c>
      <c r="X126" s="226">
        <v>39022</v>
      </c>
      <c r="Y126" s="227">
        <v>39052</v>
      </c>
      <c r="Z126" s="225">
        <v>39083</v>
      </c>
      <c r="AA126" s="226">
        <v>39114</v>
      </c>
      <c r="AB126" s="226">
        <v>39142</v>
      </c>
      <c r="AC126" s="226">
        <v>39173</v>
      </c>
      <c r="AD126" s="226">
        <v>39203</v>
      </c>
      <c r="AE126" s="226">
        <v>39234</v>
      </c>
      <c r="AF126" s="226">
        <v>39264</v>
      </c>
      <c r="AG126" s="226">
        <v>39295</v>
      </c>
      <c r="AH126" s="226">
        <v>39326</v>
      </c>
      <c r="AI126" s="226">
        <v>39356</v>
      </c>
      <c r="AJ126" s="226">
        <v>39387</v>
      </c>
      <c r="AK126" s="227">
        <v>39417</v>
      </c>
      <c r="AL126" s="225">
        <v>39448</v>
      </c>
      <c r="AM126" s="226">
        <v>39479</v>
      </c>
      <c r="AN126" s="226">
        <v>39508</v>
      </c>
      <c r="AO126" s="226">
        <v>39539</v>
      </c>
      <c r="AP126" s="226">
        <v>39569</v>
      </c>
      <c r="AQ126" s="226">
        <v>39600</v>
      </c>
      <c r="AR126" s="226">
        <v>39630</v>
      </c>
      <c r="AS126" s="226">
        <v>39661</v>
      </c>
      <c r="AT126" s="226">
        <v>39692</v>
      </c>
      <c r="AU126" s="226">
        <v>39722</v>
      </c>
      <c r="AV126" s="226">
        <v>39753</v>
      </c>
      <c r="AW126" s="227">
        <v>39783</v>
      </c>
      <c r="AX126" s="225">
        <v>39814</v>
      </c>
      <c r="AY126" s="226">
        <v>39845</v>
      </c>
      <c r="AZ126" s="226">
        <v>39873</v>
      </c>
      <c r="BA126" s="226">
        <v>39904</v>
      </c>
      <c r="BB126" s="226">
        <v>39934</v>
      </c>
      <c r="BC126" s="226">
        <v>39965</v>
      </c>
      <c r="BD126" s="226">
        <v>39995</v>
      </c>
      <c r="BE126" s="226">
        <v>40026</v>
      </c>
      <c r="BF126" s="226">
        <v>40057</v>
      </c>
      <c r="BG126" s="226">
        <v>40087</v>
      </c>
      <c r="BH126" s="226">
        <v>40118</v>
      </c>
      <c r="BI126" s="226">
        <v>40148</v>
      </c>
      <c r="BJ126" s="225">
        <v>40179</v>
      </c>
      <c r="BK126" s="226">
        <v>40210</v>
      </c>
      <c r="BL126" s="226">
        <v>40238</v>
      </c>
      <c r="BM126" s="226">
        <v>40269</v>
      </c>
      <c r="BN126" s="226">
        <v>40299</v>
      </c>
      <c r="BO126" s="226">
        <v>40330</v>
      </c>
      <c r="BP126" s="226">
        <v>40360</v>
      </c>
      <c r="BQ126" s="226">
        <v>40391</v>
      </c>
      <c r="BR126" s="226">
        <v>40422</v>
      </c>
      <c r="BS126" s="226">
        <v>40452</v>
      </c>
      <c r="BT126" s="226">
        <v>40483</v>
      </c>
      <c r="BU126" s="227">
        <v>40513</v>
      </c>
      <c r="BV126" s="225">
        <v>40544</v>
      </c>
      <c r="BW126" s="226">
        <v>40575</v>
      </c>
      <c r="BX126" s="226">
        <v>40603</v>
      </c>
      <c r="BY126" s="226">
        <v>40634</v>
      </c>
      <c r="BZ126" s="226">
        <v>40664</v>
      </c>
      <c r="CA126" s="226">
        <v>40695</v>
      </c>
      <c r="CB126" s="226">
        <v>40725</v>
      </c>
      <c r="CC126" s="226">
        <v>40756</v>
      </c>
      <c r="CD126" s="226">
        <v>40787</v>
      </c>
      <c r="CE126" s="226">
        <v>40817</v>
      </c>
      <c r="CF126" s="226">
        <v>40848</v>
      </c>
      <c r="CG126" s="227">
        <v>40878</v>
      </c>
      <c r="CH126" s="225">
        <v>40909</v>
      </c>
      <c r="CI126" s="226">
        <v>40940</v>
      </c>
      <c r="CJ126" s="226">
        <v>40969</v>
      </c>
      <c r="CK126" s="226">
        <v>41000</v>
      </c>
      <c r="CL126" s="226">
        <v>41030</v>
      </c>
      <c r="CM126" s="226">
        <v>41061</v>
      </c>
      <c r="CN126" s="226">
        <v>41091</v>
      </c>
      <c r="CO126" s="226">
        <v>41122</v>
      </c>
      <c r="CP126" s="226">
        <v>41153</v>
      </c>
      <c r="CQ126" s="226">
        <v>41183</v>
      </c>
      <c r="CR126" s="226">
        <v>41214</v>
      </c>
      <c r="CS126" s="227">
        <v>41244</v>
      </c>
      <c r="CT126" s="225">
        <v>41275</v>
      </c>
      <c r="CU126" s="226">
        <v>41306</v>
      </c>
      <c r="CV126" s="226">
        <v>41334</v>
      </c>
      <c r="CW126" s="226">
        <v>41365</v>
      </c>
      <c r="CX126" s="226">
        <v>41395</v>
      </c>
      <c r="CY126" s="226">
        <v>41426</v>
      </c>
      <c r="CZ126" s="226">
        <v>41456</v>
      </c>
      <c r="DA126" s="226">
        <v>41487</v>
      </c>
      <c r="DB126" s="226">
        <v>41518</v>
      </c>
      <c r="DC126" s="226">
        <v>41548</v>
      </c>
      <c r="DD126" s="226">
        <v>41579</v>
      </c>
      <c r="DE126" s="227">
        <v>41609</v>
      </c>
      <c r="DF126" s="225">
        <v>41640</v>
      </c>
      <c r="DG126" s="226">
        <v>41671</v>
      </c>
      <c r="DH126" s="226">
        <v>41699</v>
      </c>
      <c r="DI126" s="226">
        <v>41730</v>
      </c>
      <c r="DJ126" s="226">
        <v>41760</v>
      </c>
      <c r="DK126" s="226">
        <v>41791</v>
      </c>
      <c r="DL126" s="226">
        <v>41821</v>
      </c>
      <c r="DM126" s="226">
        <v>41852</v>
      </c>
      <c r="DN126" s="226">
        <v>41883</v>
      </c>
      <c r="DO126" s="226">
        <v>41913</v>
      </c>
      <c r="DP126" s="226">
        <v>41944</v>
      </c>
      <c r="DQ126" s="226">
        <v>41974</v>
      </c>
      <c r="DR126" s="225">
        <v>42005</v>
      </c>
      <c r="DS126" s="226">
        <v>42036</v>
      </c>
      <c r="DT126" s="226">
        <v>42064</v>
      </c>
      <c r="DU126" s="226">
        <v>42095</v>
      </c>
      <c r="DV126" s="226">
        <v>42125</v>
      </c>
      <c r="DW126" s="226">
        <v>42156</v>
      </c>
      <c r="DX126" s="226">
        <v>42186</v>
      </c>
      <c r="DY126" s="226">
        <v>42217</v>
      </c>
      <c r="DZ126" s="226">
        <v>42248</v>
      </c>
      <c r="EA126" s="226">
        <v>42278</v>
      </c>
      <c r="EB126" s="226">
        <v>42309</v>
      </c>
      <c r="EC126" s="226">
        <v>42339</v>
      </c>
      <c r="ED126" s="225">
        <v>42370</v>
      </c>
      <c r="EE126" s="226">
        <v>42401</v>
      </c>
      <c r="EF126" s="226">
        <v>42430</v>
      </c>
      <c r="EG126" s="226">
        <v>42461</v>
      </c>
      <c r="EH126" s="226">
        <v>42491</v>
      </c>
      <c r="EI126" s="226">
        <v>42522</v>
      </c>
      <c r="EJ126" s="226">
        <v>42552</v>
      </c>
      <c r="EK126" s="226">
        <v>42583</v>
      </c>
      <c r="EL126" s="226">
        <v>42614</v>
      </c>
      <c r="EM126" s="226">
        <v>42644</v>
      </c>
      <c r="EN126" s="226">
        <v>42675</v>
      </c>
      <c r="EO126" s="228">
        <v>42705</v>
      </c>
      <c r="EP126" s="229">
        <v>42736</v>
      </c>
      <c r="EQ126" s="226">
        <v>42767</v>
      </c>
      <c r="ER126" s="226">
        <v>42795</v>
      </c>
      <c r="ES126" s="226">
        <v>42826</v>
      </c>
      <c r="ET126" s="226">
        <v>42856</v>
      </c>
      <c r="EU126" s="226">
        <v>42887</v>
      </c>
      <c r="EV126" s="226">
        <v>42917</v>
      </c>
      <c r="EW126" s="226">
        <v>42948</v>
      </c>
      <c r="EX126" s="226">
        <v>42979</v>
      </c>
      <c r="EY126" s="226">
        <v>43009</v>
      </c>
      <c r="EZ126" s="226">
        <v>43040</v>
      </c>
      <c r="FA126" s="226">
        <v>43070</v>
      </c>
      <c r="FB126" s="226">
        <v>43101</v>
      </c>
      <c r="FC126" s="226">
        <v>43132</v>
      </c>
      <c r="FD126" s="226">
        <v>43160</v>
      </c>
      <c r="FE126" s="226">
        <v>43191</v>
      </c>
      <c r="FF126" s="226">
        <v>43221</v>
      </c>
      <c r="FG126" s="226">
        <v>43252</v>
      </c>
      <c r="FH126" s="226">
        <v>43282</v>
      </c>
      <c r="FI126" s="226">
        <v>43313</v>
      </c>
      <c r="FJ126" s="226">
        <v>43344</v>
      </c>
      <c r="FK126" s="226">
        <v>43374</v>
      </c>
      <c r="FL126" s="270">
        <v>43405</v>
      </c>
      <c r="FM126" s="270">
        <v>43435</v>
      </c>
      <c r="FN126" s="270">
        <v>43466</v>
      </c>
      <c r="FO126" s="270">
        <v>43497</v>
      </c>
      <c r="FP126" s="270">
        <v>43525</v>
      </c>
      <c r="FQ126" s="270">
        <v>43556</v>
      </c>
      <c r="FR126" s="270">
        <v>43586</v>
      </c>
      <c r="FS126" s="270">
        <v>43617</v>
      </c>
      <c r="FT126" s="270">
        <v>43647</v>
      </c>
      <c r="FU126" s="270">
        <v>43678</v>
      </c>
      <c r="FV126" s="270">
        <v>43709</v>
      </c>
      <c r="FW126" s="270">
        <v>43739</v>
      </c>
      <c r="FX126" s="270">
        <v>43770</v>
      </c>
      <c r="FY126" s="270">
        <v>43800</v>
      </c>
      <c r="FZ126" s="270">
        <v>43831</v>
      </c>
      <c r="GA126" s="270">
        <v>43862</v>
      </c>
      <c r="GB126" s="270">
        <v>43891</v>
      </c>
      <c r="GC126" s="270">
        <v>43922</v>
      </c>
      <c r="GD126" s="270">
        <v>43952</v>
      </c>
      <c r="GE126" s="270">
        <v>43983</v>
      </c>
      <c r="GF126" s="270">
        <v>44013</v>
      </c>
      <c r="GG126" s="270">
        <v>44044</v>
      </c>
      <c r="GH126" s="270">
        <v>44075</v>
      </c>
      <c r="GI126" s="270">
        <v>44105</v>
      </c>
      <c r="GJ126" s="270">
        <v>44136</v>
      </c>
      <c r="GK126" s="270">
        <v>44166</v>
      </c>
      <c r="GL126" s="270">
        <v>44197</v>
      </c>
      <c r="GM126" s="270">
        <v>44228</v>
      </c>
      <c r="GN126" s="270">
        <v>44256</v>
      </c>
      <c r="GO126" s="270">
        <v>44287</v>
      </c>
      <c r="GP126" s="270">
        <v>44317</v>
      </c>
      <c r="GQ126" s="270">
        <v>44348</v>
      </c>
      <c r="GR126" s="270">
        <v>44378</v>
      </c>
      <c r="GS126" s="270">
        <v>44409</v>
      </c>
      <c r="GT126" s="270">
        <v>44440</v>
      </c>
      <c r="GU126" s="270">
        <v>44470</v>
      </c>
      <c r="GV126" s="270">
        <v>44501</v>
      </c>
      <c r="GW126" s="270">
        <v>44531</v>
      </c>
      <c r="GX126" s="270">
        <v>44562</v>
      </c>
      <c r="GY126" s="270">
        <v>44593</v>
      </c>
      <c r="GZ126" s="270">
        <v>44621</v>
      </c>
      <c r="HA126" s="270">
        <v>44652</v>
      </c>
      <c r="HB126" s="270">
        <v>44682</v>
      </c>
      <c r="HC126" s="270">
        <v>44713</v>
      </c>
      <c r="HD126" s="270">
        <v>44743</v>
      </c>
      <c r="HE126" s="270">
        <v>44774</v>
      </c>
      <c r="HF126" s="270">
        <v>44805</v>
      </c>
      <c r="HG126" s="270">
        <v>44835</v>
      </c>
      <c r="HH126" s="270">
        <f t="shared" ref="HH126:HZ126" si="9">HH$11</f>
        <v>44866</v>
      </c>
      <c r="HI126" s="270">
        <f t="shared" si="9"/>
        <v>44896</v>
      </c>
      <c r="HJ126" s="270">
        <f t="shared" si="9"/>
        <v>44927</v>
      </c>
      <c r="HK126" s="270">
        <f t="shared" si="9"/>
        <v>44958</v>
      </c>
      <c r="HL126" s="270">
        <f t="shared" si="9"/>
        <v>44986</v>
      </c>
      <c r="HM126" s="270">
        <f t="shared" si="9"/>
        <v>45017</v>
      </c>
      <c r="HN126" s="270">
        <f t="shared" si="9"/>
        <v>45047</v>
      </c>
      <c r="HO126" s="270">
        <f t="shared" si="9"/>
        <v>45078</v>
      </c>
      <c r="HP126" s="270">
        <f t="shared" si="9"/>
        <v>45108</v>
      </c>
      <c r="HQ126" s="270">
        <f t="shared" si="9"/>
        <v>45139</v>
      </c>
      <c r="HR126" s="270">
        <f t="shared" si="9"/>
        <v>45170</v>
      </c>
      <c r="HS126" s="270">
        <f t="shared" si="9"/>
        <v>45200</v>
      </c>
      <c r="HT126" s="270">
        <f t="shared" si="9"/>
        <v>45231</v>
      </c>
      <c r="HU126" s="270">
        <f t="shared" si="9"/>
        <v>45261</v>
      </c>
      <c r="HV126" s="270">
        <f t="shared" si="9"/>
        <v>45292</v>
      </c>
      <c r="HW126" s="270">
        <f t="shared" si="9"/>
        <v>45323</v>
      </c>
      <c r="HX126" s="270">
        <f t="shared" si="9"/>
        <v>45352</v>
      </c>
      <c r="HY126" s="270">
        <f t="shared" si="9"/>
        <v>45383</v>
      </c>
      <c r="HZ126" s="270">
        <f t="shared" si="9"/>
        <v>45413</v>
      </c>
      <c r="IA126" s="270">
        <v>45444</v>
      </c>
      <c r="IB126" s="270">
        <v>45474</v>
      </c>
      <c r="IC126" s="270">
        <v>45505</v>
      </c>
      <c r="ID126" s="270">
        <v>45536</v>
      </c>
      <c r="IE126" s="270">
        <v>45566</v>
      </c>
      <c r="IF126" s="270">
        <v>45597</v>
      </c>
      <c r="IG126" s="270">
        <v>45627</v>
      </c>
      <c r="IH126" s="270">
        <v>45658</v>
      </c>
      <c r="II126" s="270">
        <v>45689</v>
      </c>
      <c r="IJ126" s="270">
        <v>45717</v>
      </c>
    </row>
    <row r="127" spans="1:244">
      <c r="A127" s="411" t="s">
        <v>54</v>
      </c>
      <c r="B127" s="137">
        <v>2899324</v>
      </c>
      <c r="C127" s="138">
        <v>2980105</v>
      </c>
      <c r="D127" s="138">
        <v>3421789</v>
      </c>
      <c r="E127" s="138">
        <v>3417214</v>
      </c>
      <c r="F127" s="138">
        <v>3456690</v>
      </c>
      <c r="G127" s="138">
        <v>4113729</v>
      </c>
      <c r="H127" s="138">
        <v>4096622</v>
      </c>
      <c r="I127" s="138">
        <v>4300665</v>
      </c>
      <c r="J127" s="138">
        <v>4566268</v>
      </c>
      <c r="K127" s="138">
        <v>4547612</v>
      </c>
      <c r="L127" s="138">
        <v>5919565</v>
      </c>
      <c r="M127" s="139">
        <v>6329166</v>
      </c>
      <c r="N127" s="137">
        <v>6779216</v>
      </c>
      <c r="O127" s="138">
        <v>6072807</v>
      </c>
      <c r="P127" s="138">
        <v>6485357</v>
      </c>
      <c r="Q127" s="138">
        <v>6793801</v>
      </c>
      <c r="R127" s="138">
        <v>7284731</v>
      </c>
      <c r="S127" s="138">
        <v>7229525</v>
      </c>
      <c r="T127" s="138">
        <v>6825345</v>
      </c>
      <c r="U127" s="138">
        <v>7484694</v>
      </c>
      <c r="V127" s="138">
        <v>7400242</v>
      </c>
      <c r="W127" s="138">
        <v>7697230</v>
      </c>
      <c r="X127" s="138">
        <v>8836940</v>
      </c>
      <c r="Y127" s="138">
        <v>9283124</v>
      </c>
      <c r="Z127" s="138">
        <v>8223841</v>
      </c>
      <c r="AA127" s="138">
        <v>9126318</v>
      </c>
      <c r="AB127" s="138">
        <v>10175644</v>
      </c>
      <c r="AC127" s="138">
        <v>9309174</v>
      </c>
      <c r="AD127" s="138">
        <v>10821786</v>
      </c>
      <c r="AE127" s="138">
        <v>10652776</v>
      </c>
      <c r="AF127" s="138">
        <v>10034825</v>
      </c>
      <c r="AG127" s="138">
        <v>10844209</v>
      </c>
      <c r="AH127" s="138">
        <v>11626156</v>
      </c>
      <c r="AI127" s="138">
        <v>11702047</v>
      </c>
      <c r="AJ127" s="138">
        <v>12342093</v>
      </c>
      <c r="AK127" s="139">
        <v>13168028</v>
      </c>
      <c r="AL127" s="137">
        <v>10468234</v>
      </c>
      <c r="AM127" s="138">
        <v>11655539</v>
      </c>
      <c r="AN127" s="138">
        <v>12902401</v>
      </c>
      <c r="AO127" s="138">
        <v>13532230</v>
      </c>
      <c r="AP127" s="138">
        <v>14102900</v>
      </c>
      <c r="AQ127" s="138">
        <v>14389518</v>
      </c>
      <c r="AR127" s="138">
        <v>11512399</v>
      </c>
      <c r="AS127" s="138">
        <v>11167288</v>
      </c>
      <c r="AT127" s="138">
        <v>11309067</v>
      </c>
      <c r="AU127" s="138">
        <v>10826330</v>
      </c>
      <c r="AV127" s="138">
        <v>10884836</v>
      </c>
      <c r="AW127" s="139">
        <v>10632398</v>
      </c>
      <c r="AX127" s="137">
        <v>6016049</v>
      </c>
      <c r="AY127" s="138">
        <v>7332345</v>
      </c>
      <c r="AZ127" s="140">
        <v>9239366</v>
      </c>
      <c r="BA127" s="141">
        <v>9670924</v>
      </c>
      <c r="BB127" s="138">
        <v>11558870</v>
      </c>
      <c r="BC127" s="138">
        <v>13105184</v>
      </c>
      <c r="BD127" s="138">
        <v>12683714</v>
      </c>
      <c r="BE127" s="138">
        <v>14743714</v>
      </c>
      <c r="BF127" s="138">
        <v>16081695</v>
      </c>
      <c r="BG127" s="138">
        <v>14895318</v>
      </c>
      <c r="BH127" s="138">
        <v>16507171</v>
      </c>
      <c r="BI127" s="139">
        <v>19365513</v>
      </c>
      <c r="BJ127" s="137">
        <v>16800955</v>
      </c>
      <c r="BK127" s="138">
        <v>20644559</v>
      </c>
      <c r="BL127" s="138">
        <v>26972645</v>
      </c>
      <c r="BM127" s="138">
        <v>28500836</v>
      </c>
      <c r="BN127" s="138">
        <v>31150115</v>
      </c>
      <c r="BO127" s="138">
        <v>33767335</v>
      </c>
      <c r="BP127" s="138">
        <v>25346136</v>
      </c>
      <c r="BQ127" s="138">
        <v>32640615</v>
      </c>
      <c r="BR127" s="138">
        <v>34785099</v>
      </c>
      <c r="BS127" s="138">
        <v>30629853</v>
      </c>
      <c r="BT127" s="138">
        <v>34059244</v>
      </c>
      <c r="BU127" s="139">
        <v>38876483</v>
      </c>
      <c r="BV127" s="137">
        <v>24793305</v>
      </c>
      <c r="BW127" s="138">
        <v>31245506</v>
      </c>
      <c r="BX127" s="138">
        <v>34245124</v>
      </c>
      <c r="BY127" s="138">
        <v>28569178</v>
      </c>
      <c r="BZ127" s="138">
        <v>30232700</v>
      </c>
      <c r="CA127" s="138">
        <v>34971878</v>
      </c>
      <c r="CB127" s="138">
        <v>22486502</v>
      </c>
      <c r="CC127" s="138">
        <v>29835789</v>
      </c>
      <c r="CD127" s="138">
        <v>28430624</v>
      </c>
      <c r="CE127" s="138">
        <v>24609333</v>
      </c>
      <c r="CF127" s="138">
        <v>28705937</v>
      </c>
      <c r="CG127" s="139">
        <v>30698284</v>
      </c>
      <c r="CH127" s="137">
        <v>15855430</v>
      </c>
      <c r="CI127" s="138">
        <v>20580015</v>
      </c>
      <c r="CJ127" s="138">
        <v>24106222</v>
      </c>
      <c r="CK127" s="138">
        <v>26887686</v>
      </c>
      <c r="CL127" s="138">
        <v>31158278</v>
      </c>
      <c r="CM127" s="138">
        <v>33084177</v>
      </c>
      <c r="CN127" s="138">
        <v>27778908</v>
      </c>
      <c r="CO127" s="138">
        <v>32626247</v>
      </c>
      <c r="CP127" s="138">
        <v>38314032</v>
      </c>
      <c r="CQ127" s="138">
        <v>38896722</v>
      </c>
      <c r="CR127" s="138">
        <v>43395163</v>
      </c>
      <c r="CS127" s="139">
        <v>45733990</v>
      </c>
      <c r="CT127" s="137">
        <v>26506568</v>
      </c>
      <c r="CU127" s="138">
        <v>31740423</v>
      </c>
      <c r="CV127" s="138">
        <v>35072892</v>
      </c>
      <c r="CW127" s="138">
        <v>31739886</v>
      </c>
      <c r="CX127" s="138">
        <v>37649292</v>
      </c>
      <c r="CY127" s="138">
        <v>38250457</v>
      </c>
      <c r="CZ127" s="138">
        <v>28187394</v>
      </c>
      <c r="DA127" s="138">
        <v>29732156</v>
      </c>
      <c r="DB127" s="138">
        <v>30129183</v>
      </c>
      <c r="DC127" s="138">
        <v>29900524</v>
      </c>
      <c r="DD127" s="138">
        <v>31717771</v>
      </c>
      <c r="DE127" s="142">
        <v>31486808</v>
      </c>
      <c r="DF127" s="137">
        <v>17985266</v>
      </c>
      <c r="DG127" s="138">
        <v>22394570</v>
      </c>
      <c r="DH127" s="138">
        <v>23801522</v>
      </c>
      <c r="DI127" s="138">
        <v>23271536</v>
      </c>
      <c r="DJ127" s="138">
        <v>25078370</v>
      </c>
      <c r="DK127" s="138">
        <v>29541636</v>
      </c>
      <c r="DL127" s="138">
        <v>24101611</v>
      </c>
      <c r="DM127" s="138">
        <v>27173616</v>
      </c>
      <c r="DN127" s="138">
        <v>29537559</v>
      </c>
      <c r="DO127" s="138">
        <v>26874262</v>
      </c>
      <c r="DP127" s="138">
        <v>28300517</v>
      </c>
      <c r="DQ127" s="138">
        <v>30939227</v>
      </c>
      <c r="DR127" s="137">
        <v>25036229</v>
      </c>
      <c r="DS127" s="138">
        <v>23408320</v>
      </c>
      <c r="DT127" s="138">
        <v>27251484</v>
      </c>
      <c r="DU127" s="138">
        <v>24563511</v>
      </c>
      <c r="DV127" s="138">
        <v>29789512</v>
      </c>
      <c r="DW127" s="138">
        <v>31099446</v>
      </c>
      <c r="DX127" s="138">
        <v>26456830</v>
      </c>
      <c r="DY127" s="138">
        <v>27692259</v>
      </c>
      <c r="DZ127" s="138">
        <v>30344988</v>
      </c>
      <c r="EA127" s="138">
        <v>22330896</v>
      </c>
      <c r="EB127" s="138">
        <v>23098352</v>
      </c>
      <c r="EC127" s="138">
        <v>23722266</v>
      </c>
      <c r="ED127" s="143">
        <v>20118409</v>
      </c>
      <c r="EE127" s="144">
        <v>22150168</v>
      </c>
      <c r="EF127" s="144">
        <v>25267789</v>
      </c>
      <c r="EG127" s="144">
        <v>23966211</v>
      </c>
      <c r="EH127" s="144">
        <v>28517363</v>
      </c>
      <c r="EI127" s="144">
        <v>31353791</v>
      </c>
      <c r="EJ127" s="144">
        <v>26687970</v>
      </c>
      <c r="EK127" s="144">
        <v>27753763</v>
      </c>
      <c r="EL127" s="144">
        <v>31087865</v>
      </c>
      <c r="EM127" s="144">
        <v>29443013</v>
      </c>
      <c r="EN127" s="144">
        <v>31452674</v>
      </c>
      <c r="EO127" s="144">
        <v>33696326</v>
      </c>
      <c r="EP127" s="143">
        <v>24323278</v>
      </c>
      <c r="EQ127" s="144">
        <v>28363855</v>
      </c>
      <c r="ER127" s="144">
        <v>31943336</v>
      </c>
      <c r="ES127" s="144">
        <v>31796152</v>
      </c>
      <c r="ET127" s="144">
        <v>34664768</v>
      </c>
      <c r="EU127" s="144">
        <v>38219857</v>
      </c>
      <c r="EV127" s="144">
        <v>31746080</v>
      </c>
      <c r="EW127" s="144">
        <v>39755412</v>
      </c>
      <c r="EX127" s="144">
        <v>46562051</v>
      </c>
      <c r="EY127" s="153">
        <v>44823204</v>
      </c>
      <c r="EZ127" s="144">
        <v>49566030</v>
      </c>
      <c r="FA127" s="144">
        <v>52835368</v>
      </c>
      <c r="FB127" s="144">
        <v>46418537</v>
      </c>
      <c r="FC127" s="144">
        <v>48169608</v>
      </c>
      <c r="FD127" s="144">
        <v>50316209</v>
      </c>
      <c r="FE127" s="144">
        <v>43884923</v>
      </c>
      <c r="FF127" s="144">
        <v>45862066</v>
      </c>
      <c r="FG127" s="144">
        <v>47332298</v>
      </c>
      <c r="FH127" s="144">
        <v>40820560</v>
      </c>
      <c r="FI127" s="144">
        <v>44980251</v>
      </c>
      <c r="FJ127" s="144">
        <v>44797986</v>
      </c>
      <c r="FK127" s="144">
        <v>34340960</v>
      </c>
      <c r="FL127" s="144">
        <v>40315036</v>
      </c>
      <c r="FM127" s="144">
        <v>40914531</v>
      </c>
      <c r="FN127" s="144">
        <v>32622537</v>
      </c>
      <c r="FO127" s="144">
        <v>38392893</v>
      </c>
      <c r="FP127" s="144">
        <v>41718720</v>
      </c>
      <c r="FQ127" s="144">
        <v>44686528</v>
      </c>
      <c r="FR127" s="144">
        <v>52940057</v>
      </c>
      <c r="FS127" s="144">
        <v>61531083</v>
      </c>
      <c r="FT127" s="144">
        <v>62404979</v>
      </c>
      <c r="FU127" s="144">
        <v>62268944</v>
      </c>
      <c r="FV127" s="144">
        <v>63834136</v>
      </c>
      <c r="FW127" s="144">
        <v>75723174</v>
      </c>
      <c r="FX127" s="144">
        <v>96571244</v>
      </c>
      <c r="FY127" s="144">
        <v>96868519</v>
      </c>
      <c r="FZ127" s="144">
        <v>59562912</v>
      </c>
      <c r="GA127" s="144">
        <v>63265022</v>
      </c>
      <c r="GB127" s="144">
        <v>63800165</v>
      </c>
      <c r="GC127" s="144">
        <v>55446140</v>
      </c>
      <c r="GD127" s="144">
        <v>62692797</v>
      </c>
      <c r="GE127" s="144">
        <v>69890787</v>
      </c>
      <c r="GF127" s="144">
        <v>57266445</v>
      </c>
      <c r="GG127" s="144">
        <v>59838304</v>
      </c>
      <c r="GH127" s="144">
        <v>67034490</v>
      </c>
      <c r="GI127" s="144">
        <v>71969633</v>
      </c>
      <c r="GJ127" s="144">
        <v>79149290</v>
      </c>
      <c r="GK127" s="144">
        <v>86710152</v>
      </c>
      <c r="GL127" s="144">
        <v>61971003</v>
      </c>
      <c r="GM127" s="516">
        <v>63825366</v>
      </c>
      <c r="GN127" s="516">
        <v>66127445</v>
      </c>
      <c r="GO127" s="516">
        <v>59592683</v>
      </c>
      <c r="GP127" s="516">
        <v>66791913</v>
      </c>
      <c r="GQ127" s="516">
        <v>77521743</v>
      </c>
      <c r="GR127" s="516">
        <v>66013960</v>
      </c>
      <c r="GS127" s="516">
        <v>72490849</v>
      </c>
      <c r="GT127" s="516">
        <v>79091838</v>
      </c>
      <c r="GU127" s="516">
        <v>70655661</v>
      </c>
      <c r="GV127" s="516">
        <v>71951474</v>
      </c>
      <c r="GW127" s="516">
        <v>75200973</v>
      </c>
      <c r="GX127" s="516">
        <v>45001262</v>
      </c>
      <c r="GY127" s="516">
        <v>48379006</v>
      </c>
      <c r="GZ127" s="516">
        <v>52973207</v>
      </c>
      <c r="HA127" s="516">
        <v>48487590</v>
      </c>
      <c r="HB127" s="516">
        <v>52072402</v>
      </c>
      <c r="HC127" s="516">
        <v>54002676</v>
      </c>
      <c r="HD127" s="516">
        <v>36732598</v>
      </c>
      <c r="HE127" s="516">
        <v>40585779</v>
      </c>
      <c r="HF127" s="516">
        <v>46360038</v>
      </c>
      <c r="HG127" s="516">
        <v>44365208</v>
      </c>
      <c r="HH127" s="516">
        <v>47935060</v>
      </c>
      <c r="HI127" s="516">
        <v>50657003</v>
      </c>
      <c r="HJ127" s="516">
        <v>53918233</v>
      </c>
      <c r="HK127" s="516">
        <v>62397152</v>
      </c>
      <c r="HL127" s="516">
        <v>72433663</v>
      </c>
      <c r="HM127" s="516">
        <v>79916127</v>
      </c>
      <c r="HN127" s="516">
        <v>89993439</v>
      </c>
      <c r="HO127" s="516">
        <v>104491137</v>
      </c>
      <c r="HP127" s="516">
        <v>90313513</v>
      </c>
      <c r="HQ127" s="516">
        <v>94076488</v>
      </c>
      <c r="HR127" s="516">
        <v>97624994</v>
      </c>
      <c r="HS127" s="516">
        <v>90819098</v>
      </c>
      <c r="HT127" s="516">
        <v>99823794</v>
      </c>
      <c r="HU127" s="516">
        <v>108604108</v>
      </c>
      <c r="HV127" s="516">
        <v>75677635</v>
      </c>
      <c r="HW127" s="516">
        <v>96067085</v>
      </c>
      <c r="HX127" s="516">
        <v>110330861</v>
      </c>
      <c r="HY127" s="516">
        <v>107207300</v>
      </c>
      <c r="HZ127" s="516">
        <v>112745803</v>
      </c>
      <c r="IA127" s="516">
        <v>122103514</v>
      </c>
      <c r="IB127" s="516">
        <v>101988750</v>
      </c>
      <c r="IC127" s="516">
        <v>110532977</v>
      </c>
      <c r="ID127" s="516">
        <v>112941685</v>
      </c>
      <c r="IE127" s="516">
        <v>68945420</v>
      </c>
      <c r="IF127" s="516">
        <v>71720613</v>
      </c>
      <c r="IG127" s="516">
        <v>72995712</v>
      </c>
      <c r="IH127" s="516">
        <v>59383959</v>
      </c>
      <c r="II127" s="516">
        <v>64139156</v>
      </c>
      <c r="IJ127" s="516">
        <v>69627607</v>
      </c>
    </row>
    <row r="128" spans="1:244">
      <c r="A128" s="154" t="s">
        <v>407</v>
      </c>
      <c r="B128" s="146">
        <v>663583</v>
      </c>
      <c r="C128" s="147">
        <v>787144</v>
      </c>
      <c r="D128" s="147">
        <v>849187</v>
      </c>
      <c r="E128" s="147">
        <v>836098</v>
      </c>
      <c r="F128" s="147">
        <v>892415</v>
      </c>
      <c r="G128" s="147">
        <v>1100889</v>
      </c>
      <c r="H128" s="147">
        <v>1086887</v>
      </c>
      <c r="I128" s="147">
        <v>1021110</v>
      </c>
      <c r="J128" s="147">
        <v>1091232</v>
      </c>
      <c r="K128" s="147">
        <v>1075612</v>
      </c>
      <c r="L128" s="147">
        <v>1145201</v>
      </c>
      <c r="M128" s="148">
        <v>1174011</v>
      </c>
      <c r="N128" s="146">
        <v>1087917</v>
      </c>
      <c r="O128" s="147">
        <v>1136627</v>
      </c>
      <c r="P128" s="147">
        <v>1207526</v>
      </c>
      <c r="Q128" s="147">
        <v>1163221</v>
      </c>
      <c r="R128" s="147">
        <v>1094401</v>
      </c>
      <c r="S128" s="147">
        <v>998419</v>
      </c>
      <c r="T128" s="147">
        <v>939646</v>
      </c>
      <c r="U128" s="147">
        <v>1094698</v>
      </c>
      <c r="V128" s="147">
        <v>1213833</v>
      </c>
      <c r="W128" s="147">
        <v>1236187</v>
      </c>
      <c r="X128" s="147">
        <v>1259670</v>
      </c>
      <c r="Y128" s="147">
        <v>1500841</v>
      </c>
      <c r="Z128" s="147">
        <v>1377338</v>
      </c>
      <c r="AA128" s="147">
        <v>1398578</v>
      </c>
      <c r="AB128" s="147">
        <v>1532172</v>
      </c>
      <c r="AC128" s="147">
        <v>1692766</v>
      </c>
      <c r="AD128" s="147">
        <v>2180245</v>
      </c>
      <c r="AE128" s="147">
        <v>2007766</v>
      </c>
      <c r="AF128" s="147">
        <v>1932602</v>
      </c>
      <c r="AG128" s="147">
        <v>2425578</v>
      </c>
      <c r="AH128" s="147">
        <v>2210786</v>
      </c>
      <c r="AI128" s="147">
        <v>2224499</v>
      </c>
      <c r="AJ128" s="147">
        <v>2347679</v>
      </c>
      <c r="AK128" s="148">
        <v>2415524</v>
      </c>
      <c r="AL128" s="146">
        <v>2104908</v>
      </c>
      <c r="AM128" s="147">
        <v>2469297</v>
      </c>
      <c r="AN128" s="147">
        <v>3138221</v>
      </c>
      <c r="AO128" s="147">
        <v>3178754</v>
      </c>
      <c r="AP128" s="147">
        <v>3585494</v>
      </c>
      <c r="AQ128" s="147">
        <v>3429567</v>
      </c>
      <c r="AR128" s="147">
        <v>3361170</v>
      </c>
      <c r="AS128" s="147">
        <v>3277345</v>
      </c>
      <c r="AT128" s="147">
        <v>3595041</v>
      </c>
      <c r="AU128" s="147">
        <v>2970055</v>
      </c>
      <c r="AV128" s="147">
        <v>2606957</v>
      </c>
      <c r="AW128" s="148">
        <v>2698036</v>
      </c>
      <c r="AX128" s="146">
        <v>2118291</v>
      </c>
      <c r="AY128" s="147">
        <v>1981273</v>
      </c>
      <c r="AZ128" s="149">
        <v>1973725</v>
      </c>
      <c r="BA128" s="150">
        <v>1792531</v>
      </c>
      <c r="BB128" s="147">
        <v>1946560</v>
      </c>
      <c r="BC128" s="147">
        <v>1869279</v>
      </c>
      <c r="BD128" s="147">
        <v>1748622</v>
      </c>
      <c r="BE128" s="147">
        <v>1854001</v>
      </c>
      <c r="BF128" s="147">
        <v>1944348</v>
      </c>
      <c r="BG128" s="147">
        <v>2219151</v>
      </c>
      <c r="BH128" s="147">
        <v>2347990</v>
      </c>
      <c r="BI128" s="148">
        <v>2394204</v>
      </c>
      <c r="BJ128" s="146">
        <v>2156147</v>
      </c>
      <c r="BK128" s="147">
        <v>2784652</v>
      </c>
      <c r="BL128" s="147">
        <v>3263844</v>
      </c>
      <c r="BM128" s="147">
        <v>3299908</v>
      </c>
      <c r="BN128" s="147">
        <v>2969011</v>
      </c>
      <c r="BO128" s="147">
        <v>3006449</v>
      </c>
      <c r="BP128" s="147">
        <v>2458404</v>
      </c>
      <c r="BQ128" s="147">
        <v>2660619</v>
      </c>
      <c r="BR128" s="147">
        <v>2807125</v>
      </c>
      <c r="BS128" s="147">
        <v>2537208</v>
      </c>
      <c r="BT128" s="147">
        <v>2471096</v>
      </c>
      <c r="BU128" s="148">
        <v>2374080</v>
      </c>
      <c r="BV128" s="146">
        <v>1706444</v>
      </c>
      <c r="BW128" s="147">
        <v>1600075</v>
      </c>
      <c r="BX128" s="147">
        <v>1767035</v>
      </c>
      <c r="BY128" s="147">
        <v>2061616</v>
      </c>
      <c r="BZ128" s="147">
        <v>2237374</v>
      </c>
      <c r="CA128" s="147">
        <v>2354224</v>
      </c>
      <c r="CB128" s="147">
        <v>1909163</v>
      </c>
      <c r="CC128" s="147">
        <v>1821597</v>
      </c>
      <c r="CD128" s="147">
        <v>1974642</v>
      </c>
      <c r="CE128" s="147">
        <v>1715447</v>
      </c>
      <c r="CF128" s="147">
        <v>1717515</v>
      </c>
      <c r="CG128" s="148">
        <v>1846862</v>
      </c>
      <c r="CH128" s="146">
        <v>1748151</v>
      </c>
      <c r="CI128" s="147">
        <v>1723307</v>
      </c>
      <c r="CJ128" s="147">
        <v>1949615</v>
      </c>
      <c r="CK128" s="147">
        <v>1644107</v>
      </c>
      <c r="CL128" s="147">
        <v>1783294</v>
      </c>
      <c r="CM128" s="147">
        <v>1818374</v>
      </c>
      <c r="CN128" s="147">
        <v>1770388</v>
      </c>
      <c r="CO128" s="147">
        <v>1801459</v>
      </c>
      <c r="CP128" s="147">
        <v>1761322</v>
      </c>
      <c r="CQ128" s="147">
        <v>1525090</v>
      </c>
      <c r="CR128" s="147">
        <v>1640964</v>
      </c>
      <c r="CS128" s="148">
        <v>1774698</v>
      </c>
      <c r="CT128" s="146">
        <v>1874582</v>
      </c>
      <c r="CU128" s="147">
        <v>1623229</v>
      </c>
      <c r="CV128" s="147">
        <v>1545497</v>
      </c>
      <c r="CW128" s="147">
        <v>1575534</v>
      </c>
      <c r="CX128" s="147">
        <v>1634919</v>
      </c>
      <c r="CY128" s="147">
        <v>2163633</v>
      </c>
      <c r="CZ128" s="147">
        <v>1671388</v>
      </c>
      <c r="DA128" s="147">
        <v>2312908</v>
      </c>
      <c r="DB128" s="147">
        <v>2301389</v>
      </c>
      <c r="DC128" s="147">
        <v>2199106</v>
      </c>
      <c r="DD128" s="147">
        <v>2277122</v>
      </c>
      <c r="DE128" s="151">
        <v>2234828</v>
      </c>
      <c r="DF128" s="146">
        <v>2076307</v>
      </c>
      <c r="DG128" s="147">
        <v>2148168</v>
      </c>
      <c r="DH128" s="147">
        <v>2394355</v>
      </c>
      <c r="DI128" s="147">
        <v>2215567</v>
      </c>
      <c r="DJ128" s="147">
        <v>2187895</v>
      </c>
      <c r="DK128" s="147">
        <v>2144954</v>
      </c>
      <c r="DL128" s="147">
        <v>1961210</v>
      </c>
      <c r="DM128" s="147">
        <v>2116097</v>
      </c>
      <c r="DN128" s="147">
        <v>2253834</v>
      </c>
      <c r="DO128" s="147">
        <v>2284502</v>
      </c>
      <c r="DP128" s="147">
        <v>2072191</v>
      </c>
      <c r="DQ128" s="147">
        <v>1920762</v>
      </c>
      <c r="DR128" s="146">
        <v>1728308</v>
      </c>
      <c r="DS128" s="147">
        <v>2071607</v>
      </c>
      <c r="DT128" s="147">
        <v>2297894</v>
      </c>
      <c r="DU128" s="147">
        <v>2440197</v>
      </c>
      <c r="DV128" s="147">
        <v>2452014</v>
      </c>
      <c r="DW128" s="147">
        <v>2438587</v>
      </c>
      <c r="DX128" s="147">
        <v>2514700</v>
      </c>
      <c r="DY128" s="147">
        <v>2239234</v>
      </c>
      <c r="DZ128" s="147">
        <v>2256341</v>
      </c>
      <c r="EA128" s="147">
        <v>2165646</v>
      </c>
      <c r="EB128" s="147">
        <v>2048839</v>
      </c>
      <c r="EC128" s="147">
        <v>2246267</v>
      </c>
      <c r="ED128" s="152">
        <v>2330186</v>
      </c>
      <c r="EE128" s="153">
        <v>2293581</v>
      </c>
      <c r="EF128" s="153">
        <v>2718978</v>
      </c>
      <c r="EG128" s="153">
        <v>2863767</v>
      </c>
      <c r="EH128" s="153">
        <v>2129680</v>
      </c>
      <c r="EI128" s="153">
        <v>2264705</v>
      </c>
      <c r="EJ128" s="153">
        <v>2248221</v>
      </c>
      <c r="EK128" s="153">
        <v>2375176</v>
      </c>
      <c r="EL128" s="153">
        <v>2364809</v>
      </c>
      <c r="EM128" s="153">
        <v>1968674</v>
      </c>
      <c r="EN128" s="153">
        <v>2023808</v>
      </c>
      <c r="EO128" s="153">
        <v>1936777</v>
      </c>
      <c r="EP128" s="152">
        <v>1813953.2</v>
      </c>
      <c r="EQ128" s="153">
        <v>1906953.4</v>
      </c>
      <c r="ER128" s="153">
        <v>2072436.2</v>
      </c>
      <c r="ES128" s="153">
        <v>2121326.2000000002</v>
      </c>
      <c r="ET128" s="153">
        <v>2144699</v>
      </c>
      <c r="EU128" s="153">
        <v>2190242.6</v>
      </c>
      <c r="EV128" s="153">
        <v>1637028.6</v>
      </c>
      <c r="EW128" s="153">
        <v>1777010</v>
      </c>
      <c r="EX128" s="153">
        <v>2100878</v>
      </c>
      <c r="EY128" s="153">
        <v>1886063.8</v>
      </c>
      <c r="EZ128" s="153">
        <v>1830788.2</v>
      </c>
      <c r="FA128" s="153">
        <v>1870344.6</v>
      </c>
      <c r="FB128" s="153">
        <v>1784904.4</v>
      </c>
      <c r="FC128" s="153">
        <v>1615205.6</v>
      </c>
      <c r="FD128" s="153">
        <v>1994323.8</v>
      </c>
      <c r="FE128" s="153">
        <v>1819417.4</v>
      </c>
      <c r="FF128" s="144">
        <v>1475931.8</v>
      </c>
      <c r="FG128" s="144">
        <v>2309565.2000000002</v>
      </c>
      <c r="FH128" s="144">
        <v>1764408</v>
      </c>
      <c r="FI128" s="144">
        <v>2025262.4</v>
      </c>
      <c r="FJ128" s="144">
        <v>2185571.4</v>
      </c>
      <c r="FK128" s="144">
        <v>2668107</v>
      </c>
      <c r="FL128" s="144">
        <v>2266460.4</v>
      </c>
      <c r="FM128" s="144">
        <v>2404947</v>
      </c>
      <c r="FN128" s="144">
        <v>2600181.2000000002</v>
      </c>
      <c r="FO128" s="144">
        <v>2350832.2000000002</v>
      </c>
      <c r="FP128" s="144">
        <v>2288458.7999999998</v>
      </c>
      <c r="FQ128" s="144">
        <v>1865504.6</v>
      </c>
      <c r="FR128" s="144">
        <v>1959881.2</v>
      </c>
      <c r="FS128" s="144">
        <v>2079233.2</v>
      </c>
      <c r="FT128" s="144">
        <v>2269181.2000000002</v>
      </c>
      <c r="FU128" s="144">
        <v>2162205.6</v>
      </c>
      <c r="FV128" s="144">
        <v>2037413.6</v>
      </c>
      <c r="FW128" s="144">
        <v>2269900.4</v>
      </c>
      <c r="FX128" s="144">
        <v>2133907</v>
      </c>
      <c r="FY128" s="144">
        <v>2032775</v>
      </c>
      <c r="FZ128" s="144">
        <v>1948260.6</v>
      </c>
      <c r="GA128" s="144">
        <v>2070661.2</v>
      </c>
      <c r="GB128" s="144">
        <v>2127149.7999999998</v>
      </c>
      <c r="GC128" s="144">
        <v>1933248</v>
      </c>
      <c r="GD128" s="144">
        <v>1938268.6</v>
      </c>
      <c r="GE128" s="144">
        <v>1920050.6</v>
      </c>
      <c r="GF128" s="144">
        <v>1694845.4</v>
      </c>
      <c r="GG128" s="144">
        <v>1723365.4</v>
      </c>
      <c r="GH128" s="144">
        <v>1869264</v>
      </c>
      <c r="GI128" s="144">
        <v>1778068.4</v>
      </c>
      <c r="GJ128" s="144">
        <v>2246738.2000000002</v>
      </c>
      <c r="GK128" s="144">
        <v>2627932.7999999998</v>
      </c>
      <c r="GL128" s="144">
        <v>2441987.2000000002</v>
      </c>
      <c r="GM128" s="516">
        <v>2412063</v>
      </c>
      <c r="GN128" s="516">
        <v>2513786.4</v>
      </c>
      <c r="GO128" s="516">
        <v>2498924</v>
      </c>
      <c r="GP128" s="516">
        <v>2527371</v>
      </c>
      <c r="GQ128" s="516">
        <v>2376552</v>
      </c>
      <c r="GR128" s="516">
        <v>2033712</v>
      </c>
      <c r="GS128" s="516">
        <v>1801183</v>
      </c>
      <c r="GT128" s="516">
        <v>1881446</v>
      </c>
      <c r="GU128" s="516">
        <v>1701326</v>
      </c>
      <c r="GV128" s="516">
        <v>1686884</v>
      </c>
      <c r="GW128" s="516">
        <v>1684051</v>
      </c>
      <c r="GX128" s="516">
        <v>1798020</v>
      </c>
      <c r="GY128" s="516">
        <v>1791818</v>
      </c>
      <c r="GZ128" s="516">
        <v>2079035</v>
      </c>
      <c r="HA128" s="516">
        <v>1953758</v>
      </c>
      <c r="HB128" s="516">
        <v>1807949</v>
      </c>
      <c r="HC128" s="516">
        <v>1801479</v>
      </c>
      <c r="HD128" s="516">
        <v>1781234</v>
      </c>
      <c r="HE128" s="516">
        <v>1680982</v>
      </c>
      <c r="HF128" s="516">
        <v>1905479</v>
      </c>
      <c r="HG128" s="516">
        <v>1757732</v>
      </c>
      <c r="HH128" s="516">
        <v>1939561</v>
      </c>
      <c r="HI128" s="516">
        <v>1817789</v>
      </c>
      <c r="HJ128" s="516">
        <v>1766770</v>
      </c>
      <c r="HK128" s="516">
        <v>1739472</v>
      </c>
      <c r="HL128" s="516">
        <v>1956244</v>
      </c>
      <c r="HM128" s="516">
        <v>2158711</v>
      </c>
      <c r="HN128" s="516">
        <v>1927057</v>
      </c>
      <c r="HO128" s="516">
        <v>1862903</v>
      </c>
      <c r="HP128" s="516">
        <v>1899901</v>
      </c>
      <c r="HQ128" s="516">
        <v>1762575</v>
      </c>
      <c r="HR128" s="516">
        <v>1814933</v>
      </c>
      <c r="HS128" s="516">
        <v>1950109</v>
      </c>
      <c r="HT128" s="516">
        <v>2088472</v>
      </c>
      <c r="HU128" s="516">
        <v>2116874</v>
      </c>
      <c r="HV128" s="516">
        <v>1927587</v>
      </c>
      <c r="HW128" s="516">
        <v>2036674</v>
      </c>
      <c r="HX128" s="516">
        <v>1862322</v>
      </c>
      <c r="HY128" s="516">
        <v>1998326</v>
      </c>
      <c r="HZ128" s="516">
        <v>2087061</v>
      </c>
      <c r="IA128" s="516">
        <v>2147824</v>
      </c>
      <c r="IB128" s="516">
        <v>1974048</v>
      </c>
      <c r="IC128" s="516">
        <v>2217698</v>
      </c>
      <c r="ID128" s="516">
        <v>2202712</v>
      </c>
      <c r="IE128" s="516">
        <v>1939429</v>
      </c>
      <c r="IF128" s="516">
        <v>1950583</v>
      </c>
      <c r="IG128" s="516">
        <v>2061118</v>
      </c>
      <c r="IH128" s="516">
        <v>1905572</v>
      </c>
      <c r="II128" s="516">
        <v>1726342</v>
      </c>
      <c r="IJ128" s="516">
        <v>1941986</v>
      </c>
    </row>
    <row r="129" spans="1:244" ht="15">
      <c r="A129" s="154" t="s">
        <v>391</v>
      </c>
      <c r="B129" s="146">
        <v>63704</v>
      </c>
      <c r="C129" s="147">
        <v>53895</v>
      </c>
      <c r="D129" s="147">
        <v>60682</v>
      </c>
      <c r="E129" s="147">
        <v>61421</v>
      </c>
      <c r="F129" s="147">
        <v>56380</v>
      </c>
      <c r="G129" s="147">
        <v>52519</v>
      </c>
      <c r="H129" s="147">
        <v>68826</v>
      </c>
      <c r="I129" s="147">
        <v>60248</v>
      </c>
      <c r="J129" s="147">
        <v>61896</v>
      </c>
      <c r="K129" s="147">
        <v>57315</v>
      </c>
      <c r="L129" s="147">
        <v>59040</v>
      </c>
      <c r="M129" s="148">
        <v>51921</v>
      </c>
      <c r="N129" s="146">
        <v>71886</v>
      </c>
      <c r="O129" s="147">
        <v>48927</v>
      </c>
      <c r="P129" s="147">
        <v>52931</v>
      </c>
      <c r="Q129" s="147">
        <v>145901</v>
      </c>
      <c r="R129" s="147">
        <v>165190</v>
      </c>
      <c r="S129" s="147">
        <v>140980</v>
      </c>
      <c r="T129" s="147">
        <v>167706</v>
      </c>
      <c r="U129" s="147">
        <v>151032</v>
      </c>
      <c r="V129" s="147">
        <v>172311</v>
      </c>
      <c r="W129" s="147">
        <v>162762</v>
      </c>
      <c r="X129" s="147">
        <v>179119</v>
      </c>
      <c r="Y129" s="147">
        <v>175123</v>
      </c>
      <c r="Z129" s="147">
        <v>180483</v>
      </c>
      <c r="AA129" s="147">
        <v>203730</v>
      </c>
      <c r="AB129" s="147">
        <v>270352</v>
      </c>
      <c r="AC129" s="147">
        <v>244496</v>
      </c>
      <c r="AD129" s="147">
        <v>394341</v>
      </c>
      <c r="AE129" s="147">
        <v>300389</v>
      </c>
      <c r="AF129" s="147">
        <v>415148</v>
      </c>
      <c r="AG129" s="147">
        <v>315938</v>
      </c>
      <c r="AH129" s="147">
        <v>318480</v>
      </c>
      <c r="AI129" s="147">
        <v>243599</v>
      </c>
      <c r="AJ129" s="147">
        <v>316911</v>
      </c>
      <c r="AK129" s="148">
        <v>247481</v>
      </c>
      <c r="AL129" s="146">
        <v>334360</v>
      </c>
      <c r="AM129" s="147">
        <v>308344</v>
      </c>
      <c r="AN129" s="147">
        <v>351839</v>
      </c>
      <c r="AO129" s="147">
        <v>272278</v>
      </c>
      <c r="AP129" s="147">
        <v>395467</v>
      </c>
      <c r="AQ129" s="147">
        <v>310580</v>
      </c>
      <c r="AR129" s="147">
        <v>294530</v>
      </c>
      <c r="AS129" s="147">
        <v>253510</v>
      </c>
      <c r="AT129" s="147">
        <v>289178</v>
      </c>
      <c r="AU129" s="147">
        <v>230447</v>
      </c>
      <c r="AV129" s="147">
        <v>224629</v>
      </c>
      <c r="AW129" s="148">
        <v>134269</v>
      </c>
      <c r="AX129" s="146">
        <v>198836</v>
      </c>
      <c r="AY129" s="147">
        <v>171025</v>
      </c>
      <c r="AZ129" s="149">
        <v>328588</v>
      </c>
      <c r="BA129" s="150">
        <v>277975</v>
      </c>
      <c r="BB129" s="147">
        <v>341374</v>
      </c>
      <c r="BC129" s="147">
        <v>238581</v>
      </c>
      <c r="BD129" s="147">
        <v>285386</v>
      </c>
      <c r="BE129" s="147">
        <v>261960</v>
      </c>
      <c r="BF129" s="147">
        <v>303482</v>
      </c>
      <c r="BG129" s="147">
        <v>268325</v>
      </c>
      <c r="BH129" s="147">
        <v>301262</v>
      </c>
      <c r="BI129" s="148">
        <v>148662</v>
      </c>
      <c r="BJ129" s="146">
        <v>245971</v>
      </c>
      <c r="BK129" s="147">
        <v>185437</v>
      </c>
      <c r="BL129" s="147">
        <v>219011</v>
      </c>
      <c r="BM129" s="147">
        <v>196402</v>
      </c>
      <c r="BN129" s="147">
        <v>292980</v>
      </c>
      <c r="BO129" s="147">
        <v>206973</v>
      </c>
      <c r="BP129" s="147">
        <v>314948</v>
      </c>
      <c r="BQ129" s="147">
        <v>254426</v>
      </c>
      <c r="BR129" s="147">
        <v>337123</v>
      </c>
      <c r="BS129" s="147">
        <v>266188</v>
      </c>
      <c r="BT129" s="147">
        <v>352276</v>
      </c>
      <c r="BU129" s="148">
        <v>238277</v>
      </c>
      <c r="BV129" s="146">
        <v>318279</v>
      </c>
      <c r="BW129" s="147">
        <v>271535</v>
      </c>
      <c r="BX129" s="147">
        <v>356577</v>
      </c>
      <c r="BY129" s="147">
        <v>291185</v>
      </c>
      <c r="BZ129" s="147">
        <v>400570</v>
      </c>
      <c r="CA129" s="147">
        <v>354119</v>
      </c>
      <c r="CB129" s="147">
        <v>625560</v>
      </c>
      <c r="CC129" s="147">
        <v>637532</v>
      </c>
      <c r="CD129" s="147">
        <v>705660</v>
      </c>
      <c r="CE129" s="147">
        <v>709851</v>
      </c>
      <c r="CF129" s="147">
        <v>1138257</v>
      </c>
      <c r="CG129" s="148">
        <v>615916</v>
      </c>
      <c r="CH129" s="146">
        <v>1056993</v>
      </c>
      <c r="CI129" s="147">
        <v>728500</v>
      </c>
      <c r="CJ129" s="147">
        <v>951105</v>
      </c>
      <c r="CK129" s="147">
        <v>925543</v>
      </c>
      <c r="CL129" s="147">
        <v>1439679</v>
      </c>
      <c r="CM129" s="147">
        <v>564864</v>
      </c>
      <c r="CN129" s="147">
        <v>715404</v>
      </c>
      <c r="CO129" s="147">
        <v>619969</v>
      </c>
      <c r="CP129" s="147">
        <v>734560</v>
      </c>
      <c r="CQ129" s="147">
        <v>607258</v>
      </c>
      <c r="CR129" s="147">
        <v>729801</v>
      </c>
      <c r="CS129" s="148">
        <v>416987</v>
      </c>
      <c r="CT129" s="146">
        <v>680103</v>
      </c>
      <c r="CU129" s="147">
        <v>635713</v>
      </c>
      <c r="CV129" s="147">
        <v>770766</v>
      </c>
      <c r="CW129" s="147">
        <v>712083</v>
      </c>
      <c r="CX129" s="147">
        <v>775154</v>
      </c>
      <c r="CY129" s="147">
        <v>621801</v>
      </c>
      <c r="CZ129" s="147">
        <v>706081</v>
      </c>
      <c r="DA129" s="147">
        <v>622220</v>
      </c>
      <c r="DB129" s="147">
        <v>558515</v>
      </c>
      <c r="DC129" s="147">
        <v>470003</v>
      </c>
      <c r="DD129" s="147">
        <v>551463</v>
      </c>
      <c r="DE129" s="151">
        <v>367751</v>
      </c>
      <c r="DF129" s="146">
        <v>514668</v>
      </c>
      <c r="DG129" s="147">
        <v>498810</v>
      </c>
      <c r="DH129" s="147">
        <v>615954</v>
      </c>
      <c r="DI129" s="147">
        <v>539430</v>
      </c>
      <c r="DJ129" s="147">
        <v>666641</v>
      </c>
      <c r="DK129" s="147">
        <v>669528</v>
      </c>
      <c r="DL129" s="147">
        <v>870816</v>
      </c>
      <c r="DM129" s="147">
        <v>978497</v>
      </c>
      <c r="DN129" s="147">
        <v>1187999</v>
      </c>
      <c r="DO129" s="147">
        <v>1017314</v>
      </c>
      <c r="DP129" s="147">
        <v>1058695</v>
      </c>
      <c r="DQ129" s="147">
        <v>477466</v>
      </c>
      <c r="DR129" s="146">
        <v>649476</v>
      </c>
      <c r="DS129" s="147">
        <v>594668</v>
      </c>
      <c r="DT129" s="147">
        <v>704141</v>
      </c>
      <c r="DU129" s="147">
        <v>607183</v>
      </c>
      <c r="DV129" s="147">
        <v>666910</v>
      </c>
      <c r="DW129" s="147">
        <v>540682</v>
      </c>
      <c r="DX129" s="147">
        <v>645772</v>
      </c>
      <c r="DY129" s="147">
        <v>703118</v>
      </c>
      <c r="DZ129" s="147">
        <v>688174</v>
      </c>
      <c r="EA129" s="147">
        <v>560957</v>
      </c>
      <c r="EB129" s="147">
        <v>577792</v>
      </c>
      <c r="EC129" s="147">
        <v>371820</v>
      </c>
      <c r="ED129" s="152">
        <v>451077</v>
      </c>
      <c r="EE129" s="153">
        <v>388241</v>
      </c>
      <c r="EF129" s="153">
        <v>360574</v>
      </c>
      <c r="EG129" s="153">
        <v>325014</v>
      </c>
      <c r="EH129" s="153">
        <v>376857</v>
      </c>
      <c r="EI129" s="153">
        <v>327798</v>
      </c>
      <c r="EJ129" s="153">
        <v>329159</v>
      </c>
      <c r="EK129" s="153">
        <v>324745</v>
      </c>
      <c r="EL129" s="153">
        <v>337393</v>
      </c>
      <c r="EM129" s="153">
        <v>358094</v>
      </c>
      <c r="EN129" s="153">
        <v>366095</v>
      </c>
      <c r="EO129" s="153">
        <v>320784</v>
      </c>
      <c r="EP129" s="152">
        <v>0</v>
      </c>
      <c r="EQ129" s="153">
        <v>0</v>
      </c>
      <c r="ER129" s="153">
        <v>0</v>
      </c>
      <c r="ES129" s="153">
        <v>0</v>
      </c>
      <c r="ET129" s="153">
        <v>0</v>
      </c>
      <c r="EU129" s="153">
        <v>0</v>
      </c>
      <c r="EV129" s="153">
        <v>0</v>
      </c>
      <c r="EW129" s="153">
        <v>0</v>
      </c>
      <c r="EX129" s="153">
        <v>0</v>
      </c>
      <c r="EY129" s="153">
        <v>0</v>
      </c>
      <c r="EZ129" s="153">
        <v>0</v>
      </c>
      <c r="FA129" s="153">
        <v>0</v>
      </c>
      <c r="FB129" s="153">
        <v>0</v>
      </c>
      <c r="FC129" s="153">
        <v>0</v>
      </c>
      <c r="FD129" s="153">
        <v>0</v>
      </c>
      <c r="FE129" s="153">
        <v>0</v>
      </c>
      <c r="FF129" s="144">
        <v>0</v>
      </c>
      <c r="FG129" s="144">
        <v>0</v>
      </c>
      <c r="FH129" s="144">
        <v>0</v>
      </c>
      <c r="FI129" s="144">
        <v>0</v>
      </c>
      <c r="FJ129" s="144">
        <v>0</v>
      </c>
      <c r="FK129" s="144">
        <v>0</v>
      </c>
      <c r="FL129" s="144">
        <v>0</v>
      </c>
      <c r="FM129" s="144">
        <v>0</v>
      </c>
      <c r="FN129" s="144">
        <v>0</v>
      </c>
      <c r="FO129" s="144">
        <v>0</v>
      </c>
      <c r="FP129" s="144">
        <v>0</v>
      </c>
      <c r="FQ129" s="144">
        <v>0</v>
      </c>
      <c r="FR129" s="144">
        <v>0</v>
      </c>
      <c r="FS129" s="144">
        <v>0</v>
      </c>
      <c r="FT129" s="144">
        <v>0</v>
      </c>
      <c r="FU129" s="144">
        <v>0</v>
      </c>
      <c r="FV129" s="144">
        <v>0</v>
      </c>
      <c r="FW129" s="144">
        <v>0</v>
      </c>
      <c r="FX129" s="144">
        <v>0</v>
      </c>
      <c r="FY129" s="144">
        <v>0</v>
      </c>
      <c r="FZ129" s="144"/>
      <c r="GA129" s="144"/>
      <c r="GB129" s="144"/>
      <c r="GC129" s="144"/>
      <c r="GD129" s="144"/>
      <c r="GE129" s="144"/>
      <c r="GF129" s="144"/>
      <c r="GG129" s="144"/>
      <c r="GH129" s="144"/>
      <c r="GI129" s="144"/>
      <c r="GJ129" s="144"/>
      <c r="GK129" s="144"/>
      <c r="GL129" s="144"/>
      <c r="GM129" s="516"/>
      <c r="GN129" s="516"/>
      <c r="GO129" s="516"/>
      <c r="GP129" s="516"/>
      <c r="GQ129" s="516"/>
      <c r="GR129" s="516"/>
      <c r="GS129" s="516"/>
      <c r="GT129" s="516"/>
      <c r="GU129" s="516"/>
      <c r="GV129" s="516"/>
      <c r="GW129" s="516"/>
      <c r="GX129" s="516"/>
      <c r="GY129" s="516"/>
      <c r="GZ129" s="516"/>
      <c r="HA129" s="516"/>
      <c r="HB129" s="516"/>
      <c r="HC129" s="516"/>
      <c r="HD129" s="516"/>
      <c r="HE129" s="516"/>
      <c r="HF129" s="516"/>
      <c r="HG129" s="516"/>
      <c r="HH129" s="516"/>
      <c r="HI129" s="516"/>
      <c r="HJ129" s="516"/>
      <c r="HK129" s="516"/>
      <c r="HL129" s="516"/>
      <c r="HM129" s="516"/>
      <c r="HN129" s="516"/>
      <c r="HO129" s="516"/>
      <c r="HP129" s="516"/>
      <c r="HQ129" s="516"/>
      <c r="HR129" s="516"/>
      <c r="HS129" s="516"/>
      <c r="HT129" s="516"/>
      <c r="HU129" s="516"/>
      <c r="HV129" s="516"/>
      <c r="HW129" s="516"/>
      <c r="HX129" s="516"/>
      <c r="HY129" s="516"/>
      <c r="HZ129" s="516"/>
      <c r="IA129" s="516"/>
      <c r="IB129" s="516"/>
      <c r="IC129" s="516"/>
      <c r="ID129" s="516"/>
      <c r="IE129" s="516"/>
      <c r="IF129" s="516"/>
      <c r="IG129" s="516"/>
      <c r="IH129" s="516"/>
      <c r="II129" s="516"/>
      <c r="IJ129" s="516"/>
    </row>
    <row r="130" spans="1:244">
      <c r="A130" s="154" t="s">
        <v>58</v>
      </c>
      <c r="B130" s="146">
        <v>1370917</v>
      </c>
      <c r="C130" s="147">
        <v>1379761</v>
      </c>
      <c r="D130" s="147">
        <v>1420273</v>
      </c>
      <c r="E130" s="147">
        <v>1503899</v>
      </c>
      <c r="F130" s="147">
        <v>1440004</v>
      </c>
      <c r="G130" s="147">
        <v>1447898</v>
      </c>
      <c r="H130" s="147">
        <v>1422694</v>
      </c>
      <c r="I130" s="147">
        <v>1415875</v>
      </c>
      <c r="J130" s="147">
        <v>1362099</v>
      </c>
      <c r="K130" s="147">
        <v>1289121</v>
      </c>
      <c r="L130" s="147">
        <v>1144745</v>
      </c>
      <c r="M130" s="148">
        <v>1293468</v>
      </c>
      <c r="N130" s="146">
        <v>1467333</v>
      </c>
      <c r="O130" s="147">
        <v>1576436</v>
      </c>
      <c r="P130" s="147">
        <v>1575252</v>
      </c>
      <c r="Q130" s="147">
        <v>1618716</v>
      </c>
      <c r="R130" s="147">
        <v>1578204</v>
      </c>
      <c r="S130" s="147">
        <v>1498111</v>
      </c>
      <c r="T130" s="147">
        <v>1459045</v>
      </c>
      <c r="U130" s="147">
        <v>1521261</v>
      </c>
      <c r="V130" s="147">
        <v>1524296</v>
      </c>
      <c r="W130" s="147">
        <v>1273012</v>
      </c>
      <c r="X130" s="147">
        <v>1288835</v>
      </c>
      <c r="Y130" s="147">
        <v>1251941</v>
      </c>
      <c r="Z130" s="147">
        <v>1292507</v>
      </c>
      <c r="AA130" s="147">
        <v>1268738</v>
      </c>
      <c r="AB130" s="147">
        <v>1507453</v>
      </c>
      <c r="AC130" s="147">
        <v>1716956</v>
      </c>
      <c r="AD130" s="147">
        <v>2026732</v>
      </c>
      <c r="AE130" s="147">
        <v>2052877</v>
      </c>
      <c r="AF130" s="147">
        <v>1931432</v>
      </c>
      <c r="AG130" s="147">
        <v>1897162</v>
      </c>
      <c r="AH130" s="147">
        <v>1809793</v>
      </c>
      <c r="AI130" s="147">
        <v>1771658</v>
      </c>
      <c r="AJ130" s="147">
        <v>1784197</v>
      </c>
      <c r="AK130" s="148">
        <v>1806840</v>
      </c>
      <c r="AL130" s="146">
        <v>1750668</v>
      </c>
      <c r="AM130" s="147">
        <v>1706005</v>
      </c>
      <c r="AN130" s="147">
        <v>1792432</v>
      </c>
      <c r="AO130" s="147">
        <v>1807087</v>
      </c>
      <c r="AP130" s="147">
        <v>1866866</v>
      </c>
      <c r="AQ130" s="147">
        <v>1911708</v>
      </c>
      <c r="AR130" s="147">
        <v>2012938</v>
      </c>
      <c r="AS130" s="147">
        <v>1926647</v>
      </c>
      <c r="AT130" s="147">
        <v>1961529</v>
      </c>
      <c r="AU130" s="147">
        <v>2081296</v>
      </c>
      <c r="AV130" s="147">
        <v>2147338</v>
      </c>
      <c r="AW130" s="148">
        <v>2002801</v>
      </c>
      <c r="AX130" s="146">
        <v>1893366</v>
      </c>
      <c r="AY130" s="147">
        <v>1792419</v>
      </c>
      <c r="AZ130" s="149">
        <v>1717670</v>
      </c>
      <c r="BA130" s="150">
        <v>1456056</v>
      </c>
      <c r="BB130" s="147">
        <v>1322322</v>
      </c>
      <c r="BC130" s="147">
        <v>1212724</v>
      </c>
      <c r="BD130" s="147">
        <v>1109913</v>
      </c>
      <c r="BE130" s="147">
        <v>1082171</v>
      </c>
      <c r="BF130" s="147">
        <v>1115824</v>
      </c>
      <c r="BG130" s="147">
        <v>1237438</v>
      </c>
      <c r="BH130" s="147">
        <v>1218333</v>
      </c>
      <c r="BI130" s="148">
        <v>1278004</v>
      </c>
      <c r="BJ130" s="146">
        <v>1172727</v>
      </c>
      <c r="BK130" s="147">
        <v>1286495</v>
      </c>
      <c r="BL130" s="147">
        <v>1269025</v>
      </c>
      <c r="BM130" s="147">
        <v>1346027</v>
      </c>
      <c r="BN130" s="147">
        <v>1287319</v>
      </c>
      <c r="BO130" s="147">
        <v>1327325</v>
      </c>
      <c r="BP130" s="147">
        <v>1344875</v>
      </c>
      <c r="BQ130" s="147">
        <v>1452742</v>
      </c>
      <c r="BR130" s="147">
        <v>1662866</v>
      </c>
      <c r="BS130" s="147">
        <v>1635858</v>
      </c>
      <c r="BT130" s="147">
        <v>1589505</v>
      </c>
      <c r="BU130" s="148">
        <v>1597804</v>
      </c>
      <c r="BV130" s="146">
        <v>1647516</v>
      </c>
      <c r="BW130" s="147">
        <v>1976694</v>
      </c>
      <c r="BX130" s="147">
        <v>2001207</v>
      </c>
      <c r="BY130" s="147">
        <v>2230441</v>
      </c>
      <c r="BZ130" s="147">
        <v>2468014</v>
      </c>
      <c r="CA130" s="147">
        <v>2437243</v>
      </c>
      <c r="CB130" s="147">
        <v>2346498</v>
      </c>
      <c r="CC130" s="147">
        <v>2353427</v>
      </c>
      <c r="CD130" s="147">
        <v>2304504</v>
      </c>
      <c r="CE130" s="147">
        <v>2177472</v>
      </c>
      <c r="CF130" s="147">
        <v>2216428</v>
      </c>
      <c r="CG130" s="148">
        <v>2095608</v>
      </c>
      <c r="CH130" s="146">
        <v>2061268</v>
      </c>
      <c r="CI130" s="147">
        <v>2144269</v>
      </c>
      <c r="CJ130" s="147">
        <v>2059054</v>
      </c>
      <c r="CK130" s="147">
        <v>2044294</v>
      </c>
      <c r="CL130" s="147">
        <v>2109392</v>
      </c>
      <c r="CM130" s="147">
        <v>2235174</v>
      </c>
      <c r="CN130" s="147">
        <v>2374723</v>
      </c>
      <c r="CO130" s="147">
        <v>2076244</v>
      </c>
      <c r="CP130" s="147">
        <v>2114346</v>
      </c>
      <c r="CQ130" s="147">
        <v>2131560</v>
      </c>
      <c r="CR130" s="147">
        <v>2004239</v>
      </c>
      <c r="CS130" s="148">
        <v>1927687</v>
      </c>
      <c r="CT130" s="146">
        <v>1978290</v>
      </c>
      <c r="CU130" s="147">
        <v>2036135</v>
      </c>
      <c r="CV130" s="147">
        <v>1985632</v>
      </c>
      <c r="CW130" s="147">
        <v>1982433</v>
      </c>
      <c r="CX130" s="147">
        <v>2172701</v>
      </c>
      <c r="CY130" s="147">
        <v>2574657</v>
      </c>
      <c r="CZ130" s="147">
        <v>2257181</v>
      </c>
      <c r="DA130" s="147">
        <v>3268321</v>
      </c>
      <c r="DB130" s="147">
        <v>3468227</v>
      </c>
      <c r="DC130" s="147">
        <v>3660625</v>
      </c>
      <c r="DD130" s="147">
        <v>2668875</v>
      </c>
      <c r="DE130" s="151">
        <v>4070250</v>
      </c>
      <c r="DF130" s="146">
        <v>4288966</v>
      </c>
      <c r="DG130" s="147">
        <v>4422335</v>
      </c>
      <c r="DH130" s="147">
        <v>4596930</v>
      </c>
      <c r="DI130" s="147">
        <v>4768659</v>
      </c>
      <c r="DJ130" s="147">
        <v>4976660</v>
      </c>
      <c r="DK130" s="147">
        <v>4903255</v>
      </c>
      <c r="DL130" s="147">
        <v>5131679</v>
      </c>
      <c r="DM130" s="147">
        <v>5042059</v>
      </c>
      <c r="DN130" s="147">
        <v>5404522</v>
      </c>
      <c r="DO130" s="147">
        <v>5628872</v>
      </c>
      <c r="DP130" s="147">
        <v>5534691</v>
      </c>
      <c r="DQ130" s="147">
        <v>5667100</v>
      </c>
      <c r="DR130" s="146">
        <v>2231970</v>
      </c>
      <c r="DS130" s="147">
        <v>5961213</v>
      </c>
      <c r="DT130" s="147">
        <v>6235732</v>
      </c>
      <c r="DU130" s="147">
        <v>6195673</v>
      </c>
      <c r="DV130" s="147">
        <v>6302008</v>
      </c>
      <c r="DW130" s="147">
        <v>6343273</v>
      </c>
      <c r="DX130" s="147">
        <v>6423180</v>
      </c>
      <c r="DY130" s="147">
        <v>6136536</v>
      </c>
      <c r="DZ130" s="147">
        <v>6314641</v>
      </c>
      <c r="EA130" s="147">
        <v>6195460</v>
      </c>
      <c r="EB130" s="147">
        <v>6095528</v>
      </c>
      <c r="EC130" s="147">
        <v>5882395</v>
      </c>
      <c r="ED130" s="152">
        <v>6020324</v>
      </c>
      <c r="EE130" s="153">
        <v>6262650</v>
      </c>
      <c r="EF130" s="153">
        <v>6079956</v>
      </c>
      <c r="EG130" s="153">
        <v>6109102</v>
      </c>
      <c r="EH130" s="153">
        <v>5454547</v>
      </c>
      <c r="EI130" s="153">
        <v>5611207</v>
      </c>
      <c r="EJ130" s="153">
        <v>5101744</v>
      </c>
      <c r="EK130" s="153">
        <v>4751052</v>
      </c>
      <c r="EL130" s="153">
        <v>4767307</v>
      </c>
      <c r="EM130" s="153">
        <v>4104376</v>
      </c>
      <c r="EN130" s="153">
        <v>4162050</v>
      </c>
      <c r="EO130" s="153">
        <v>3883603</v>
      </c>
      <c r="EP130" s="152">
        <v>3517481</v>
      </c>
      <c r="EQ130" s="153">
        <v>3722080</v>
      </c>
      <c r="ER130" s="153">
        <v>3798266</v>
      </c>
      <c r="ES130" s="153">
        <v>3740645</v>
      </c>
      <c r="ET130" s="153">
        <v>3907354</v>
      </c>
      <c r="EU130" s="153">
        <v>3806401</v>
      </c>
      <c r="EV130" s="153">
        <v>3714136</v>
      </c>
      <c r="EW130" s="153">
        <v>4123233</v>
      </c>
      <c r="EX130" s="153">
        <v>3989272</v>
      </c>
      <c r="EY130" s="153">
        <v>3927748</v>
      </c>
      <c r="EZ130" s="153">
        <v>3950005</v>
      </c>
      <c r="FA130" s="153">
        <v>3398214</v>
      </c>
      <c r="FB130" s="153">
        <v>4053515</v>
      </c>
      <c r="FC130" s="153">
        <v>3867136</v>
      </c>
      <c r="FD130" s="153">
        <v>4966848</v>
      </c>
      <c r="FE130" s="153">
        <v>5029494</v>
      </c>
      <c r="FF130" s="144">
        <v>4509139</v>
      </c>
      <c r="FG130" s="144">
        <v>6139731</v>
      </c>
      <c r="FH130" s="144">
        <v>5928757</v>
      </c>
      <c r="FI130" s="144">
        <v>5532886</v>
      </c>
      <c r="FJ130" s="144">
        <v>5649674</v>
      </c>
      <c r="FK130" s="144">
        <v>5835739</v>
      </c>
      <c r="FL130" s="144">
        <v>1743029</v>
      </c>
      <c r="FM130" s="144">
        <v>1773538</v>
      </c>
      <c r="FN130" s="144">
        <v>1757102</v>
      </c>
      <c r="FO130" s="144">
        <v>1825585</v>
      </c>
      <c r="FP130" s="144">
        <v>1847653</v>
      </c>
      <c r="FQ130" s="144">
        <v>1935702</v>
      </c>
      <c r="FR130" s="144">
        <v>1859452</v>
      </c>
      <c r="FS130" s="144">
        <v>1873702</v>
      </c>
      <c r="FT130" s="144">
        <v>1912532</v>
      </c>
      <c r="FU130" s="144">
        <v>1933809</v>
      </c>
      <c r="FV130" s="144">
        <v>1919352</v>
      </c>
      <c r="FW130" s="144">
        <v>1866193</v>
      </c>
      <c r="FX130" s="144">
        <v>1700225</v>
      </c>
      <c r="FY130" s="144">
        <v>1597777</v>
      </c>
      <c r="FZ130" s="144">
        <v>1910880</v>
      </c>
      <c r="GA130" s="144">
        <v>1465637</v>
      </c>
      <c r="GB130" s="144">
        <v>1591570</v>
      </c>
      <c r="GC130" s="144">
        <v>1694598</v>
      </c>
      <c r="GD130" s="144">
        <v>1891828</v>
      </c>
      <c r="GE130" s="144">
        <v>1813082</v>
      </c>
      <c r="GF130" s="144">
        <v>1805806</v>
      </c>
      <c r="GG130" s="144">
        <v>1759296</v>
      </c>
      <c r="GH130" s="144">
        <v>1766396</v>
      </c>
      <c r="GI130" s="144">
        <v>1778790</v>
      </c>
      <c r="GJ130" s="144">
        <v>1820154</v>
      </c>
      <c r="GK130" s="144">
        <v>1874272</v>
      </c>
      <c r="GL130" s="144">
        <v>3859739</v>
      </c>
      <c r="GM130" s="144">
        <v>3860380</v>
      </c>
      <c r="GN130" s="144">
        <v>3998996</v>
      </c>
      <c r="GO130" s="144">
        <v>4058855</v>
      </c>
      <c r="GP130" s="144">
        <v>4065557</v>
      </c>
      <c r="GQ130" s="144">
        <v>4011600</v>
      </c>
      <c r="GR130" s="144">
        <v>4008309</v>
      </c>
      <c r="GS130" s="144">
        <v>3928325</v>
      </c>
      <c r="GT130" s="144">
        <v>4010348</v>
      </c>
      <c r="GU130" s="144">
        <v>4298881</v>
      </c>
      <c r="GV130" s="144">
        <v>4315765</v>
      </c>
      <c r="GW130" s="144">
        <v>4561606</v>
      </c>
      <c r="GX130" s="144">
        <v>4680836</v>
      </c>
      <c r="GY130" s="144">
        <v>4772806</v>
      </c>
      <c r="GZ130" s="144">
        <v>4771821</v>
      </c>
      <c r="HA130" s="144">
        <v>4545494</v>
      </c>
      <c r="HB130" s="144">
        <v>4485310</v>
      </c>
      <c r="HC130" s="144">
        <v>4603821</v>
      </c>
      <c r="HD130" s="144">
        <v>3992089</v>
      </c>
      <c r="HE130" s="144">
        <v>4095972</v>
      </c>
      <c r="HF130" s="144">
        <v>4385023</v>
      </c>
      <c r="HG130" s="144">
        <v>4215814</v>
      </c>
      <c r="HH130" s="144">
        <v>3819290</v>
      </c>
      <c r="HI130" s="144">
        <v>4180469</v>
      </c>
      <c r="HJ130" s="144">
        <v>3941827</v>
      </c>
      <c r="HK130" s="144">
        <v>4045650</v>
      </c>
      <c r="HL130" s="144">
        <v>4145835</v>
      </c>
      <c r="HM130" s="144">
        <v>4209833</v>
      </c>
      <c r="HN130" s="144">
        <v>4264091</v>
      </c>
      <c r="HO130" s="144">
        <v>4493036</v>
      </c>
      <c r="HP130" s="144">
        <v>4455120</v>
      </c>
      <c r="HQ130" s="144">
        <v>4319867</v>
      </c>
      <c r="HR130" s="144">
        <v>4417753</v>
      </c>
      <c r="HS130" s="144">
        <v>4572008</v>
      </c>
      <c r="HT130" s="144">
        <v>4440643</v>
      </c>
      <c r="HU130" s="144">
        <v>4314241</v>
      </c>
      <c r="HV130" s="144">
        <v>4448217</v>
      </c>
      <c r="HW130" s="144">
        <v>4198338</v>
      </c>
      <c r="HX130" s="144">
        <v>4230665</v>
      </c>
      <c r="HY130" s="144">
        <v>4505904</v>
      </c>
      <c r="HZ130" s="144">
        <v>4630467</v>
      </c>
      <c r="IA130" s="144">
        <v>4817606</v>
      </c>
      <c r="IB130" s="144">
        <v>4742049</v>
      </c>
      <c r="IC130" s="144">
        <v>4753339</v>
      </c>
      <c r="ID130" s="144">
        <v>4947926</v>
      </c>
      <c r="IE130" s="144">
        <v>4707191</v>
      </c>
      <c r="IF130" s="144">
        <v>4546145</v>
      </c>
      <c r="IG130" s="144">
        <v>4832655</v>
      </c>
      <c r="IH130" s="144">
        <v>4720032</v>
      </c>
      <c r="II130" s="144">
        <v>4891036</v>
      </c>
      <c r="IJ130" s="144">
        <v>4757563</v>
      </c>
    </row>
    <row r="131" spans="1:244">
      <c r="A131" s="154" t="s">
        <v>406</v>
      </c>
      <c r="B131" s="146">
        <v>61613</v>
      </c>
      <c r="C131" s="147">
        <v>62321</v>
      </c>
      <c r="D131" s="147">
        <v>58031</v>
      </c>
      <c r="E131" s="147">
        <v>59357</v>
      </c>
      <c r="F131" s="147">
        <v>49504</v>
      </c>
      <c r="G131" s="147">
        <v>51249</v>
      </c>
      <c r="H131" s="147">
        <v>52575</v>
      </c>
      <c r="I131" s="147">
        <v>52013</v>
      </c>
      <c r="J131" s="147">
        <v>49198</v>
      </c>
      <c r="K131" s="147">
        <v>53915</v>
      </c>
      <c r="L131" s="147">
        <v>94097</v>
      </c>
      <c r="M131" s="148">
        <v>48811</v>
      </c>
      <c r="N131" s="146">
        <v>52186</v>
      </c>
      <c r="O131" s="147">
        <v>55273</v>
      </c>
      <c r="P131" s="147">
        <v>61445</v>
      </c>
      <c r="Q131" s="147">
        <v>67170</v>
      </c>
      <c r="R131" s="147">
        <v>74337</v>
      </c>
      <c r="S131" s="147">
        <v>80102</v>
      </c>
      <c r="T131" s="147">
        <v>87368</v>
      </c>
      <c r="U131" s="147">
        <v>91278</v>
      </c>
      <c r="V131" s="147">
        <v>93522</v>
      </c>
      <c r="W131" s="147">
        <v>80049</v>
      </c>
      <c r="X131" s="147">
        <v>101995</v>
      </c>
      <c r="Y131" s="147">
        <v>76505</v>
      </c>
      <c r="Z131" s="147">
        <v>80702</v>
      </c>
      <c r="AA131" s="147">
        <v>82118</v>
      </c>
      <c r="AB131" s="147">
        <v>88267</v>
      </c>
      <c r="AC131" s="147">
        <v>107617</v>
      </c>
      <c r="AD131" s="147">
        <v>117643</v>
      </c>
      <c r="AE131" s="147">
        <v>151988</v>
      </c>
      <c r="AF131" s="147">
        <v>161260</v>
      </c>
      <c r="AG131" s="147">
        <v>155170</v>
      </c>
      <c r="AH131" s="147">
        <v>170841</v>
      </c>
      <c r="AI131" s="147">
        <v>146918</v>
      </c>
      <c r="AJ131" s="147">
        <v>165103</v>
      </c>
      <c r="AK131" s="148">
        <v>123863</v>
      </c>
      <c r="AL131" s="146">
        <v>136385</v>
      </c>
      <c r="AM131" s="147">
        <v>154921</v>
      </c>
      <c r="AN131" s="147">
        <v>159991</v>
      </c>
      <c r="AO131" s="147">
        <v>158685</v>
      </c>
      <c r="AP131" s="147">
        <v>179241</v>
      </c>
      <c r="AQ131" s="147">
        <v>178836</v>
      </c>
      <c r="AR131" s="147">
        <v>180463</v>
      </c>
      <c r="AS131" s="147">
        <v>146370</v>
      </c>
      <c r="AT131" s="147">
        <v>159195</v>
      </c>
      <c r="AU131" s="147">
        <v>119567</v>
      </c>
      <c r="AV131" s="147">
        <v>148751</v>
      </c>
      <c r="AW131" s="148">
        <v>107274</v>
      </c>
      <c r="AX131" s="146">
        <v>107903</v>
      </c>
      <c r="AY131" s="147">
        <v>110863</v>
      </c>
      <c r="AZ131" s="149">
        <v>114262</v>
      </c>
      <c r="BA131" s="150">
        <v>118665</v>
      </c>
      <c r="BB131" s="147">
        <v>114046</v>
      </c>
      <c r="BC131" s="147">
        <v>128231</v>
      </c>
      <c r="BD131" s="147">
        <v>122961</v>
      </c>
      <c r="BE131" s="147">
        <v>123314</v>
      </c>
      <c r="BF131" s="147">
        <v>121834</v>
      </c>
      <c r="BG131" s="147">
        <v>110008</v>
      </c>
      <c r="BH131" s="147">
        <v>108154</v>
      </c>
      <c r="BI131" s="148">
        <v>120952</v>
      </c>
      <c r="BJ131" s="146">
        <v>133118</v>
      </c>
      <c r="BK131" s="147">
        <v>115613</v>
      </c>
      <c r="BL131" s="147">
        <v>173644</v>
      </c>
      <c r="BM131" s="147">
        <v>186610</v>
      </c>
      <c r="BN131" s="147">
        <v>185481</v>
      </c>
      <c r="BO131" s="147">
        <v>200344</v>
      </c>
      <c r="BP131" s="147">
        <v>218362</v>
      </c>
      <c r="BQ131" s="147">
        <v>229227</v>
      </c>
      <c r="BR131" s="147">
        <v>220589</v>
      </c>
      <c r="BS131" s="147">
        <v>188682</v>
      </c>
      <c r="BT131" s="147">
        <v>176296</v>
      </c>
      <c r="BU131" s="148">
        <v>178105</v>
      </c>
      <c r="BV131" s="146">
        <v>170107</v>
      </c>
      <c r="BW131" s="147">
        <v>194854</v>
      </c>
      <c r="BX131" s="147">
        <v>134726</v>
      </c>
      <c r="BY131" s="147">
        <v>280122</v>
      </c>
      <c r="BZ131" s="147">
        <v>271165</v>
      </c>
      <c r="CA131" s="147">
        <v>275901</v>
      </c>
      <c r="CB131" s="147">
        <v>319060</v>
      </c>
      <c r="CC131" s="147">
        <v>286341</v>
      </c>
      <c r="CD131" s="147">
        <v>301012</v>
      </c>
      <c r="CE131" s="147">
        <v>281734</v>
      </c>
      <c r="CF131" s="147">
        <v>265478</v>
      </c>
      <c r="CG131" s="148">
        <v>259710</v>
      </c>
      <c r="CH131" s="146">
        <v>267079</v>
      </c>
      <c r="CI131" s="147">
        <v>299471</v>
      </c>
      <c r="CJ131" s="147">
        <v>253442</v>
      </c>
      <c r="CK131" s="147">
        <v>248613</v>
      </c>
      <c r="CL131" s="147">
        <v>178278</v>
      </c>
      <c r="CM131" s="147">
        <v>164826</v>
      </c>
      <c r="CN131" s="147">
        <v>148237</v>
      </c>
      <c r="CO131" s="147">
        <v>160017</v>
      </c>
      <c r="CP131" s="147">
        <v>149164</v>
      </c>
      <c r="CQ131" s="147">
        <v>166487</v>
      </c>
      <c r="CR131" s="147">
        <v>101335</v>
      </c>
      <c r="CS131" s="148">
        <v>92401</v>
      </c>
      <c r="CT131" s="146">
        <v>87709</v>
      </c>
      <c r="CU131" s="147">
        <v>92953</v>
      </c>
      <c r="CV131" s="147">
        <v>92965</v>
      </c>
      <c r="CW131" s="147">
        <v>102321</v>
      </c>
      <c r="CX131" s="147">
        <v>87187</v>
      </c>
      <c r="CY131" s="147">
        <v>100426</v>
      </c>
      <c r="CZ131" s="147">
        <v>103705</v>
      </c>
      <c r="DA131" s="147">
        <v>100437</v>
      </c>
      <c r="DB131" s="147">
        <v>94921</v>
      </c>
      <c r="DC131" s="147">
        <v>77587</v>
      </c>
      <c r="DD131" s="147">
        <v>71697</v>
      </c>
      <c r="DE131" s="151">
        <v>74205</v>
      </c>
      <c r="DF131" s="146">
        <v>83053</v>
      </c>
      <c r="DG131" s="147">
        <v>120949</v>
      </c>
      <c r="DH131" s="147">
        <v>121968</v>
      </c>
      <c r="DI131" s="147">
        <v>136899</v>
      </c>
      <c r="DJ131" s="147">
        <v>95313</v>
      </c>
      <c r="DK131" s="147">
        <v>105295</v>
      </c>
      <c r="DL131" s="147">
        <v>117478</v>
      </c>
      <c r="DM131" s="147">
        <v>125109</v>
      </c>
      <c r="DN131" s="147">
        <v>108666</v>
      </c>
      <c r="DO131" s="147">
        <v>102761</v>
      </c>
      <c r="DP131" s="147">
        <v>91499</v>
      </c>
      <c r="DQ131" s="147">
        <v>85113</v>
      </c>
      <c r="DR131" s="146">
        <v>80103</v>
      </c>
      <c r="DS131" s="147">
        <v>88568</v>
      </c>
      <c r="DT131" s="147">
        <v>75558</v>
      </c>
      <c r="DU131" s="147">
        <v>85826</v>
      </c>
      <c r="DV131" s="147">
        <v>77455</v>
      </c>
      <c r="DW131" s="147">
        <v>107509</v>
      </c>
      <c r="DX131" s="147">
        <v>127083</v>
      </c>
      <c r="DY131" s="147">
        <v>138881</v>
      </c>
      <c r="DZ131" s="147">
        <v>107094</v>
      </c>
      <c r="EA131" s="147">
        <v>73756</v>
      </c>
      <c r="EB131" s="147">
        <v>59719</v>
      </c>
      <c r="EC131" s="147">
        <v>67372</v>
      </c>
      <c r="ED131" s="152">
        <v>66567</v>
      </c>
      <c r="EE131" s="153">
        <v>78195</v>
      </c>
      <c r="EF131" s="153">
        <v>98500</v>
      </c>
      <c r="EG131" s="153">
        <v>119710</v>
      </c>
      <c r="EH131" s="153">
        <v>114867</v>
      </c>
      <c r="EI131" s="153">
        <v>143866</v>
      </c>
      <c r="EJ131" s="153">
        <v>139499</v>
      </c>
      <c r="EK131" s="153">
        <v>142853</v>
      </c>
      <c r="EL131" s="153">
        <v>98357</v>
      </c>
      <c r="EM131" s="153">
        <v>85108</v>
      </c>
      <c r="EN131" s="153">
        <v>74627</v>
      </c>
      <c r="EO131" s="153">
        <v>84693</v>
      </c>
      <c r="EP131" s="152">
        <v>87634</v>
      </c>
      <c r="EQ131" s="153">
        <v>105921.8</v>
      </c>
      <c r="ER131" s="153">
        <v>108418</v>
      </c>
      <c r="ES131" s="153">
        <v>133722</v>
      </c>
      <c r="ET131" s="153">
        <v>117594.2</v>
      </c>
      <c r="EU131" s="153">
        <v>139234.4</v>
      </c>
      <c r="EV131" s="153">
        <v>140429.20000000001</v>
      </c>
      <c r="EW131" s="153">
        <v>155600.6</v>
      </c>
      <c r="EX131" s="153">
        <v>121365</v>
      </c>
      <c r="EY131" s="153">
        <v>103651.8</v>
      </c>
      <c r="EZ131" s="153">
        <v>103995</v>
      </c>
      <c r="FA131" s="153">
        <v>104798</v>
      </c>
      <c r="FB131" s="153">
        <v>100362.2</v>
      </c>
      <c r="FC131" s="153">
        <v>120098</v>
      </c>
      <c r="FD131" s="153">
        <v>149964.79999999999</v>
      </c>
      <c r="FE131" s="153">
        <v>161422</v>
      </c>
      <c r="FF131" s="144">
        <v>141659.4</v>
      </c>
      <c r="FG131" s="144">
        <v>140011.4</v>
      </c>
      <c r="FH131" s="144">
        <v>136550.20000000001</v>
      </c>
      <c r="FI131" s="144">
        <v>136936.6</v>
      </c>
      <c r="FJ131" s="144">
        <v>98896.6</v>
      </c>
      <c r="FK131" s="144">
        <v>110470.8</v>
      </c>
      <c r="FL131" s="144">
        <v>90060.4</v>
      </c>
      <c r="FM131" s="144">
        <v>96107</v>
      </c>
      <c r="FN131" s="144">
        <v>106525</v>
      </c>
      <c r="FO131" s="144">
        <v>114399.8</v>
      </c>
      <c r="FP131" s="144">
        <v>113055.6</v>
      </c>
      <c r="FQ131" s="144">
        <v>137221</v>
      </c>
      <c r="FR131" s="144">
        <v>134652.6</v>
      </c>
      <c r="FS131" s="144">
        <v>143388.20000000001</v>
      </c>
      <c r="FT131" s="144">
        <v>153104</v>
      </c>
      <c r="FU131" s="144">
        <v>164183</v>
      </c>
      <c r="FV131" s="144">
        <v>154168</v>
      </c>
      <c r="FW131" s="144">
        <v>144987</v>
      </c>
      <c r="FX131" s="144">
        <v>147407</v>
      </c>
      <c r="FY131" s="144">
        <v>140787</v>
      </c>
      <c r="FZ131" s="144">
        <v>152488</v>
      </c>
      <c r="GA131" s="144">
        <v>169956</v>
      </c>
      <c r="GB131" s="144">
        <v>174530</v>
      </c>
      <c r="GC131" s="144">
        <v>208785</v>
      </c>
      <c r="GD131" s="144">
        <v>54148</v>
      </c>
      <c r="GE131" s="144">
        <v>75569</v>
      </c>
      <c r="GF131" s="144">
        <v>107110</v>
      </c>
      <c r="GG131" s="144">
        <v>127612</v>
      </c>
      <c r="GH131" s="144">
        <v>111769</v>
      </c>
      <c r="GI131" s="144">
        <v>92305</v>
      </c>
      <c r="GJ131" s="144">
        <v>69896</v>
      </c>
      <c r="GK131" s="144">
        <v>45177</v>
      </c>
      <c r="GL131" s="144">
        <v>132325.79999999999</v>
      </c>
      <c r="GM131" s="516">
        <v>181576</v>
      </c>
      <c r="GN131" s="516">
        <v>186289</v>
      </c>
      <c r="GO131" s="516">
        <v>235130.6</v>
      </c>
      <c r="GP131" s="516">
        <v>248315</v>
      </c>
      <c r="GQ131" s="516">
        <v>287409</v>
      </c>
      <c r="GR131" s="516">
        <v>309181</v>
      </c>
      <c r="GS131" s="516">
        <v>347513</v>
      </c>
      <c r="GT131" s="516">
        <v>311442</v>
      </c>
      <c r="GU131" s="516">
        <v>320905</v>
      </c>
      <c r="GV131" s="516">
        <v>275617</v>
      </c>
      <c r="GW131" s="516">
        <v>345774</v>
      </c>
      <c r="GX131" s="516">
        <v>395315</v>
      </c>
      <c r="GY131" s="516">
        <v>434952</v>
      </c>
      <c r="GZ131" s="516">
        <v>386763</v>
      </c>
      <c r="HA131" s="516">
        <v>400710</v>
      </c>
      <c r="HB131" s="516">
        <v>324401</v>
      </c>
      <c r="HC131" s="516">
        <v>360534</v>
      </c>
      <c r="HD131" s="516">
        <v>357891</v>
      </c>
      <c r="HE131" s="516">
        <v>386104</v>
      </c>
      <c r="HF131" s="516">
        <v>260802</v>
      </c>
      <c r="HG131" s="516">
        <v>245096</v>
      </c>
      <c r="HH131" s="516">
        <v>234981</v>
      </c>
      <c r="HI131" s="516">
        <v>253429</v>
      </c>
      <c r="HJ131" s="516">
        <v>277021</v>
      </c>
      <c r="HK131" s="516">
        <v>297988</v>
      </c>
      <c r="HL131" s="516">
        <v>276359</v>
      </c>
      <c r="HM131" s="516">
        <v>320873</v>
      </c>
      <c r="HN131" s="516">
        <v>312351</v>
      </c>
      <c r="HO131" s="516">
        <v>334106</v>
      </c>
      <c r="HP131" s="516">
        <v>345695</v>
      </c>
      <c r="HQ131" s="516">
        <v>436715</v>
      </c>
      <c r="HR131" s="516">
        <v>341465</v>
      </c>
      <c r="HS131" s="516">
        <v>328613</v>
      </c>
      <c r="HT131" s="516">
        <v>317686</v>
      </c>
      <c r="HU131" s="516">
        <v>281215</v>
      </c>
      <c r="HV131" s="516">
        <v>281828</v>
      </c>
      <c r="HW131" s="516">
        <v>340362</v>
      </c>
      <c r="HX131" s="516">
        <v>374158</v>
      </c>
      <c r="HY131" s="516">
        <v>439037</v>
      </c>
      <c r="HZ131" s="516">
        <v>407161</v>
      </c>
      <c r="IA131" s="516">
        <v>470979</v>
      </c>
      <c r="IB131" s="516">
        <v>455914</v>
      </c>
      <c r="IC131" s="516">
        <v>471063</v>
      </c>
      <c r="ID131" s="516">
        <v>401437</v>
      </c>
      <c r="IE131" s="516">
        <v>362557</v>
      </c>
      <c r="IF131" s="516">
        <v>297939</v>
      </c>
      <c r="IG131" s="516">
        <v>292634</v>
      </c>
      <c r="IH131" s="516">
        <v>301395</v>
      </c>
      <c r="II131" s="516">
        <v>382143</v>
      </c>
      <c r="IJ131" s="516">
        <v>396975</v>
      </c>
    </row>
    <row r="132" spans="1:244">
      <c r="A132" s="95" t="s">
        <v>528</v>
      </c>
      <c r="B132" s="146"/>
      <c r="C132" s="147"/>
      <c r="D132" s="147"/>
      <c r="E132" s="147"/>
      <c r="F132" s="147"/>
      <c r="G132" s="147"/>
      <c r="H132" s="147"/>
      <c r="I132" s="147"/>
      <c r="J132" s="147"/>
      <c r="K132" s="147"/>
      <c r="L132" s="147"/>
      <c r="M132" s="148"/>
      <c r="N132" s="146"/>
      <c r="O132" s="147"/>
      <c r="P132" s="147"/>
      <c r="Q132" s="147"/>
      <c r="R132" s="147"/>
      <c r="S132" s="147"/>
      <c r="T132" s="147"/>
      <c r="U132" s="147"/>
      <c r="V132" s="147"/>
      <c r="W132" s="147"/>
      <c r="X132" s="147"/>
      <c r="Y132" s="147"/>
      <c r="Z132" s="147"/>
      <c r="AA132" s="147"/>
      <c r="AB132" s="147"/>
      <c r="AC132" s="147"/>
      <c r="AD132" s="147"/>
      <c r="AE132" s="147"/>
      <c r="AF132" s="147"/>
      <c r="AG132" s="147"/>
      <c r="AH132" s="147"/>
      <c r="AI132" s="147"/>
      <c r="AJ132" s="147"/>
      <c r="AK132" s="148"/>
      <c r="AL132" s="146"/>
      <c r="AM132" s="147"/>
      <c r="AN132" s="147"/>
      <c r="AO132" s="147"/>
      <c r="AP132" s="147"/>
      <c r="AQ132" s="147"/>
      <c r="AR132" s="147"/>
      <c r="AS132" s="147"/>
      <c r="AT132" s="147"/>
      <c r="AU132" s="147"/>
      <c r="AV132" s="147"/>
      <c r="AW132" s="148"/>
      <c r="AX132" s="146"/>
      <c r="AY132" s="147"/>
      <c r="AZ132" s="149"/>
      <c r="BA132" s="150"/>
      <c r="BB132" s="147"/>
      <c r="BC132" s="147"/>
      <c r="BD132" s="147"/>
      <c r="BE132" s="147"/>
      <c r="BF132" s="147"/>
      <c r="BG132" s="147"/>
      <c r="BH132" s="147"/>
      <c r="BI132" s="148"/>
      <c r="BJ132" s="146"/>
      <c r="BK132" s="147"/>
      <c r="BL132" s="147"/>
      <c r="BM132" s="147"/>
      <c r="BN132" s="147"/>
      <c r="BO132" s="147"/>
      <c r="BP132" s="147"/>
      <c r="BQ132" s="147"/>
      <c r="BR132" s="147"/>
      <c r="BS132" s="147"/>
      <c r="BT132" s="147"/>
      <c r="BU132" s="148"/>
      <c r="BV132" s="146"/>
      <c r="BW132" s="147"/>
      <c r="BX132" s="147"/>
      <c r="BY132" s="147"/>
      <c r="BZ132" s="147"/>
      <c r="CA132" s="147"/>
      <c r="CB132" s="147"/>
      <c r="CC132" s="147"/>
      <c r="CD132" s="147"/>
      <c r="CE132" s="147"/>
      <c r="CF132" s="147"/>
      <c r="CG132" s="148"/>
      <c r="CH132" s="146"/>
      <c r="CI132" s="147"/>
      <c r="CJ132" s="147"/>
      <c r="CK132" s="147"/>
      <c r="CL132" s="147"/>
      <c r="CM132" s="147"/>
      <c r="CN132" s="147"/>
      <c r="CO132" s="147"/>
      <c r="CP132" s="147"/>
      <c r="CQ132" s="147"/>
      <c r="CR132" s="147"/>
      <c r="CS132" s="148"/>
      <c r="CT132" s="146"/>
      <c r="CU132" s="147"/>
      <c r="CV132" s="147"/>
      <c r="CW132" s="147"/>
      <c r="CX132" s="147"/>
      <c r="CY132" s="147"/>
      <c r="CZ132" s="147"/>
      <c r="DA132" s="147"/>
      <c r="DB132" s="147"/>
      <c r="DC132" s="147"/>
      <c r="DD132" s="147"/>
      <c r="DE132" s="151"/>
      <c r="DF132" s="146"/>
      <c r="DG132" s="147"/>
      <c r="DH132" s="147"/>
      <c r="DI132" s="147"/>
      <c r="DJ132" s="147"/>
      <c r="DK132" s="147"/>
      <c r="DL132" s="147"/>
      <c r="DM132" s="147"/>
      <c r="DN132" s="147"/>
      <c r="DO132" s="147"/>
      <c r="DP132" s="147"/>
      <c r="DQ132" s="147"/>
      <c r="DR132" s="146"/>
      <c r="DS132" s="147"/>
      <c r="DT132" s="147"/>
      <c r="DU132" s="147"/>
      <c r="DV132" s="147"/>
      <c r="DW132" s="147"/>
      <c r="DX132" s="147"/>
      <c r="DY132" s="147"/>
      <c r="DZ132" s="147"/>
      <c r="EA132" s="147"/>
      <c r="EB132" s="147"/>
      <c r="EC132" s="147"/>
      <c r="ED132" s="152"/>
      <c r="EE132" s="153"/>
      <c r="EF132" s="153"/>
      <c r="EG132" s="153"/>
      <c r="EH132" s="153"/>
      <c r="EI132" s="153"/>
      <c r="EJ132" s="153"/>
      <c r="EK132" s="153"/>
      <c r="EL132" s="153"/>
      <c r="EM132" s="153"/>
      <c r="EN132" s="153"/>
      <c r="EO132" s="153"/>
      <c r="EP132" s="166"/>
      <c r="EQ132" s="167"/>
      <c r="ER132" s="167"/>
      <c r="ES132" s="167"/>
      <c r="ET132" s="167"/>
      <c r="EU132" s="167"/>
      <c r="EV132" s="167"/>
      <c r="EW132" s="167"/>
      <c r="EX132" s="167"/>
      <c r="EY132" s="153"/>
      <c r="EZ132" s="167"/>
      <c r="FA132" s="167"/>
      <c r="FB132" s="167"/>
      <c r="FC132" s="167"/>
      <c r="FD132" s="167"/>
      <c r="FE132" s="167"/>
      <c r="FF132" s="599"/>
      <c r="FG132" s="599"/>
      <c r="FH132" s="599"/>
      <c r="FI132" s="599"/>
      <c r="FJ132" s="599"/>
      <c r="FK132" s="599"/>
      <c r="FL132" s="599"/>
      <c r="FM132" s="599"/>
      <c r="FN132" s="599"/>
      <c r="FO132" s="599"/>
      <c r="FP132" s="599"/>
      <c r="FQ132" s="599"/>
      <c r="FR132" s="599"/>
      <c r="FS132" s="599"/>
      <c r="FT132" s="599"/>
      <c r="FU132" s="599"/>
      <c r="FV132" s="599"/>
      <c r="FW132" s="599"/>
      <c r="FX132" s="599"/>
      <c r="FY132" s="599"/>
      <c r="FZ132" s="599"/>
      <c r="GA132" s="599"/>
      <c r="GB132" s="599"/>
      <c r="GC132" s="599"/>
      <c r="GD132" s="599"/>
      <c r="GE132" s="599"/>
      <c r="GF132" s="599"/>
      <c r="GG132" s="599"/>
      <c r="GH132" s="599"/>
      <c r="GI132" s="599"/>
      <c r="GJ132" s="599"/>
      <c r="GK132" s="599"/>
      <c r="GL132" s="599"/>
      <c r="GM132" s="600"/>
      <c r="GN132" s="600"/>
      <c r="GO132" s="600"/>
      <c r="GP132" s="600"/>
      <c r="GQ132" s="600"/>
      <c r="GR132" s="600"/>
      <c r="GS132" s="600"/>
      <c r="GT132" s="600"/>
      <c r="GU132" s="600"/>
      <c r="GV132" s="600"/>
      <c r="GW132" s="600"/>
      <c r="GX132" s="600"/>
      <c r="GY132" s="600"/>
      <c r="GZ132" s="600"/>
      <c r="HA132" s="600"/>
      <c r="HB132" s="600"/>
      <c r="HC132" s="600"/>
      <c r="HD132" s="600"/>
      <c r="HE132" s="600"/>
      <c r="HF132" s="600"/>
      <c r="HG132" s="600"/>
      <c r="HH132" s="600"/>
      <c r="HI132" s="600"/>
      <c r="HJ132" s="600"/>
      <c r="HK132" s="600"/>
      <c r="HL132" s="600"/>
      <c r="HM132" s="600"/>
      <c r="HN132" s="600"/>
      <c r="HO132" s="600"/>
      <c r="HP132" s="600"/>
      <c r="HQ132" s="600"/>
      <c r="HR132" s="600"/>
      <c r="HS132" s="600"/>
      <c r="HT132" s="600"/>
      <c r="HU132" s="600"/>
      <c r="HV132" s="600"/>
      <c r="HW132" s="600"/>
      <c r="HX132" s="600"/>
      <c r="HY132" s="600">
        <v>461</v>
      </c>
      <c r="HZ132" s="600">
        <v>617</v>
      </c>
      <c r="IA132" s="600">
        <v>382</v>
      </c>
      <c r="IB132" s="600">
        <v>1989</v>
      </c>
      <c r="IC132" s="600">
        <v>770</v>
      </c>
      <c r="ID132" s="600">
        <v>3766</v>
      </c>
      <c r="IE132" s="600">
        <v>4043</v>
      </c>
      <c r="IF132" s="600">
        <v>1317</v>
      </c>
      <c r="IG132" s="600">
        <v>1094</v>
      </c>
      <c r="IH132" s="600">
        <v>1612</v>
      </c>
      <c r="II132" s="600">
        <v>1303</v>
      </c>
      <c r="IJ132" s="600">
        <v>2565</v>
      </c>
    </row>
    <row r="133" spans="1:244" ht="15">
      <c r="A133" s="154" t="s">
        <v>392</v>
      </c>
      <c r="B133" s="146">
        <v>39</v>
      </c>
      <c r="C133" s="147">
        <v>680</v>
      </c>
      <c r="D133" s="147">
        <v>1798</v>
      </c>
      <c r="E133" s="147">
        <v>1384</v>
      </c>
      <c r="F133" s="147">
        <v>1456</v>
      </c>
      <c r="G133" s="147">
        <v>1336</v>
      </c>
      <c r="H133" s="147">
        <v>1606</v>
      </c>
      <c r="I133" s="147">
        <v>1550</v>
      </c>
      <c r="J133" s="147">
        <v>2356</v>
      </c>
      <c r="K133" s="147">
        <v>7048</v>
      </c>
      <c r="L133" s="147">
        <v>6230</v>
      </c>
      <c r="M133" s="148">
        <v>8184</v>
      </c>
      <c r="N133" s="146">
        <v>9012</v>
      </c>
      <c r="O133" s="147">
        <v>15206</v>
      </c>
      <c r="P133" s="147">
        <v>18327</v>
      </c>
      <c r="Q133" s="147">
        <v>15046</v>
      </c>
      <c r="R133" s="147">
        <v>14000</v>
      </c>
      <c r="S133" s="147">
        <v>4636</v>
      </c>
      <c r="T133" s="147">
        <v>14050</v>
      </c>
      <c r="U133" s="147">
        <v>18761</v>
      </c>
      <c r="V133" s="147">
        <v>17759</v>
      </c>
      <c r="W133" s="147">
        <v>20318</v>
      </c>
      <c r="X133" s="147">
        <v>19453</v>
      </c>
      <c r="Y133" s="147">
        <v>24871</v>
      </c>
      <c r="Z133" s="147">
        <v>34385</v>
      </c>
      <c r="AA133" s="147">
        <v>16848</v>
      </c>
      <c r="AB133" s="147">
        <v>28587</v>
      </c>
      <c r="AC133" s="147">
        <v>16997</v>
      </c>
      <c r="AD133" s="147">
        <v>28926</v>
      </c>
      <c r="AE133" s="147">
        <v>19635</v>
      </c>
      <c r="AF133" s="147">
        <v>31280</v>
      </c>
      <c r="AG133" s="147">
        <v>15970</v>
      </c>
      <c r="AH133" s="147">
        <v>27425</v>
      </c>
      <c r="AI133" s="147">
        <v>10577</v>
      </c>
      <c r="AJ133" s="147">
        <v>17810</v>
      </c>
      <c r="AK133" s="148">
        <v>8902</v>
      </c>
      <c r="AL133" s="146">
        <v>12703</v>
      </c>
      <c r="AM133" s="147">
        <v>9076</v>
      </c>
      <c r="AN133" s="147">
        <v>15734</v>
      </c>
      <c r="AO133" s="147">
        <v>9150</v>
      </c>
      <c r="AP133" s="147">
        <v>13132</v>
      </c>
      <c r="AQ133" s="147">
        <v>8927</v>
      </c>
      <c r="AR133" s="147">
        <v>13639</v>
      </c>
      <c r="AS133" s="147">
        <v>9965</v>
      </c>
      <c r="AT133" s="147">
        <v>16273</v>
      </c>
      <c r="AU133" s="147">
        <v>9534</v>
      </c>
      <c r="AV133" s="147">
        <v>19564</v>
      </c>
      <c r="AW133" s="148">
        <v>10683</v>
      </c>
      <c r="AX133" s="146">
        <v>17312</v>
      </c>
      <c r="AY133" s="147">
        <v>9261</v>
      </c>
      <c r="AZ133" s="155">
        <v>27193</v>
      </c>
      <c r="BA133" s="150">
        <v>17440</v>
      </c>
      <c r="BB133" s="147">
        <v>31765</v>
      </c>
      <c r="BC133" s="147">
        <v>10252</v>
      </c>
      <c r="BD133" s="147">
        <v>20431</v>
      </c>
      <c r="BE133" s="147">
        <v>16231</v>
      </c>
      <c r="BF133" s="147">
        <v>27498</v>
      </c>
      <c r="BG133" s="147">
        <v>18575</v>
      </c>
      <c r="BH133" s="147">
        <v>23035</v>
      </c>
      <c r="BI133" s="148">
        <v>11125</v>
      </c>
      <c r="BJ133" s="146">
        <v>21556</v>
      </c>
      <c r="BK133" s="147">
        <v>12804</v>
      </c>
      <c r="BL133" s="147">
        <v>14103</v>
      </c>
      <c r="BM133" s="147">
        <v>20418</v>
      </c>
      <c r="BN133" s="156">
        <v>21914</v>
      </c>
      <c r="BO133" s="156">
        <v>15179</v>
      </c>
      <c r="BP133" s="156">
        <v>22336</v>
      </c>
      <c r="BQ133" s="156">
        <v>16516</v>
      </c>
      <c r="BR133" s="156">
        <v>28104</v>
      </c>
      <c r="BS133" s="156">
        <v>21187</v>
      </c>
      <c r="BT133" s="156">
        <v>28791</v>
      </c>
      <c r="BU133" s="157">
        <v>20933</v>
      </c>
      <c r="BV133" s="158">
        <v>35121</v>
      </c>
      <c r="BW133" s="156">
        <v>22113</v>
      </c>
      <c r="BX133" s="156">
        <v>28936</v>
      </c>
      <c r="BY133" s="156">
        <v>20490</v>
      </c>
      <c r="BZ133" s="156">
        <v>38878</v>
      </c>
      <c r="CA133" s="156">
        <v>30983</v>
      </c>
      <c r="CB133" s="156">
        <v>58665</v>
      </c>
      <c r="CC133" s="156">
        <v>38741</v>
      </c>
      <c r="CD133" s="156">
        <v>34672</v>
      </c>
      <c r="CE133" s="156">
        <v>23440</v>
      </c>
      <c r="CF133" s="156">
        <v>43983</v>
      </c>
      <c r="CG133" s="157">
        <v>14852</v>
      </c>
      <c r="CH133" s="158">
        <v>33690</v>
      </c>
      <c r="CI133" s="156">
        <v>24094</v>
      </c>
      <c r="CJ133" s="156">
        <v>31149</v>
      </c>
      <c r="CK133" s="156">
        <v>19867</v>
      </c>
      <c r="CL133" s="156">
        <v>29171</v>
      </c>
      <c r="CM133" s="156">
        <v>56351</v>
      </c>
      <c r="CN133" s="156">
        <v>68291</v>
      </c>
      <c r="CO133" s="156">
        <v>27146</v>
      </c>
      <c r="CP133" s="156">
        <v>38057</v>
      </c>
      <c r="CQ133" s="156">
        <v>17862</v>
      </c>
      <c r="CR133" s="156">
        <v>22347</v>
      </c>
      <c r="CS133" s="148">
        <v>22970</v>
      </c>
      <c r="CT133" s="158">
        <v>41215</v>
      </c>
      <c r="CU133" s="156">
        <v>22520</v>
      </c>
      <c r="CV133" s="156">
        <v>34663</v>
      </c>
      <c r="CW133" s="156">
        <v>32591</v>
      </c>
      <c r="CX133" s="156">
        <v>64504</v>
      </c>
      <c r="CY133" s="156">
        <v>42160</v>
      </c>
      <c r="CZ133" s="156">
        <v>46259</v>
      </c>
      <c r="DA133" s="156">
        <v>32889</v>
      </c>
      <c r="DB133" s="156">
        <v>43402</v>
      </c>
      <c r="DC133" s="156">
        <v>30472</v>
      </c>
      <c r="DD133" s="156">
        <v>41497</v>
      </c>
      <c r="DE133" s="159">
        <v>27096</v>
      </c>
      <c r="DF133" s="158">
        <v>49531</v>
      </c>
      <c r="DG133" s="156">
        <v>33049</v>
      </c>
      <c r="DH133" s="156">
        <v>61691</v>
      </c>
      <c r="DI133" s="156">
        <v>43263</v>
      </c>
      <c r="DJ133" s="156">
        <v>52949</v>
      </c>
      <c r="DK133" s="156">
        <v>33936</v>
      </c>
      <c r="DL133" s="156">
        <v>54897</v>
      </c>
      <c r="DM133" s="156">
        <v>60809</v>
      </c>
      <c r="DN133" s="156">
        <v>57820</v>
      </c>
      <c r="DO133" s="156">
        <v>89190</v>
      </c>
      <c r="DP133" s="156">
        <v>77577</v>
      </c>
      <c r="DQ133" s="156">
        <v>26215</v>
      </c>
      <c r="DR133" s="158">
        <v>60263</v>
      </c>
      <c r="DS133" s="156">
        <v>48871</v>
      </c>
      <c r="DT133" s="156">
        <v>80571</v>
      </c>
      <c r="DU133" s="156">
        <v>56333</v>
      </c>
      <c r="DV133" s="156">
        <v>69685</v>
      </c>
      <c r="DW133" s="156">
        <v>58489</v>
      </c>
      <c r="DX133" s="156">
        <v>90791</v>
      </c>
      <c r="DY133" s="156">
        <v>78777</v>
      </c>
      <c r="DZ133" s="156">
        <v>125906</v>
      </c>
      <c r="EA133" s="156">
        <v>85336</v>
      </c>
      <c r="EB133" s="156">
        <v>110834</v>
      </c>
      <c r="EC133" s="156">
        <v>72095</v>
      </c>
      <c r="ED133" s="80">
        <v>83241</v>
      </c>
      <c r="EE133" s="82">
        <v>77817</v>
      </c>
      <c r="EF133" s="82">
        <v>249869</v>
      </c>
      <c r="EG133" s="82">
        <v>131751</v>
      </c>
      <c r="EH133" s="82">
        <v>163215</v>
      </c>
      <c r="EI133" s="82">
        <v>142800</v>
      </c>
      <c r="EJ133" s="82">
        <v>142971</v>
      </c>
      <c r="EK133" s="82">
        <v>101465</v>
      </c>
      <c r="EL133" s="82">
        <v>130001</v>
      </c>
      <c r="EM133" s="82">
        <v>131273</v>
      </c>
      <c r="EN133" s="82">
        <v>133177</v>
      </c>
      <c r="EO133" s="82">
        <v>112180</v>
      </c>
      <c r="EP133" s="166">
        <v>0</v>
      </c>
      <c r="EQ133" s="167">
        <v>0</v>
      </c>
      <c r="ER133" s="167">
        <v>0</v>
      </c>
      <c r="ES133" s="167">
        <v>0</v>
      </c>
      <c r="ET133" s="167">
        <v>0</v>
      </c>
      <c r="EU133" s="167">
        <v>0</v>
      </c>
      <c r="EV133" s="167">
        <v>0</v>
      </c>
      <c r="EW133" s="167">
        <v>0</v>
      </c>
      <c r="EX133" s="167">
        <v>0</v>
      </c>
      <c r="EY133" s="153">
        <v>0</v>
      </c>
      <c r="EZ133" s="167">
        <v>0</v>
      </c>
      <c r="FA133" s="167">
        <v>0</v>
      </c>
      <c r="FB133" s="167">
        <v>0</v>
      </c>
      <c r="FC133" s="167">
        <v>0</v>
      </c>
      <c r="FD133" s="167">
        <v>0</v>
      </c>
      <c r="FE133" s="167">
        <v>0</v>
      </c>
      <c r="FF133" s="167">
        <v>0</v>
      </c>
      <c r="FG133" s="167">
        <v>0</v>
      </c>
      <c r="FH133" s="167">
        <v>0</v>
      </c>
      <c r="FI133" s="167">
        <v>0</v>
      </c>
      <c r="FJ133" s="167">
        <v>0</v>
      </c>
      <c r="FK133" s="167">
        <v>0</v>
      </c>
      <c r="FL133" s="167">
        <v>0</v>
      </c>
      <c r="FM133" s="167">
        <v>0</v>
      </c>
      <c r="FN133" s="167">
        <v>0</v>
      </c>
      <c r="FO133" s="167">
        <v>0</v>
      </c>
      <c r="FP133" s="167">
        <v>0</v>
      </c>
      <c r="FQ133" s="167">
        <v>0</v>
      </c>
      <c r="FR133" s="167">
        <v>0</v>
      </c>
      <c r="FS133" s="167">
        <v>0</v>
      </c>
      <c r="FT133" s="167">
        <v>0</v>
      </c>
      <c r="FU133" s="167">
        <v>0</v>
      </c>
      <c r="FV133" s="167">
        <v>0</v>
      </c>
      <c r="FW133" s="167">
        <v>0</v>
      </c>
      <c r="FX133" s="167">
        <v>0</v>
      </c>
      <c r="FY133" s="167">
        <v>0</v>
      </c>
      <c r="FZ133" s="167">
        <v>0</v>
      </c>
      <c r="GA133" s="167">
        <v>0</v>
      </c>
      <c r="GB133" s="167">
        <v>0</v>
      </c>
      <c r="GC133" s="167">
        <v>0</v>
      </c>
      <c r="GD133" s="167">
        <v>0</v>
      </c>
      <c r="GE133" s="167">
        <v>0</v>
      </c>
      <c r="GF133" s="167">
        <v>0</v>
      </c>
      <c r="GG133" s="167">
        <v>0</v>
      </c>
      <c r="GH133" s="167">
        <v>0</v>
      </c>
      <c r="GI133" s="167">
        <v>0</v>
      </c>
      <c r="GJ133" s="167">
        <v>0</v>
      </c>
      <c r="GK133" s="167">
        <v>0</v>
      </c>
      <c r="GL133" s="167"/>
      <c r="GM133" s="517"/>
      <c r="GN133" s="517"/>
      <c r="GO133" s="517"/>
      <c r="GP133" s="517"/>
      <c r="GQ133" s="517"/>
      <c r="GR133" s="517"/>
      <c r="GS133" s="517"/>
      <c r="GT133" s="517"/>
      <c r="GU133" s="517"/>
      <c r="GV133" s="517"/>
      <c r="GW133" s="517"/>
      <c r="GX133" s="517"/>
      <c r="GY133" s="517"/>
      <c r="GZ133" s="517"/>
      <c r="HA133" s="517"/>
      <c r="HB133" s="517"/>
      <c r="HC133" s="517"/>
      <c r="HD133" s="517"/>
      <c r="HE133" s="517"/>
      <c r="HF133" s="517"/>
      <c r="HG133" s="517"/>
      <c r="HH133" s="517"/>
      <c r="HI133" s="517"/>
      <c r="HJ133" s="517"/>
      <c r="HK133" s="517"/>
      <c r="HL133" s="517"/>
      <c r="HM133" s="517"/>
      <c r="HN133" s="517"/>
      <c r="HO133" s="517"/>
      <c r="HP133" s="517"/>
      <c r="HQ133" s="517"/>
      <c r="HR133" s="517"/>
      <c r="HS133" s="517"/>
      <c r="HT133" s="517"/>
      <c r="HU133" s="517"/>
      <c r="HV133" s="517"/>
      <c r="HW133" s="517"/>
      <c r="HX133" s="517"/>
      <c r="HY133" s="517"/>
      <c r="HZ133" s="517"/>
      <c r="IA133" s="517"/>
      <c r="IB133" s="517"/>
      <c r="IC133" s="517"/>
      <c r="ID133" s="517"/>
      <c r="IE133" s="517"/>
      <c r="IF133" s="517"/>
      <c r="IG133" s="517"/>
      <c r="IH133" s="517"/>
      <c r="II133" s="517"/>
      <c r="IJ133" s="517"/>
    </row>
    <row r="134" spans="1:244" ht="15">
      <c r="A134" s="412" t="s">
        <v>393</v>
      </c>
      <c r="B134" s="160">
        <v>2121380</v>
      </c>
      <c r="C134" s="161">
        <v>2170616</v>
      </c>
      <c r="D134" s="161">
        <v>2156959</v>
      </c>
      <c r="E134" s="161">
        <v>2078310</v>
      </c>
      <c r="F134" s="161">
        <v>2016113</v>
      </c>
      <c r="G134" s="161">
        <v>2049456</v>
      </c>
      <c r="H134" s="161">
        <v>2047248</v>
      </c>
      <c r="I134" s="161">
        <v>1985045</v>
      </c>
      <c r="J134" s="161">
        <v>2035034</v>
      </c>
      <c r="K134" s="161">
        <v>1857143</v>
      </c>
      <c r="L134" s="161">
        <v>1668666</v>
      </c>
      <c r="M134" s="162">
        <v>1631436</v>
      </c>
      <c r="N134" s="160">
        <v>1858716</v>
      </c>
      <c r="O134" s="161">
        <v>2219704</v>
      </c>
      <c r="P134" s="161">
        <v>2477313</v>
      </c>
      <c r="Q134" s="161">
        <v>2426118</v>
      </c>
      <c r="R134" s="161">
        <v>2257942</v>
      </c>
      <c r="S134" s="161">
        <v>2261008</v>
      </c>
      <c r="T134" s="161">
        <v>2224021</v>
      </c>
      <c r="U134" s="161">
        <v>2190098</v>
      </c>
      <c r="V134" s="161">
        <v>2146869</v>
      </c>
      <c r="W134" s="161">
        <v>1987569</v>
      </c>
      <c r="X134" s="161">
        <v>1904508</v>
      </c>
      <c r="Y134" s="161">
        <v>1795532</v>
      </c>
      <c r="Z134" s="161">
        <v>1681820</v>
      </c>
      <c r="AA134" s="161">
        <v>1658210</v>
      </c>
      <c r="AB134" s="161">
        <v>1756086</v>
      </c>
      <c r="AC134" s="161">
        <v>1813413</v>
      </c>
      <c r="AD134" s="161">
        <v>1875118</v>
      </c>
      <c r="AE134" s="161">
        <v>1832704</v>
      </c>
      <c r="AF134" s="161">
        <v>1922525</v>
      </c>
      <c r="AG134" s="161">
        <v>2059669</v>
      </c>
      <c r="AH134" s="161">
        <v>2148581</v>
      </c>
      <c r="AI134" s="161">
        <v>2335155</v>
      </c>
      <c r="AJ134" s="161">
        <v>2503917</v>
      </c>
      <c r="AK134" s="162">
        <v>2117756</v>
      </c>
      <c r="AL134" s="160">
        <v>2117756</v>
      </c>
      <c r="AM134" s="161">
        <v>2115779</v>
      </c>
      <c r="AN134" s="161">
        <v>2327880</v>
      </c>
      <c r="AO134" s="161">
        <v>2137813</v>
      </c>
      <c r="AP134" s="161">
        <v>2279366</v>
      </c>
      <c r="AQ134" s="161">
        <v>2391547</v>
      </c>
      <c r="AR134" s="161">
        <v>2391832</v>
      </c>
      <c r="AS134" s="161">
        <v>2436030</v>
      </c>
      <c r="AT134" s="161">
        <v>2428558</v>
      </c>
      <c r="AU134" s="161">
        <v>2413563</v>
      </c>
      <c r="AV134" s="161">
        <v>2409305</v>
      </c>
      <c r="AW134" s="162">
        <v>2575652</v>
      </c>
      <c r="AX134" s="160">
        <v>2405476</v>
      </c>
      <c r="AY134" s="161">
        <v>2356901</v>
      </c>
      <c r="AZ134" s="163">
        <v>2306196</v>
      </c>
      <c r="BA134" s="164">
        <v>2375587</v>
      </c>
      <c r="BB134" s="161">
        <v>2216382</v>
      </c>
      <c r="BC134" s="161">
        <v>2205619</v>
      </c>
      <c r="BD134" s="161">
        <v>2273781</v>
      </c>
      <c r="BE134" s="161">
        <v>2251755</v>
      </c>
      <c r="BF134" s="161">
        <v>2398551</v>
      </c>
      <c r="BG134" s="161">
        <v>2404510</v>
      </c>
      <c r="BH134" s="161">
        <v>2472621</v>
      </c>
      <c r="BI134" s="162">
        <v>2422152</v>
      </c>
      <c r="BJ134" s="160">
        <v>2437289</v>
      </c>
      <c r="BK134" s="161">
        <v>2490122</v>
      </c>
      <c r="BL134" s="161">
        <v>2540228</v>
      </c>
      <c r="BM134" s="161">
        <v>2524449</v>
      </c>
      <c r="BN134" s="161">
        <v>2551773</v>
      </c>
      <c r="BO134" s="161">
        <v>2577240</v>
      </c>
      <c r="BP134" s="161">
        <v>2685125</v>
      </c>
      <c r="BQ134" s="161">
        <v>2502115</v>
      </c>
      <c r="BR134" s="161">
        <v>2592379</v>
      </c>
      <c r="BS134" s="161">
        <v>2739150</v>
      </c>
      <c r="BT134" s="161">
        <v>2798457</v>
      </c>
      <c r="BU134" s="162">
        <v>2727929</v>
      </c>
      <c r="BV134" s="160">
        <v>2780384</v>
      </c>
      <c r="BW134" s="161">
        <v>2940352</v>
      </c>
      <c r="BX134" s="161">
        <v>3112375</v>
      </c>
      <c r="BY134" s="161">
        <v>3146923</v>
      </c>
      <c r="BZ134" s="161">
        <v>2961037</v>
      </c>
      <c r="CA134" s="161">
        <v>2918999</v>
      </c>
      <c r="CB134" s="161">
        <v>2971148</v>
      </c>
      <c r="CC134" s="161">
        <v>2847557</v>
      </c>
      <c r="CD134" s="161">
        <v>2869318</v>
      </c>
      <c r="CE134" s="161">
        <v>2997929</v>
      </c>
      <c r="CF134" s="161">
        <v>2911257</v>
      </c>
      <c r="CG134" s="162">
        <v>2697361</v>
      </c>
      <c r="CH134" s="160">
        <v>2560289</v>
      </c>
      <c r="CI134" s="161">
        <v>2569307</v>
      </c>
      <c r="CJ134" s="161">
        <v>2580595</v>
      </c>
      <c r="CK134" s="161">
        <v>2589146</v>
      </c>
      <c r="CL134" s="161">
        <v>2711269</v>
      </c>
      <c r="CM134" s="161">
        <v>2758027</v>
      </c>
      <c r="CN134" s="161">
        <v>2838397</v>
      </c>
      <c r="CO134" s="161">
        <v>2483301</v>
      </c>
      <c r="CP134" s="161">
        <v>2735529</v>
      </c>
      <c r="CQ134" s="161">
        <v>2816025</v>
      </c>
      <c r="CR134" s="161">
        <v>2866563</v>
      </c>
      <c r="CS134" s="162">
        <v>2802645</v>
      </c>
      <c r="CT134" s="160">
        <v>2809302</v>
      </c>
      <c r="CU134" s="161">
        <v>2746530</v>
      </c>
      <c r="CV134" s="161">
        <v>2806168</v>
      </c>
      <c r="CW134" s="161">
        <v>2893206</v>
      </c>
      <c r="CX134" s="161">
        <v>2705163</v>
      </c>
      <c r="CY134" s="161">
        <v>2659178</v>
      </c>
      <c r="CZ134" s="161">
        <v>2496945</v>
      </c>
      <c r="DA134" s="161">
        <v>2642371</v>
      </c>
      <c r="DB134" s="161">
        <v>2755712</v>
      </c>
      <c r="DC134" s="161">
        <v>2949209</v>
      </c>
      <c r="DD134" s="161">
        <v>3062395</v>
      </c>
      <c r="DE134" s="165">
        <v>3206896</v>
      </c>
      <c r="DF134" s="160">
        <v>3345036</v>
      </c>
      <c r="DG134" s="161">
        <v>3283792</v>
      </c>
      <c r="DH134" s="161">
        <v>3491218</v>
      </c>
      <c r="DI134" s="161">
        <v>3595824</v>
      </c>
      <c r="DJ134" s="161">
        <v>3632115</v>
      </c>
      <c r="DK134" s="161">
        <v>3669933</v>
      </c>
      <c r="DL134" s="161">
        <v>3598582</v>
      </c>
      <c r="DM134" s="161">
        <v>3435715</v>
      </c>
      <c r="DN134" s="161">
        <v>3694524</v>
      </c>
      <c r="DO134" s="161">
        <v>3770664</v>
      </c>
      <c r="DP134" s="161">
        <v>3997856</v>
      </c>
      <c r="DQ134" s="161">
        <v>4003561</v>
      </c>
      <c r="DR134" s="160">
        <v>3892415</v>
      </c>
      <c r="DS134" s="161">
        <v>4167857</v>
      </c>
      <c r="DT134" s="161">
        <v>4884796</v>
      </c>
      <c r="DU134" s="161">
        <v>4816601</v>
      </c>
      <c r="DV134" s="161">
        <v>4502580</v>
      </c>
      <c r="DW134" s="161">
        <v>4517256</v>
      </c>
      <c r="DX134" s="161">
        <v>5092532</v>
      </c>
      <c r="DY134" s="161">
        <v>5401732</v>
      </c>
      <c r="DZ134" s="161">
        <v>6110190</v>
      </c>
      <c r="EA134" s="161">
        <v>6056751</v>
      </c>
      <c r="EB134" s="161">
        <v>2764</v>
      </c>
      <c r="EC134" s="161">
        <v>6140042</v>
      </c>
      <c r="ED134" s="166">
        <v>0</v>
      </c>
      <c r="EE134" s="167">
        <v>0</v>
      </c>
      <c r="EF134" s="167">
        <v>0</v>
      </c>
      <c r="EG134" s="167">
        <v>0</v>
      </c>
      <c r="EH134" s="167">
        <v>0</v>
      </c>
      <c r="EI134" s="167">
        <v>0</v>
      </c>
      <c r="EJ134" s="167">
        <v>0</v>
      </c>
      <c r="EK134" s="167">
        <v>0</v>
      </c>
      <c r="EL134" s="167">
        <v>0</v>
      </c>
      <c r="EM134" s="167">
        <v>0</v>
      </c>
      <c r="EN134" s="167">
        <v>0</v>
      </c>
      <c r="EO134" s="167">
        <v>0</v>
      </c>
      <c r="EP134" s="166">
        <v>0</v>
      </c>
      <c r="EQ134" s="167">
        <v>0</v>
      </c>
      <c r="ER134" s="167">
        <v>0</v>
      </c>
      <c r="ES134" s="167">
        <v>0</v>
      </c>
      <c r="ET134" s="167">
        <v>0</v>
      </c>
      <c r="EU134" s="167">
        <v>0</v>
      </c>
      <c r="EV134" s="167">
        <v>0</v>
      </c>
      <c r="EW134" s="167">
        <v>0</v>
      </c>
      <c r="EX134" s="167">
        <v>0</v>
      </c>
      <c r="EY134" s="153">
        <v>0</v>
      </c>
      <c r="EZ134" s="167">
        <v>0</v>
      </c>
      <c r="FA134" s="167">
        <v>0</v>
      </c>
      <c r="FB134" s="167">
        <v>0</v>
      </c>
      <c r="FC134" s="167">
        <v>0</v>
      </c>
      <c r="FD134" s="167">
        <v>0</v>
      </c>
      <c r="FE134" s="167">
        <v>0</v>
      </c>
      <c r="FF134" s="167">
        <v>0</v>
      </c>
      <c r="FG134" s="167">
        <v>0</v>
      </c>
      <c r="FH134" s="167">
        <v>0</v>
      </c>
      <c r="FI134" s="167">
        <v>0</v>
      </c>
      <c r="FJ134" s="167">
        <v>0</v>
      </c>
      <c r="FK134" s="167">
        <v>0</v>
      </c>
      <c r="FL134" s="167">
        <v>0</v>
      </c>
      <c r="FM134" s="167">
        <v>0</v>
      </c>
      <c r="FN134" s="167">
        <v>0</v>
      </c>
      <c r="FO134" s="167">
        <v>0</v>
      </c>
      <c r="FP134" s="167">
        <v>0</v>
      </c>
      <c r="FQ134" s="167">
        <v>0</v>
      </c>
      <c r="FR134" s="167">
        <v>0</v>
      </c>
      <c r="FS134" s="167">
        <v>0</v>
      </c>
      <c r="FT134" s="167">
        <v>0</v>
      </c>
      <c r="FU134" s="167">
        <v>0</v>
      </c>
      <c r="FV134" s="167">
        <v>0</v>
      </c>
      <c r="FW134" s="167">
        <v>0</v>
      </c>
      <c r="FX134" s="167">
        <v>0</v>
      </c>
      <c r="FY134" s="167">
        <v>0</v>
      </c>
      <c r="FZ134" s="167">
        <v>0</v>
      </c>
      <c r="GA134" s="167">
        <v>0</v>
      </c>
      <c r="GB134" s="167">
        <v>0</v>
      </c>
      <c r="GC134" s="167">
        <v>0</v>
      </c>
      <c r="GD134" s="167">
        <v>0</v>
      </c>
      <c r="GE134" s="167">
        <v>0</v>
      </c>
      <c r="GF134" s="167">
        <v>0</v>
      </c>
      <c r="GG134" s="167">
        <v>0</v>
      </c>
      <c r="GH134" s="167">
        <v>0</v>
      </c>
      <c r="GI134" s="167"/>
      <c r="GJ134" s="167"/>
      <c r="GK134" s="167">
        <v>0</v>
      </c>
      <c r="GL134" s="167"/>
      <c r="GM134" s="517"/>
      <c r="GN134" s="517"/>
      <c r="GO134" s="517"/>
      <c r="GP134" s="517"/>
      <c r="GQ134" s="517"/>
      <c r="GR134" s="517"/>
      <c r="GS134" s="517"/>
      <c r="GT134" s="517"/>
      <c r="GU134" s="517"/>
      <c r="GV134" s="517"/>
      <c r="GW134" s="517"/>
      <c r="GX134" s="517"/>
      <c r="GY134" s="517"/>
      <c r="GZ134" s="517"/>
      <c r="HA134" s="517"/>
      <c r="HB134" s="517"/>
      <c r="HC134" s="517"/>
      <c r="HD134" s="517"/>
      <c r="HE134" s="517"/>
      <c r="HF134" s="517"/>
      <c r="HG134" s="517"/>
      <c r="HH134" s="517"/>
      <c r="HI134" s="517"/>
      <c r="HJ134" s="517"/>
      <c r="HK134" s="517"/>
      <c r="HL134" s="517"/>
      <c r="HM134" s="517"/>
      <c r="HN134" s="517"/>
      <c r="HO134" s="517"/>
      <c r="HP134" s="517"/>
      <c r="HQ134" s="517"/>
      <c r="HR134" s="517"/>
      <c r="HS134" s="517"/>
      <c r="HT134" s="517"/>
      <c r="HU134" s="517"/>
      <c r="HV134" s="517"/>
      <c r="HW134" s="517"/>
      <c r="HX134" s="517"/>
      <c r="HY134" s="517"/>
      <c r="HZ134" s="517"/>
      <c r="IA134" s="517"/>
      <c r="IB134" s="517"/>
      <c r="IC134" s="517"/>
      <c r="ID134" s="517"/>
      <c r="IE134" s="517"/>
      <c r="IF134" s="517"/>
      <c r="IG134" s="517"/>
      <c r="IH134" s="517"/>
      <c r="II134" s="517"/>
      <c r="IJ134" s="517"/>
    </row>
    <row r="135" spans="1:244">
      <c r="A135" s="214" t="s">
        <v>303</v>
      </c>
      <c r="B135" s="215">
        <v>7180560</v>
      </c>
      <c r="C135" s="216">
        <v>7434522</v>
      </c>
      <c r="D135" s="216">
        <v>7968719</v>
      </c>
      <c r="E135" s="216">
        <v>7957683</v>
      </c>
      <c r="F135" s="216">
        <v>7912562</v>
      </c>
      <c r="G135" s="216">
        <v>8817076</v>
      </c>
      <c r="H135" s="216">
        <v>8776458</v>
      </c>
      <c r="I135" s="216">
        <v>8836506</v>
      </c>
      <c r="J135" s="216">
        <v>9168083</v>
      </c>
      <c r="K135" s="216">
        <v>8887766</v>
      </c>
      <c r="L135" s="216">
        <v>10037544</v>
      </c>
      <c r="M135" s="217">
        <v>10536997</v>
      </c>
      <c r="N135" s="215">
        <v>11326266</v>
      </c>
      <c r="O135" s="216">
        <v>11124980</v>
      </c>
      <c r="P135" s="216">
        <v>11878151</v>
      </c>
      <c r="Q135" s="216">
        <v>12229973</v>
      </c>
      <c r="R135" s="216">
        <v>12468805</v>
      </c>
      <c r="S135" s="216">
        <v>12212781</v>
      </c>
      <c r="T135" s="216">
        <v>11717181</v>
      </c>
      <c r="U135" s="216">
        <v>12551822</v>
      </c>
      <c r="V135" s="216">
        <v>12568832</v>
      </c>
      <c r="W135" s="216">
        <v>12457127</v>
      </c>
      <c r="X135" s="216">
        <v>13590520</v>
      </c>
      <c r="Y135" s="216">
        <v>14107937</v>
      </c>
      <c r="Z135" s="216">
        <v>12871076</v>
      </c>
      <c r="AA135" s="216">
        <v>13754540</v>
      </c>
      <c r="AB135" s="216">
        <v>15358561</v>
      </c>
      <c r="AC135" s="216">
        <v>14901419</v>
      </c>
      <c r="AD135" s="216">
        <v>17444791</v>
      </c>
      <c r="AE135" s="216">
        <v>17018135</v>
      </c>
      <c r="AF135" s="216">
        <v>16429072</v>
      </c>
      <c r="AG135" s="216">
        <v>17713696</v>
      </c>
      <c r="AH135" s="216">
        <v>18312062</v>
      </c>
      <c r="AI135" s="216">
        <v>18434453</v>
      </c>
      <c r="AJ135" s="216">
        <v>19477710</v>
      </c>
      <c r="AK135" s="217">
        <v>19888394</v>
      </c>
      <c r="AL135" s="215">
        <v>16925014</v>
      </c>
      <c r="AM135" s="216">
        <v>18418961</v>
      </c>
      <c r="AN135" s="216">
        <v>20688498</v>
      </c>
      <c r="AO135" s="216">
        <v>21095997</v>
      </c>
      <c r="AP135" s="216">
        <v>22422466</v>
      </c>
      <c r="AQ135" s="216">
        <v>22620683</v>
      </c>
      <c r="AR135" s="216">
        <v>19766971</v>
      </c>
      <c r="AS135" s="216">
        <v>19217155</v>
      </c>
      <c r="AT135" s="216">
        <v>19758841</v>
      </c>
      <c r="AU135" s="216">
        <v>18650792</v>
      </c>
      <c r="AV135" s="216">
        <v>18441380</v>
      </c>
      <c r="AW135" s="217">
        <v>18161113</v>
      </c>
      <c r="AX135" s="215">
        <v>12757233</v>
      </c>
      <c r="AY135" s="216">
        <v>13754087</v>
      </c>
      <c r="AZ135" s="218">
        <v>15707000</v>
      </c>
      <c r="BA135" s="216">
        <v>15709178</v>
      </c>
      <c r="BB135" s="216">
        <v>17531319</v>
      </c>
      <c r="BC135" s="216">
        <v>18769870</v>
      </c>
      <c r="BD135" s="216">
        <v>18244808</v>
      </c>
      <c r="BE135" s="216">
        <v>20333146</v>
      </c>
      <c r="BF135" s="216">
        <v>21993232</v>
      </c>
      <c r="BG135" s="216">
        <v>21153325</v>
      </c>
      <c r="BH135" s="216">
        <v>22978566</v>
      </c>
      <c r="BI135" s="217">
        <v>25740612</v>
      </c>
      <c r="BJ135" s="215">
        <v>22967763</v>
      </c>
      <c r="BK135" s="216">
        <v>27556692</v>
      </c>
      <c r="BL135" s="216">
        <v>34452500</v>
      </c>
      <c r="BM135" s="216">
        <v>36074650</v>
      </c>
      <c r="BN135" s="216">
        <v>38458593</v>
      </c>
      <c r="BO135" s="216">
        <v>41100845</v>
      </c>
      <c r="BP135" s="216">
        <v>32390186</v>
      </c>
      <c r="BQ135" s="216">
        <v>39756260</v>
      </c>
      <c r="BR135" s="216">
        <v>42433285</v>
      </c>
      <c r="BS135" s="216">
        <v>38018126</v>
      </c>
      <c r="BT135" s="216">
        <v>41475665</v>
      </c>
      <c r="BU135" s="217">
        <v>46013611</v>
      </c>
      <c r="BV135" s="215">
        <v>31451156</v>
      </c>
      <c r="BW135" s="216">
        <v>38251129</v>
      </c>
      <c r="BX135" s="216">
        <v>41645980</v>
      </c>
      <c r="BY135" s="216">
        <v>36599955</v>
      </c>
      <c r="BZ135" s="216">
        <v>38609738</v>
      </c>
      <c r="CA135" s="216">
        <v>43343347</v>
      </c>
      <c r="CB135" s="216">
        <v>30716596</v>
      </c>
      <c r="CC135" s="216">
        <v>37820984</v>
      </c>
      <c r="CD135" s="216">
        <v>36620432</v>
      </c>
      <c r="CE135" s="216">
        <v>32515206</v>
      </c>
      <c r="CF135" s="216">
        <v>36998855</v>
      </c>
      <c r="CG135" s="217">
        <v>38228593</v>
      </c>
      <c r="CH135" s="215">
        <v>23582900</v>
      </c>
      <c r="CI135" s="216">
        <v>28068963</v>
      </c>
      <c r="CJ135" s="216">
        <v>31931182</v>
      </c>
      <c r="CK135" s="216">
        <v>34359256</v>
      </c>
      <c r="CL135" s="216">
        <v>39409361</v>
      </c>
      <c r="CM135" s="216">
        <v>40681793</v>
      </c>
      <c r="CN135" s="216">
        <v>35694348</v>
      </c>
      <c r="CO135" s="216">
        <v>39794383</v>
      </c>
      <c r="CP135" s="216">
        <v>45847010</v>
      </c>
      <c r="CQ135" s="216">
        <v>46161004</v>
      </c>
      <c r="CR135" s="216">
        <v>50760412</v>
      </c>
      <c r="CS135" s="217">
        <v>52771378</v>
      </c>
      <c r="CT135" s="215">
        <v>33977769</v>
      </c>
      <c r="CU135" s="216">
        <v>38897503</v>
      </c>
      <c r="CV135" s="216">
        <v>42308583</v>
      </c>
      <c r="CW135" s="216">
        <v>39038054</v>
      </c>
      <c r="CX135" s="216">
        <v>45088920</v>
      </c>
      <c r="CY135" s="216">
        <v>46412312</v>
      </c>
      <c r="CZ135" s="216">
        <v>35468953</v>
      </c>
      <c r="DA135" s="216">
        <v>38711302</v>
      </c>
      <c r="DB135" s="216">
        <v>39351349</v>
      </c>
      <c r="DC135" s="216">
        <v>39287526</v>
      </c>
      <c r="DD135" s="216">
        <v>40390820</v>
      </c>
      <c r="DE135" s="219">
        <v>41467834</v>
      </c>
      <c r="DF135" s="215">
        <v>28342827</v>
      </c>
      <c r="DG135" s="216">
        <v>32901673</v>
      </c>
      <c r="DH135" s="216">
        <v>35083638</v>
      </c>
      <c r="DI135" s="216">
        <v>34571178</v>
      </c>
      <c r="DJ135" s="216">
        <v>36689943</v>
      </c>
      <c r="DK135" s="216">
        <v>41068537</v>
      </c>
      <c r="DL135" s="216">
        <v>35836273</v>
      </c>
      <c r="DM135" s="216">
        <v>38931902</v>
      </c>
      <c r="DN135" s="216">
        <v>42244924</v>
      </c>
      <c r="DO135" s="216">
        <v>39767565</v>
      </c>
      <c r="DP135" s="216">
        <v>41133026</v>
      </c>
      <c r="DQ135" s="216">
        <v>43119444</v>
      </c>
      <c r="DR135" s="215">
        <v>33678764</v>
      </c>
      <c r="DS135" s="216">
        <v>36341104</v>
      </c>
      <c r="DT135" s="216">
        <v>41530176</v>
      </c>
      <c r="DU135" s="216">
        <v>38765324</v>
      </c>
      <c r="DV135" s="216">
        <v>43860164</v>
      </c>
      <c r="DW135" s="216">
        <v>45105242</v>
      </c>
      <c r="DX135" s="216">
        <v>41350888</v>
      </c>
      <c r="DY135" s="216">
        <v>42390537</v>
      </c>
      <c r="DZ135" s="216">
        <v>45947334</v>
      </c>
      <c r="EA135" s="216">
        <v>37468802</v>
      </c>
      <c r="EB135" s="216">
        <v>31993828</v>
      </c>
      <c r="EC135" s="216">
        <v>38502257</v>
      </c>
      <c r="ED135" s="220">
        <v>29069804</v>
      </c>
      <c r="EE135" s="221">
        <v>31250652</v>
      </c>
      <c r="EF135" s="221">
        <v>34775666</v>
      </c>
      <c r="EG135" s="221">
        <v>33515555</v>
      </c>
      <c r="EH135" s="221">
        <v>36756529</v>
      </c>
      <c r="EI135" s="221">
        <v>39844167</v>
      </c>
      <c r="EJ135" s="221">
        <v>34649564</v>
      </c>
      <c r="EK135" s="221">
        <v>35449054</v>
      </c>
      <c r="EL135" s="221">
        <v>38785732</v>
      </c>
      <c r="EM135" s="221">
        <v>36090538</v>
      </c>
      <c r="EN135" s="221">
        <v>38212431</v>
      </c>
      <c r="EO135" s="221">
        <v>40034363</v>
      </c>
      <c r="EP135" s="220">
        <v>29742346.199999999</v>
      </c>
      <c r="EQ135" s="221">
        <v>34098810.199999996</v>
      </c>
      <c r="ER135" s="221">
        <v>37922456.200000003</v>
      </c>
      <c r="ES135" s="221">
        <v>37791845.200000003</v>
      </c>
      <c r="ET135" s="221">
        <v>40834415.200000003</v>
      </c>
      <c r="EU135" s="221">
        <v>44355735</v>
      </c>
      <c r="EV135" s="221">
        <v>37237673.800000004</v>
      </c>
      <c r="EW135" s="221">
        <v>45811255.600000001</v>
      </c>
      <c r="EX135" s="221">
        <v>52773566</v>
      </c>
      <c r="EY135" s="221">
        <v>50740667.599999994</v>
      </c>
      <c r="EZ135" s="221">
        <v>55450818.200000003</v>
      </c>
      <c r="FA135" s="221">
        <v>58208724.600000001</v>
      </c>
      <c r="FB135" s="221">
        <v>52357318.600000001</v>
      </c>
      <c r="FC135" s="221">
        <v>53772047.600000001</v>
      </c>
      <c r="FD135" s="221">
        <v>57427345.599999994</v>
      </c>
      <c r="FE135" s="221">
        <v>50895256.399999999</v>
      </c>
      <c r="FF135" s="221">
        <v>51988796.199999996</v>
      </c>
      <c r="FG135" s="221">
        <v>55921605.600000001</v>
      </c>
      <c r="FH135" s="221">
        <v>48650275.200000003</v>
      </c>
      <c r="FI135" s="221">
        <v>52675336</v>
      </c>
      <c r="FJ135" s="221">
        <v>52732128</v>
      </c>
      <c r="FK135" s="221">
        <v>42955276.799999997</v>
      </c>
      <c r="FL135" s="221">
        <v>44414585.799999997</v>
      </c>
      <c r="FM135" s="221">
        <v>45189123</v>
      </c>
      <c r="FN135" s="221">
        <v>37086345.200000003</v>
      </c>
      <c r="FO135" s="221">
        <v>42683710</v>
      </c>
      <c r="FP135" s="221">
        <v>45967887.399999999</v>
      </c>
      <c r="FQ135" s="221">
        <v>48624955.600000001</v>
      </c>
      <c r="FR135" s="221">
        <v>56894042.800000004</v>
      </c>
      <c r="FS135" s="221">
        <v>65627406.400000006</v>
      </c>
      <c r="FT135" s="221">
        <v>66739796.200000003</v>
      </c>
      <c r="FU135" s="221">
        <v>66529141.600000001</v>
      </c>
      <c r="FV135" s="221">
        <v>67945069.599999994</v>
      </c>
      <c r="FW135" s="221">
        <v>80004254.400000006</v>
      </c>
      <c r="FX135" s="221">
        <v>100552783</v>
      </c>
      <c r="FY135" s="221">
        <v>100639858</v>
      </c>
      <c r="FZ135" s="221">
        <v>63574680.600000001</v>
      </c>
      <c r="GA135" s="221">
        <v>67541364.200000003</v>
      </c>
      <c r="GB135" s="221">
        <v>68192780.799999997</v>
      </c>
      <c r="GC135" s="221">
        <v>59478038</v>
      </c>
      <c r="GD135" s="221">
        <v>66577115.600000001</v>
      </c>
      <c r="GE135" s="221">
        <v>73758699.599999994</v>
      </c>
      <c r="GF135" s="221">
        <v>60709189.399999999</v>
      </c>
      <c r="GG135" s="221">
        <v>63329535.399999999</v>
      </c>
      <c r="GH135" s="221">
        <v>70781919</v>
      </c>
      <c r="GI135" s="221">
        <v>75618796.400000006</v>
      </c>
      <c r="GJ135" s="221">
        <v>83286078.200000003</v>
      </c>
      <c r="GK135" s="221">
        <v>91257533.799999997</v>
      </c>
      <c r="GL135" s="221">
        <v>68405055</v>
      </c>
      <c r="GM135" s="221">
        <v>70279385</v>
      </c>
      <c r="GN135" s="221">
        <v>72826516.400000006</v>
      </c>
      <c r="GO135" s="221">
        <v>66385592.600000001</v>
      </c>
      <c r="GP135" s="221">
        <v>73633156</v>
      </c>
      <c r="GQ135" s="221">
        <v>84197304</v>
      </c>
      <c r="GR135" s="221">
        <v>72365162</v>
      </c>
      <c r="GS135" s="221">
        <v>78567870</v>
      </c>
      <c r="GT135" s="221">
        <v>85295074</v>
      </c>
      <c r="GU135" s="221">
        <v>76976773</v>
      </c>
      <c r="GV135" s="221">
        <v>78229740</v>
      </c>
      <c r="GW135" s="221">
        <v>81792404</v>
      </c>
      <c r="GX135" s="221">
        <v>51875433</v>
      </c>
      <c r="GY135" s="221">
        <v>55378582</v>
      </c>
      <c r="GZ135" s="221">
        <v>60210826</v>
      </c>
      <c r="HA135" s="221">
        <v>55387552</v>
      </c>
      <c r="HB135" s="221">
        <v>58690062</v>
      </c>
      <c r="HC135" s="221">
        <v>60768510</v>
      </c>
      <c r="HD135" s="221">
        <v>42863812</v>
      </c>
      <c r="HE135" s="221">
        <v>46748837</v>
      </c>
      <c r="HF135" s="221">
        <v>52911342</v>
      </c>
      <c r="HG135" s="221">
        <v>50583850</v>
      </c>
      <c r="HH135" s="221">
        <v>53928892</v>
      </c>
      <c r="HI135" s="221">
        <v>56908690</v>
      </c>
      <c r="HJ135" s="221">
        <v>59903851</v>
      </c>
      <c r="HK135" s="221">
        <v>68480262</v>
      </c>
      <c r="HL135" s="221">
        <v>78812101</v>
      </c>
      <c r="HM135" s="221">
        <v>86605544</v>
      </c>
      <c r="HN135" s="221">
        <v>96496938</v>
      </c>
      <c r="HO135" s="221">
        <v>111181182</v>
      </c>
      <c r="HP135" s="221">
        <v>97014229</v>
      </c>
      <c r="HQ135" s="221">
        <v>100595645</v>
      </c>
      <c r="HR135" s="221">
        <v>104199145</v>
      </c>
      <c r="HS135" s="221">
        <v>97669828</v>
      </c>
      <c r="HT135" s="221">
        <v>106670595</v>
      </c>
      <c r="HU135" s="221">
        <v>115316438</v>
      </c>
      <c r="HV135" s="221">
        <v>82335267</v>
      </c>
      <c r="HW135" s="221">
        <v>102642459</v>
      </c>
      <c r="HX135" s="221">
        <v>116798006</v>
      </c>
      <c r="HY135" s="221">
        <f>SUM(HY127:HY132)</f>
        <v>114151028</v>
      </c>
      <c r="HZ135" s="221">
        <f>SUM(HZ127:HZ132)</f>
        <v>119871109</v>
      </c>
      <c r="IA135" s="221">
        <v>129540305</v>
      </c>
      <c r="IB135" s="221">
        <v>109162750</v>
      </c>
      <c r="IC135" s="221">
        <v>117975847</v>
      </c>
      <c r="ID135" s="221">
        <v>120497526</v>
      </c>
      <c r="IE135" s="221">
        <v>75958640</v>
      </c>
      <c r="IF135" s="221">
        <v>78516597</v>
      </c>
      <c r="IG135" s="221">
        <v>80183213</v>
      </c>
      <c r="IH135" s="221">
        <v>66312570</v>
      </c>
      <c r="II135" s="221">
        <v>71139980</v>
      </c>
      <c r="IJ135" s="221">
        <v>76726696</v>
      </c>
    </row>
    <row r="136" spans="1:244">
      <c r="A136" s="407" t="s">
        <v>313</v>
      </c>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CJ136" s="110"/>
      <c r="CK136" s="110"/>
      <c r="CW136" s="112"/>
      <c r="CX136" s="112"/>
      <c r="CY136" s="112"/>
      <c r="CZ136" s="112"/>
      <c r="DA136" s="112"/>
      <c r="DB136" s="112"/>
      <c r="DP136" s="110"/>
      <c r="EO136" s="250"/>
      <c r="EP136" s="250"/>
    </row>
    <row r="137" spans="1:244">
      <c r="A137" s="438" t="s">
        <v>405</v>
      </c>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CJ137" s="110"/>
      <c r="CK137" s="110"/>
      <c r="CW137" s="112"/>
      <c r="CX137" s="112"/>
      <c r="CY137" s="112"/>
      <c r="CZ137" s="112"/>
      <c r="DA137" s="112"/>
      <c r="DB137" s="112"/>
      <c r="DP137" s="110"/>
      <c r="EO137" s="250"/>
      <c r="EP137" s="250"/>
    </row>
    <row r="138" spans="1:244">
      <c r="A138" s="407" t="s">
        <v>408</v>
      </c>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CJ138" s="110"/>
      <c r="CK138" s="110"/>
      <c r="CW138" s="112"/>
      <c r="CX138" s="112"/>
      <c r="CY138" s="112"/>
      <c r="CZ138" s="112"/>
      <c r="DA138" s="112"/>
      <c r="DB138" s="112"/>
      <c r="DP138" s="110"/>
      <c r="EO138" s="250"/>
      <c r="EP138" s="250"/>
    </row>
    <row r="139" spans="1:244">
      <c r="A139" s="407" t="s">
        <v>433</v>
      </c>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CJ139" s="110"/>
      <c r="CK139" s="110"/>
      <c r="CW139" s="112"/>
      <c r="CX139" s="112"/>
      <c r="CY139" s="112"/>
      <c r="CZ139" s="112"/>
      <c r="DA139" s="112"/>
      <c r="DB139" s="112"/>
      <c r="DP139" s="110"/>
      <c r="EO139" s="250"/>
      <c r="EP139" s="250"/>
    </row>
    <row r="140" spans="1:244" ht="12.75" customHeight="1">
      <c r="A140" s="519" t="s">
        <v>457</v>
      </c>
      <c r="B140" s="402"/>
      <c r="C140" s="402"/>
    </row>
    <row r="141" spans="1:244" ht="12.75" customHeight="1">
      <c r="B141" s="402"/>
      <c r="C141" s="402"/>
    </row>
    <row r="142" spans="1:244" ht="15.75">
      <c r="A142" s="403" t="s">
        <v>532</v>
      </c>
    </row>
    <row r="143" spans="1:244">
      <c r="A143" s="430" t="s">
        <v>325</v>
      </c>
      <c r="B143" s="226">
        <v>38353</v>
      </c>
      <c r="C143" s="226">
        <v>38384</v>
      </c>
      <c r="D143" s="226">
        <v>38412</v>
      </c>
      <c r="E143" s="226">
        <v>38443</v>
      </c>
      <c r="F143" s="226">
        <v>38473</v>
      </c>
      <c r="G143" s="226">
        <v>38504</v>
      </c>
      <c r="H143" s="226">
        <v>38534</v>
      </c>
      <c r="I143" s="226">
        <v>38565</v>
      </c>
      <c r="J143" s="226">
        <v>38596</v>
      </c>
      <c r="K143" s="226">
        <v>38626</v>
      </c>
      <c r="L143" s="226">
        <v>38657</v>
      </c>
      <c r="M143" s="226">
        <v>38687</v>
      </c>
      <c r="N143" s="226">
        <v>38718</v>
      </c>
      <c r="O143" s="226">
        <v>38749</v>
      </c>
      <c r="P143" s="226">
        <v>38777</v>
      </c>
      <c r="Q143" s="226">
        <v>38808</v>
      </c>
      <c r="R143" s="226">
        <v>38838</v>
      </c>
      <c r="S143" s="226">
        <v>38869</v>
      </c>
      <c r="T143" s="226">
        <v>38899</v>
      </c>
      <c r="U143" s="226">
        <v>38930</v>
      </c>
      <c r="V143" s="226">
        <v>38961</v>
      </c>
      <c r="W143" s="226">
        <v>38991</v>
      </c>
      <c r="X143" s="226">
        <v>39022</v>
      </c>
      <c r="Y143" s="226">
        <v>39052</v>
      </c>
      <c r="Z143" s="226">
        <v>39083</v>
      </c>
      <c r="AA143" s="226">
        <v>39114</v>
      </c>
      <c r="AB143" s="226">
        <v>39142</v>
      </c>
      <c r="AC143" s="226">
        <v>39173</v>
      </c>
      <c r="AD143" s="226">
        <v>39203</v>
      </c>
      <c r="AE143" s="226">
        <v>39234</v>
      </c>
      <c r="AF143" s="226">
        <v>39264</v>
      </c>
      <c r="AG143" s="226">
        <v>39295</v>
      </c>
      <c r="AH143" s="226">
        <v>39326</v>
      </c>
      <c r="AI143" s="226">
        <v>39356</v>
      </c>
      <c r="AJ143" s="226">
        <v>39387</v>
      </c>
      <c r="AK143" s="226">
        <v>39417</v>
      </c>
      <c r="AL143" s="226">
        <v>39448</v>
      </c>
      <c r="AM143" s="226">
        <v>39479</v>
      </c>
      <c r="AN143" s="226">
        <v>39508</v>
      </c>
      <c r="AO143" s="226">
        <v>39539</v>
      </c>
      <c r="AP143" s="226">
        <v>39569</v>
      </c>
      <c r="AQ143" s="226">
        <v>39600</v>
      </c>
      <c r="AR143" s="226">
        <v>39630</v>
      </c>
      <c r="AS143" s="226">
        <v>39661</v>
      </c>
      <c r="AT143" s="226">
        <v>39692</v>
      </c>
      <c r="AU143" s="226">
        <v>39722</v>
      </c>
      <c r="AV143" s="226">
        <v>39753</v>
      </c>
      <c r="AW143" s="226">
        <v>39783</v>
      </c>
      <c r="AX143" s="226">
        <v>39814</v>
      </c>
      <c r="AY143" s="226">
        <v>39845</v>
      </c>
      <c r="AZ143" s="226">
        <v>39873</v>
      </c>
      <c r="BA143" s="226">
        <v>39904</v>
      </c>
      <c r="BB143" s="226">
        <v>39934</v>
      </c>
      <c r="BC143" s="226">
        <v>39965</v>
      </c>
      <c r="BD143" s="226">
        <v>39995</v>
      </c>
      <c r="BE143" s="226">
        <v>40026</v>
      </c>
      <c r="BF143" s="226">
        <v>40057</v>
      </c>
      <c r="BG143" s="226">
        <v>40087</v>
      </c>
      <c r="BH143" s="226">
        <v>40118</v>
      </c>
      <c r="BI143" s="226">
        <v>40148</v>
      </c>
      <c r="BJ143" s="225">
        <v>40179</v>
      </c>
      <c r="BK143" s="226">
        <v>40210</v>
      </c>
      <c r="BL143" s="226">
        <v>40238</v>
      </c>
      <c r="BM143" s="226">
        <v>40269</v>
      </c>
      <c r="BN143" s="226">
        <v>40299</v>
      </c>
      <c r="BO143" s="226">
        <v>40330</v>
      </c>
      <c r="BP143" s="226">
        <v>40360</v>
      </c>
      <c r="BQ143" s="226">
        <v>40391</v>
      </c>
      <c r="BR143" s="226">
        <v>40422</v>
      </c>
      <c r="BS143" s="226">
        <v>40452</v>
      </c>
      <c r="BT143" s="226">
        <v>40483</v>
      </c>
      <c r="BU143" s="227">
        <v>40513</v>
      </c>
      <c r="BV143" s="225">
        <v>40544</v>
      </c>
      <c r="BW143" s="226">
        <v>40575</v>
      </c>
      <c r="BX143" s="226">
        <v>40603</v>
      </c>
      <c r="BY143" s="226">
        <v>40634</v>
      </c>
      <c r="BZ143" s="226">
        <v>40664</v>
      </c>
      <c r="CA143" s="226">
        <v>40695</v>
      </c>
      <c r="CB143" s="226">
        <v>40725</v>
      </c>
      <c r="CC143" s="226">
        <v>40756</v>
      </c>
      <c r="CD143" s="226">
        <v>40787</v>
      </c>
      <c r="CE143" s="226">
        <v>40817</v>
      </c>
      <c r="CF143" s="226">
        <v>40848</v>
      </c>
      <c r="CG143" s="227">
        <v>40878</v>
      </c>
      <c r="CH143" s="225">
        <v>40909</v>
      </c>
      <c r="CI143" s="226">
        <v>40940</v>
      </c>
      <c r="CJ143" s="226">
        <v>40969</v>
      </c>
      <c r="CK143" s="226">
        <v>41000</v>
      </c>
      <c r="CL143" s="226">
        <v>41030</v>
      </c>
      <c r="CM143" s="226">
        <v>41061</v>
      </c>
      <c r="CN143" s="226">
        <v>41091</v>
      </c>
      <c r="CO143" s="226">
        <v>41122</v>
      </c>
      <c r="CP143" s="226">
        <v>41153</v>
      </c>
      <c r="CQ143" s="226">
        <v>41183</v>
      </c>
      <c r="CR143" s="226">
        <v>41214</v>
      </c>
      <c r="CS143" s="227">
        <v>41244</v>
      </c>
      <c r="CT143" s="225">
        <v>41275</v>
      </c>
      <c r="CU143" s="226">
        <v>41306</v>
      </c>
      <c r="CV143" s="226">
        <v>41334</v>
      </c>
      <c r="CW143" s="226">
        <v>41365</v>
      </c>
      <c r="CX143" s="226">
        <v>41395</v>
      </c>
      <c r="CY143" s="226">
        <v>41426</v>
      </c>
      <c r="CZ143" s="226">
        <v>41456</v>
      </c>
      <c r="DA143" s="226">
        <v>41487</v>
      </c>
      <c r="DB143" s="226">
        <v>41518</v>
      </c>
      <c r="DC143" s="226">
        <v>41548</v>
      </c>
      <c r="DD143" s="226">
        <v>41579</v>
      </c>
      <c r="DE143" s="227">
        <v>41609</v>
      </c>
      <c r="DF143" s="225">
        <v>41640</v>
      </c>
      <c r="DG143" s="226">
        <v>41671</v>
      </c>
      <c r="DH143" s="226">
        <v>41699</v>
      </c>
      <c r="DI143" s="226">
        <v>41730</v>
      </c>
      <c r="DJ143" s="226">
        <v>41760</v>
      </c>
      <c r="DK143" s="226">
        <v>41791</v>
      </c>
      <c r="DL143" s="226">
        <v>41821</v>
      </c>
      <c r="DM143" s="226">
        <v>41852</v>
      </c>
      <c r="DN143" s="226">
        <v>41883</v>
      </c>
      <c r="DO143" s="226">
        <v>41913</v>
      </c>
      <c r="DP143" s="226">
        <v>41944</v>
      </c>
      <c r="DQ143" s="226">
        <v>41974</v>
      </c>
      <c r="DR143" s="225">
        <v>42005</v>
      </c>
      <c r="DS143" s="226">
        <v>42036</v>
      </c>
      <c r="DT143" s="226">
        <v>42064</v>
      </c>
      <c r="DU143" s="226">
        <v>42095</v>
      </c>
      <c r="DV143" s="226">
        <v>42125</v>
      </c>
      <c r="DW143" s="226">
        <v>42156</v>
      </c>
      <c r="DX143" s="226">
        <v>42186</v>
      </c>
      <c r="DY143" s="226">
        <v>42217</v>
      </c>
      <c r="DZ143" s="226">
        <v>42248</v>
      </c>
      <c r="EA143" s="226">
        <v>42278</v>
      </c>
      <c r="EB143" s="226">
        <v>42309</v>
      </c>
      <c r="EC143" s="226">
        <v>42339</v>
      </c>
      <c r="ED143" s="225">
        <v>42370</v>
      </c>
      <c r="EE143" s="226">
        <v>42401</v>
      </c>
      <c r="EF143" s="226">
        <v>42430</v>
      </c>
      <c r="EG143" s="226">
        <v>42461</v>
      </c>
      <c r="EH143" s="226">
        <v>42491</v>
      </c>
      <c r="EI143" s="226">
        <v>42522</v>
      </c>
      <c r="EJ143" s="226">
        <v>42552</v>
      </c>
      <c r="EK143" s="226">
        <v>42583</v>
      </c>
      <c r="EL143" s="226">
        <v>42614</v>
      </c>
      <c r="EM143" s="226">
        <v>42644</v>
      </c>
      <c r="EN143" s="226">
        <v>42675</v>
      </c>
      <c r="EO143" s="228">
        <v>42705</v>
      </c>
      <c r="EP143" s="229">
        <v>42736</v>
      </c>
      <c r="EQ143" s="226">
        <v>42767</v>
      </c>
      <c r="ER143" s="226">
        <v>42795</v>
      </c>
      <c r="ES143" s="226">
        <v>42826</v>
      </c>
      <c r="ET143" s="226">
        <v>42856</v>
      </c>
      <c r="EU143" s="226">
        <v>42887</v>
      </c>
      <c r="EV143" s="226">
        <v>42917</v>
      </c>
      <c r="EW143" s="226">
        <v>42948</v>
      </c>
      <c r="EX143" s="226">
        <v>42979</v>
      </c>
      <c r="EY143" s="226">
        <v>43009</v>
      </c>
      <c r="EZ143" s="226">
        <v>43040</v>
      </c>
      <c r="FA143" s="226">
        <v>43070</v>
      </c>
      <c r="FB143" s="226">
        <v>43101</v>
      </c>
      <c r="FC143" s="226">
        <v>43132</v>
      </c>
      <c r="FD143" s="226">
        <v>43160</v>
      </c>
      <c r="FE143" s="226">
        <v>43191</v>
      </c>
      <c r="FF143" s="226">
        <v>43221</v>
      </c>
      <c r="FG143" s="226">
        <v>43252</v>
      </c>
      <c r="FH143" s="226">
        <v>43282</v>
      </c>
      <c r="FI143" s="226">
        <v>43313</v>
      </c>
      <c r="FJ143" s="226">
        <v>43344</v>
      </c>
      <c r="FK143" s="226">
        <v>43374</v>
      </c>
      <c r="FL143" s="270">
        <v>43405</v>
      </c>
      <c r="FM143" s="270">
        <v>43435</v>
      </c>
      <c r="FN143" s="270">
        <v>43466</v>
      </c>
      <c r="FO143" s="270">
        <v>43497</v>
      </c>
      <c r="FP143" s="270">
        <v>43525</v>
      </c>
      <c r="FQ143" s="270">
        <v>43556</v>
      </c>
      <c r="FR143" s="270">
        <v>43586</v>
      </c>
      <c r="FS143" s="270">
        <v>43617</v>
      </c>
      <c r="FT143" s="270">
        <v>43647</v>
      </c>
      <c r="FU143" s="270">
        <v>43678</v>
      </c>
      <c r="FV143" s="270">
        <v>43709</v>
      </c>
      <c r="FW143" s="270">
        <v>43739</v>
      </c>
      <c r="FX143" s="270">
        <v>43770</v>
      </c>
      <c r="FY143" s="270">
        <v>43800</v>
      </c>
      <c r="FZ143" s="270">
        <v>43831</v>
      </c>
      <c r="GA143" s="270">
        <v>43862</v>
      </c>
      <c r="GB143" s="270">
        <v>43891</v>
      </c>
      <c r="GC143" s="270">
        <v>43922</v>
      </c>
      <c r="GD143" s="270">
        <v>43952</v>
      </c>
      <c r="GE143" s="270">
        <v>43983</v>
      </c>
      <c r="GF143" s="270">
        <v>44013</v>
      </c>
      <c r="GG143" s="270">
        <v>44044</v>
      </c>
      <c r="GH143" s="270">
        <v>44075</v>
      </c>
      <c r="GI143" s="270">
        <v>44105</v>
      </c>
      <c r="GJ143" s="270">
        <v>44136</v>
      </c>
      <c r="GK143" s="270">
        <v>44166</v>
      </c>
      <c r="GL143" s="509" t="s">
        <v>459</v>
      </c>
      <c r="GM143" s="509" t="s">
        <v>460</v>
      </c>
      <c r="GN143" s="270" t="s">
        <v>458</v>
      </c>
      <c r="GO143" s="270" t="s">
        <v>461</v>
      </c>
      <c r="GP143" s="270" t="s">
        <v>462</v>
      </c>
      <c r="GQ143" s="270">
        <v>44348</v>
      </c>
      <c r="GR143" s="270">
        <v>44378</v>
      </c>
      <c r="GS143" s="270">
        <v>44409</v>
      </c>
      <c r="GT143" s="270">
        <v>44440</v>
      </c>
      <c r="GU143" s="270">
        <v>44470</v>
      </c>
      <c r="GV143" s="270">
        <v>44501</v>
      </c>
      <c r="GW143" s="270">
        <v>44531</v>
      </c>
      <c r="GX143" s="270">
        <v>44562</v>
      </c>
      <c r="GY143" s="270">
        <v>44593</v>
      </c>
      <c r="GZ143" s="270">
        <v>44621</v>
      </c>
      <c r="HA143" s="270">
        <v>44652</v>
      </c>
      <c r="HB143" s="270">
        <v>44682</v>
      </c>
      <c r="HC143" s="270">
        <v>44713</v>
      </c>
      <c r="HD143" s="270">
        <v>44743</v>
      </c>
      <c r="HE143" s="270">
        <v>44774</v>
      </c>
      <c r="HF143" s="270">
        <v>44805</v>
      </c>
      <c r="HG143" s="270">
        <v>44835</v>
      </c>
      <c r="HH143" s="270">
        <f>HH$11</f>
        <v>44866</v>
      </c>
      <c r="HI143" s="270">
        <f>HI$11</f>
        <v>44896</v>
      </c>
      <c r="HJ143" s="270">
        <f>HJ$11</f>
        <v>44927</v>
      </c>
      <c r="HK143" s="270" t="s">
        <v>509</v>
      </c>
      <c r="HL143" s="270">
        <f t="shared" ref="HL143:HZ143" si="10">HL$11</f>
        <v>44986</v>
      </c>
      <c r="HM143" s="270">
        <f t="shared" si="10"/>
        <v>45017</v>
      </c>
      <c r="HN143" s="270">
        <f t="shared" si="10"/>
        <v>45047</v>
      </c>
      <c r="HO143" s="270">
        <f t="shared" si="10"/>
        <v>45078</v>
      </c>
      <c r="HP143" s="270">
        <f t="shared" si="10"/>
        <v>45108</v>
      </c>
      <c r="HQ143" s="270">
        <f t="shared" si="10"/>
        <v>45139</v>
      </c>
      <c r="HR143" s="270">
        <f t="shared" si="10"/>
        <v>45170</v>
      </c>
      <c r="HS143" s="270">
        <f t="shared" si="10"/>
        <v>45200</v>
      </c>
      <c r="HT143" s="270">
        <f t="shared" si="10"/>
        <v>45231</v>
      </c>
      <c r="HU143" s="270">
        <f t="shared" si="10"/>
        <v>45261</v>
      </c>
      <c r="HV143" s="270">
        <f t="shared" si="10"/>
        <v>45292</v>
      </c>
      <c r="HW143" s="270">
        <f t="shared" si="10"/>
        <v>45323</v>
      </c>
      <c r="HX143" s="270">
        <f t="shared" si="10"/>
        <v>45352</v>
      </c>
      <c r="HY143" s="270">
        <f t="shared" si="10"/>
        <v>45383</v>
      </c>
      <c r="HZ143" s="270">
        <f t="shared" si="10"/>
        <v>45413</v>
      </c>
      <c r="IA143" s="270">
        <v>45444</v>
      </c>
      <c r="IB143" s="270">
        <v>45474</v>
      </c>
      <c r="IC143" s="270">
        <v>45505</v>
      </c>
      <c r="ID143" s="270">
        <v>45536</v>
      </c>
      <c r="IE143" s="270">
        <v>45566</v>
      </c>
      <c r="IF143" s="270">
        <v>45597</v>
      </c>
      <c r="IG143" s="270">
        <v>45627</v>
      </c>
      <c r="IH143" s="270">
        <v>45658</v>
      </c>
      <c r="II143" s="270">
        <v>45689</v>
      </c>
      <c r="IJ143" s="270">
        <v>45717</v>
      </c>
    </row>
    <row r="144" spans="1:244">
      <c r="A144" s="39" t="s">
        <v>435</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c r="AJ144" s="286"/>
      <c r="AK144" s="286"/>
      <c r="AL144" s="286"/>
      <c r="AM144" s="286"/>
      <c r="AN144" s="286"/>
      <c r="AO144" s="286"/>
      <c r="AP144" s="286"/>
      <c r="AQ144" s="286"/>
      <c r="AR144" s="286"/>
      <c r="AS144" s="286"/>
      <c r="AT144" s="286"/>
      <c r="AU144" s="286"/>
      <c r="AV144" s="286"/>
      <c r="AW144" s="286"/>
      <c r="AX144" s="286">
        <v>0.13857142857142857</v>
      </c>
      <c r="AY144" s="286">
        <v>0.15305555555555556</v>
      </c>
      <c r="AZ144" s="286">
        <v>10.876818181818182</v>
      </c>
      <c r="BA144" s="286">
        <v>13.807499999999999</v>
      </c>
      <c r="BB144" s="286">
        <v>22.545500000000001</v>
      </c>
      <c r="BC144" s="286">
        <v>22.788809523809523</v>
      </c>
      <c r="BD144" s="286">
        <v>31.232500000000002</v>
      </c>
      <c r="BE144" s="286">
        <v>46.323333333333331</v>
      </c>
      <c r="BF144" s="286">
        <v>45</v>
      </c>
      <c r="BG144" s="286">
        <v>63.813761904761911</v>
      </c>
      <c r="BH144" s="286">
        <v>46.102631578947403</v>
      </c>
      <c r="BI144" s="286">
        <v>37.832000000000001</v>
      </c>
      <c r="BJ144" s="286">
        <v>42.556052631578901</v>
      </c>
      <c r="BK144" s="286">
        <v>78.453333333333305</v>
      </c>
      <c r="BL144" s="286">
        <v>82.548043478260865</v>
      </c>
      <c r="BM144" s="286">
        <v>118.41475</v>
      </c>
      <c r="BN144" s="286">
        <v>225.92857142857142</v>
      </c>
      <c r="BO144" s="286">
        <v>118.29209523809524</v>
      </c>
      <c r="BP144" s="286">
        <v>91.827619047619052</v>
      </c>
      <c r="BQ144" s="286">
        <v>73.180227272727294</v>
      </c>
      <c r="BR144" s="286">
        <v>58.4188571428571</v>
      </c>
      <c r="BS144" s="286">
        <v>75.054749999999999</v>
      </c>
      <c r="BT144" s="286">
        <v>88.50685</v>
      </c>
      <c r="BU144" s="286">
        <v>68.826095238095235</v>
      </c>
      <c r="BV144" s="286">
        <v>64.968400000000003</v>
      </c>
      <c r="BW144" s="286">
        <v>65.251400000000004</v>
      </c>
      <c r="BX144" s="286">
        <v>67.416727272727286</v>
      </c>
      <c r="BY144" s="286">
        <v>81.826052631578946</v>
      </c>
      <c r="BZ144" s="286">
        <v>118.1790909090909</v>
      </c>
      <c r="CA144" s="286">
        <v>100.703095238095</v>
      </c>
      <c r="CB144" s="286">
        <v>126.3795238095238</v>
      </c>
      <c r="CC144" s="286">
        <v>161.76478260869564</v>
      </c>
      <c r="CD144" s="286">
        <v>155.47309523809523</v>
      </c>
      <c r="CE144" s="286">
        <v>152.61699999999999</v>
      </c>
      <c r="CF144" s="286">
        <v>124.20225000000001</v>
      </c>
      <c r="CG144" s="286">
        <v>84.779285714285706</v>
      </c>
      <c r="CH144" s="286">
        <v>87.761190476190478</v>
      </c>
      <c r="CI144" s="286">
        <v>141.3602105263158</v>
      </c>
      <c r="CJ144" s="286">
        <v>159.00222727272725</v>
      </c>
      <c r="CK144" s="286">
        <v>144.32034999999999</v>
      </c>
      <c r="CL144" s="286">
        <v>143.85363636363635</v>
      </c>
      <c r="CM144" s="286">
        <v>116.47125</v>
      </c>
      <c r="CN144" s="286">
        <v>88.686666666666667</v>
      </c>
      <c r="CO144" s="286">
        <v>70.948260869565217</v>
      </c>
      <c r="CP144" s="286">
        <v>60.954473684210527</v>
      </c>
      <c r="CQ144" s="286">
        <v>31.242954545454545</v>
      </c>
      <c r="CR144" s="286">
        <v>53.33868421052631</v>
      </c>
      <c r="CS144" s="286">
        <v>54.509444444444441</v>
      </c>
      <c r="CT144" s="286">
        <v>43.688571428571429</v>
      </c>
      <c r="CU144" s="286">
        <v>49.919444444444444</v>
      </c>
      <c r="CV144" s="286">
        <v>66.531499999999994</v>
      </c>
      <c r="CW144" s="286">
        <v>64.68295454545455</v>
      </c>
      <c r="CX144" s="286">
        <v>70.518809523809523</v>
      </c>
      <c r="CY144" s="286">
        <v>101.67925</v>
      </c>
      <c r="CZ144" s="286">
        <v>82.460909090909084</v>
      </c>
      <c r="DA144" s="286">
        <v>106.65681818181818</v>
      </c>
      <c r="DB144" s="286">
        <v>102.60380952381</v>
      </c>
      <c r="DC144" s="286">
        <v>85.415000000000006</v>
      </c>
      <c r="DD144" s="286">
        <v>99.695526315789479</v>
      </c>
      <c r="DE144" s="286">
        <v>101.84210526315789</v>
      </c>
      <c r="DF144" s="286">
        <v>121.550909090909</v>
      </c>
      <c r="DG144" s="286">
        <v>133.45025000000001</v>
      </c>
      <c r="DH144" s="286">
        <v>125.16526315789474</v>
      </c>
      <c r="DI144" s="286">
        <v>115.30925000000001</v>
      </c>
      <c r="DJ144" s="286">
        <v>90.980714285714285</v>
      </c>
      <c r="DK144" s="286">
        <v>75.591842105263154</v>
      </c>
      <c r="DL144" s="286">
        <v>69.734999999999999</v>
      </c>
      <c r="DM144" s="286">
        <v>112.89690476190476</v>
      </c>
      <c r="DN144" s="286">
        <v>155.89136363636365</v>
      </c>
      <c r="DO144" s="286">
        <v>150.18934782608696</v>
      </c>
      <c r="DP144" s="286">
        <v>100.78447368421052</v>
      </c>
      <c r="DQ144" s="286">
        <v>104.813</v>
      </c>
      <c r="DR144" s="286">
        <v>102.83571428571429</v>
      </c>
      <c r="DS144" s="286">
        <v>128.6588888888889</v>
      </c>
      <c r="DT144" s="286">
        <v>175.12159090909091</v>
      </c>
      <c r="DU144" s="286">
        <v>155.62674999999999</v>
      </c>
      <c r="DV144" s="286">
        <v>151.673</v>
      </c>
      <c r="DW144" s="286">
        <v>133.22690476190476</v>
      </c>
      <c r="DX144" s="286">
        <v>134.55931818181818</v>
      </c>
      <c r="DY144" s="286">
        <v>156.69428571428571</v>
      </c>
      <c r="DZ144" s="286">
        <v>170.47952380952381</v>
      </c>
      <c r="EA144" s="286">
        <v>123.66666666666667</v>
      </c>
      <c r="EB144" s="286">
        <v>114.40789473684211</v>
      </c>
      <c r="EC144" s="286">
        <v>115.18625</v>
      </c>
      <c r="ED144" s="286">
        <v>118.55</v>
      </c>
      <c r="EE144" s="286">
        <v>149.27736842105264</v>
      </c>
      <c r="EF144" s="286">
        <v>162.87340909090909</v>
      </c>
      <c r="EG144" s="286">
        <v>147.6335</v>
      </c>
      <c r="EH144" s="286">
        <v>122.30976190476191</v>
      </c>
      <c r="EI144" s="286">
        <v>140.73590909090908</v>
      </c>
      <c r="EJ144" s="286">
        <v>121.37547619047618</v>
      </c>
      <c r="EK144" s="286">
        <v>141.01413043478263</v>
      </c>
      <c r="EL144" s="286">
        <v>192.12</v>
      </c>
      <c r="EM144" s="286">
        <v>162.6645</v>
      </c>
      <c r="EN144" s="286">
        <v>199.83674999999999</v>
      </c>
      <c r="EO144" s="286">
        <v>132.36666666666665</v>
      </c>
      <c r="EP144" s="286">
        <v>99.522142857142853</v>
      </c>
      <c r="EQ144" s="286">
        <v>126.12111111111111</v>
      </c>
      <c r="ER144" s="286">
        <v>175.02260869565217</v>
      </c>
      <c r="ES144" s="286">
        <v>170.71027777777778</v>
      </c>
      <c r="ET144" s="286">
        <v>188.12181818181818</v>
      </c>
      <c r="EU144" s="286">
        <v>165.97357142857143</v>
      </c>
      <c r="EV144" s="286">
        <v>150.41357142857143</v>
      </c>
      <c r="EW144" s="286">
        <v>161.61326086956521</v>
      </c>
      <c r="EX144" s="286">
        <v>192.43324999999999</v>
      </c>
      <c r="EY144" s="286">
        <v>252.11238095238096</v>
      </c>
      <c r="EZ144" s="286">
        <v>237.38131578947369</v>
      </c>
      <c r="FA144" s="286">
        <v>184.3</v>
      </c>
      <c r="FB144" s="286">
        <v>204.89309523809524</v>
      </c>
      <c r="FC144" s="286">
        <v>265.93</v>
      </c>
      <c r="FD144" s="286">
        <v>233.70142857142858</v>
      </c>
      <c r="FE144" s="286">
        <v>263.46642857142859</v>
      </c>
      <c r="FF144" s="286">
        <v>362.69</v>
      </c>
      <c r="FG144" s="286">
        <v>220.87476190476201</v>
      </c>
      <c r="FH144" s="286">
        <v>157.98738095238096</v>
      </c>
      <c r="FI144" s="286">
        <v>267.38065217391301</v>
      </c>
      <c r="FJ144" s="286">
        <v>238.19657894736844</v>
      </c>
      <c r="FK144" s="286">
        <v>249.37772727272727</v>
      </c>
      <c r="FL144" s="286">
        <v>225.66815789473685</v>
      </c>
      <c r="FM144" s="286">
        <v>193.93722222222223</v>
      </c>
      <c r="FN144" s="286">
        <v>197.36095238095237</v>
      </c>
      <c r="FO144" s="286">
        <v>197.82925</v>
      </c>
      <c r="FP144" s="286">
        <v>277.19105263157894</v>
      </c>
      <c r="FQ144" s="286">
        <v>226.40690476190477</v>
      </c>
      <c r="FR144" s="286">
        <v>290.92431818181819</v>
      </c>
      <c r="FS144" s="286">
        <v>233.31631578947369</v>
      </c>
      <c r="FT144" s="286">
        <v>200.29363636363635</v>
      </c>
      <c r="FU144" s="286">
        <v>333.9204545454545</v>
      </c>
      <c r="FV144" s="286">
        <v>232.54452380952381</v>
      </c>
      <c r="FW144" s="286">
        <v>248.99695652173912</v>
      </c>
      <c r="FX144" s="286">
        <v>261.09289473684208</v>
      </c>
      <c r="FY144" s="286">
        <v>183.93236842105264</v>
      </c>
      <c r="FZ144" s="286">
        <v>240.70568181818183</v>
      </c>
      <c r="GA144" s="286">
        <v>257.74694444444447</v>
      </c>
      <c r="GB144" s="286">
        <v>273.95068181818181</v>
      </c>
      <c r="GC144" s="286">
        <v>233.24725000000001</v>
      </c>
      <c r="GD144" s="286">
        <v>231.04868421052632</v>
      </c>
      <c r="GE144" s="286">
        <v>272.50574999999998</v>
      </c>
      <c r="GF144" s="286">
        <v>219.33695652173913</v>
      </c>
      <c r="GG144" s="286">
        <v>221.76880952381001</v>
      </c>
      <c r="GH144" s="286">
        <v>289.4895238095238</v>
      </c>
      <c r="GI144" s="286">
        <v>251.86619047619001</v>
      </c>
      <c r="GJ144" s="286">
        <v>237.70824999999999</v>
      </c>
      <c r="GK144" s="286">
        <v>228.2355</v>
      </c>
      <c r="GL144" s="286">
        <v>300.73957894736799</v>
      </c>
      <c r="GM144" s="286">
        <v>286.63894444444401</v>
      </c>
      <c r="GN144" s="286">
        <v>292.05004347826099</v>
      </c>
      <c r="GO144" s="286">
        <v>248.46290476190501</v>
      </c>
      <c r="GP144" s="286">
        <v>254.800904761905</v>
      </c>
      <c r="GQ144" s="286">
        <v>263.596272727273</v>
      </c>
      <c r="GR144" s="286">
        <v>271.35300000000001</v>
      </c>
      <c r="GS144" s="286">
        <v>303.07499999999999</v>
      </c>
      <c r="GT144" s="286">
        <v>272.57</v>
      </c>
      <c r="GU144" s="286">
        <v>278.04000000000002</v>
      </c>
      <c r="GV144" s="286">
        <v>161.31299999999999</v>
      </c>
      <c r="GW144" s="286">
        <v>220.405</v>
      </c>
      <c r="GX144" s="286">
        <v>238.64</v>
      </c>
      <c r="GY144" s="286">
        <v>284.47300000000001</v>
      </c>
      <c r="GZ144" s="286">
        <v>300.46899999999999</v>
      </c>
      <c r="HA144" s="286">
        <v>349.37700000000001</v>
      </c>
      <c r="HB144" s="286">
        <v>287.077</v>
      </c>
      <c r="HC144" s="286">
        <v>280.83499999999998</v>
      </c>
      <c r="HD144" s="286">
        <v>261.63799999999998</v>
      </c>
      <c r="HE144" s="286">
        <v>328.10300000000001</v>
      </c>
      <c r="HF144" s="286">
        <v>361.53100000000001</v>
      </c>
      <c r="HG144" s="286">
        <v>356.33800000000002</v>
      </c>
      <c r="HH144" s="286">
        <v>316.75375000000008</v>
      </c>
      <c r="HI144" s="286">
        <v>233.81800000000001</v>
      </c>
      <c r="HJ144" s="286">
        <v>305.685</v>
      </c>
      <c r="HK144" s="286">
        <v>330.20100000000002</v>
      </c>
      <c r="HL144" s="286">
        <v>329.50599999999997</v>
      </c>
      <c r="HM144" s="286">
        <v>306.02600000000001</v>
      </c>
      <c r="HN144" s="286">
        <v>326.66500000000002</v>
      </c>
      <c r="HO144" s="286">
        <v>305.01600000000002</v>
      </c>
      <c r="HP144" s="286">
        <v>319.52100000000002</v>
      </c>
      <c r="HQ144" s="286">
        <v>302.99</v>
      </c>
      <c r="HR144" s="286">
        <v>329.35500000000002</v>
      </c>
      <c r="HS144" s="286">
        <v>401.25799999999998</v>
      </c>
      <c r="HT144" s="286">
        <v>281.05099999999999</v>
      </c>
      <c r="HU144" s="286">
        <v>352.65600000000001</v>
      </c>
      <c r="HV144" s="592">
        <v>330.34100000000001</v>
      </c>
      <c r="HW144" s="286">
        <v>342.86500000000001</v>
      </c>
      <c r="HX144" s="592">
        <v>362.505</v>
      </c>
      <c r="HY144" s="592">
        <v>467.94099999999997</v>
      </c>
      <c r="HZ144" s="592">
        <v>372.94099999999997</v>
      </c>
      <c r="IA144" s="592">
        <v>423.62599999999998</v>
      </c>
      <c r="IB144" s="592">
        <v>369.92700000000002</v>
      </c>
      <c r="IC144" s="592">
        <v>398.84699999999998</v>
      </c>
      <c r="ID144" s="592">
        <v>289.13900000000001</v>
      </c>
      <c r="IE144" s="592">
        <v>282.63600000000002</v>
      </c>
      <c r="IF144" s="592">
        <v>357.28899999999999</v>
      </c>
      <c r="IG144" s="592">
        <v>398.74299999999999</v>
      </c>
      <c r="IH144" s="592">
        <v>286.49900000000002</v>
      </c>
      <c r="II144" s="592">
        <v>317.88400000000001</v>
      </c>
      <c r="IJ144" s="592">
        <v>300.209</v>
      </c>
    </row>
    <row r="145" spans="1:244">
      <c r="A145" s="39" t="s">
        <v>434</v>
      </c>
      <c r="B145" s="285"/>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c r="AJ145" s="285"/>
      <c r="AK145" s="285"/>
      <c r="AL145" s="285"/>
      <c r="AM145" s="285"/>
      <c r="AN145" s="285"/>
      <c r="AO145" s="285"/>
      <c r="AP145" s="285"/>
      <c r="AQ145" s="285"/>
      <c r="AR145" s="285"/>
      <c r="AS145" s="285"/>
      <c r="AT145" s="285"/>
      <c r="AU145" s="285"/>
      <c r="AV145" s="285"/>
      <c r="AW145" s="285"/>
      <c r="AX145" s="285">
        <v>0.37380952380952381</v>
      </c>
      <c r="AY145" s="285">
        <v>0.2994444444444444</v>
      </c>
      <c r="AZ145" s="285">
        <v>0.42</v>
      </c>
      <c r="BA145" s="285">
        <v>0.36299999999999999</v>
      </c>
      <c r="BB145" s="285">
        <v>3.7250000000000001</v>
      </c>
      <c r="BC145" s="285">
        <v>10.655238095238095</v>
      </c>
      <c r="BD145" s="285">
        <v>11.524090909090908</v>
      </c>
      <c r="BE145" s="285">
        <v>16.62047619047619</v>
      </c>
      <c r="BF145" s="285">
        <v>27</v>
      </c>
      <c r="BG145" s="285">
        <v>57.872619047619047</v>
      </c>
      <c r="BH145" s="285">
        <v>40.960263157894701</v>
      </c>
      <c r="BI145" s="285">
        <v>33.57</v>
      </c>
      <c r="BJ145" s="285">
        <v>33.324736842105303</v>
      </c>
      <c r="BK145" s="285">
        <v>45.900833333333303</v>
      </c>
      <c r="BL145" s="285">
        <v>43.339782608695657</v>
      </c>
      <c r="BM145" s="285">
        <v>46.849249999999998</v>
      </c>
      <c r="BN145" s="285">
        <v>61.65190476190476</v>
      </c>
      <c r="BO145" s="285">
        <v>42.103809523809524</v>
      </c>
      <c r="BP145" s="285">
        <v>39.918333333333337</v>
      </c>
      <c r="BQ145" s="285">
        <v>45.147500000000001</v>
      </c>
      <c r="BR145" s="285">
        <v>42.541428571428597</v>
      </c>
      <c r="BS145" s="285">
        <v>45.164250000000003</v>
      </c>
      <c r="BT145" s="285">
        <v>37.597749999999998</v>
      </c>
      <c r="BU145" s="285">
        <v>30.784285714285716</v>
      </c>
      <c r="BV145" s="285">
        <v>29.238</v>
      </c>
      <c r="BW145" s="285">
        <v>50.549750000000003</v>
      </c>
      <c r="BX145" s="285">
        <v>48.092500000000001</v>
      </c>
      <c r="BY145" s="285">
        <v>48.58868421052631</v>
      </c>
      <c r="BZ145" s="285">
        <v>45.186363636363637</v>
      </c>
      <c r="CA145" s="285">
        <v>42.416904761904803</v>
      </c>
      <c r="CB145" s="285">
        <v>48.839761904761907</v>
      </c>
      <c r="CC145" s="285">
        <v>87.76891304347825</v>
      </c>
      <c r="CD145" s="285">
        <v>66.075714285714284</v>
      </c>
      <c r="CE145" s="285">
        <v>61.258749999999999</v>
      </c>
      <c r="CF145" s="285">
        <v>49.996499999999997</v>
      </c>
      <c r="CG145" s="285">
        <v>41.82595238095238</v>
      </c>
      <c r="CH145" s="285">
        <v>40.700476190476188</v>
      </c>
      <c r="CI145" s="285">
        <v>50.185526315789474</v>
      </c>
      <c r="CJ145" s="285">
        <v>48.914318181818182</v>
      </c>
      <c r="CK145" s="285">
        <v>57.735750000000003</v>
      </c>
      <c r="CL145" s="285">
        <v>72.710909090909084</v>
      </c>
      <c r="CM145" s="285">
        <v>61.744750000000003</v>
      </c>
      <c r="CN145" s="285">
        <v>56.183571428571426</v>
      </c>
      <c r="CO145" s="285">
        <v>62.581739130434784</v>
      </c>
      <c r="CP145" s="285">
        <v>55.504736842105267</v>
      </c>
      <c r="CQ145" s="285">
        <v>55.050681818181815</v>
      </c>
      <c r="CR145" s="285">
        <v>57.794210526315787</v>
      </c>
      <c r="CS145" s="285">
        <v>45.604166666666664</v>
      </c>
      <c r="CT145" s="285">
        <v>36.930714285714288</v>
      </c>
      <c r="CU145" s="285">
        <v>47.234444444444442</v>
      </c>
      <c r="CV145" s="285">
        <v>59.601500000000001</v>
      </c>
      <c r="CW145" s="285">
        <v>62.900454545454544</v>
      </c>
      <c r="CX145" s="285">
        <v>63.484761904761903</v>
      </c>
      <c r="CY145" s="285">
        <v>84.266750000000002</v>
      </c>
      <c r="CZ145" s="285">
        <v>60.156590909090909</v>
      </c>
      <c r="DA145" s="285">
        <v>70.573181818181823</v>
      </c>
      <c r="DB145" s="285">
        <v>51.744047619047599</v>
      </c>
      <c r="DC145" s="285">
        <v>53.253260869565217</v>
      </c>
      <c r="DD145" s="285">
        <v>49.819736842105257</v>
      </c>
      <c r="DE145" s="285">
        <v>42.512894736842107</v>
      </c>
      <c r="DF145" s="285">
        <v>41.658636363636397</v>
      </c>
      <c r="DG145" s="285">
        <v>59.350749999999998</v>
      </c>
      <c r="DH145" s="285">
        <v>56.827631578947368</v>
      </c>
      <c r="DI145" s="285">
        <v>64.341250000000002</v>
      </c>
      <c r="DJ145" s="285">
        <v>45.741666666666667</v>
      </c>
      <c r="DK145" s="285">
        <v>39.554736842105264</v>
      </c>
      <c r="DL145" s="285">
        <v>37.649545454545454</v>
      </c>
      <c r="DM145" s="285">
        <v>53.034523809523812</v>
      </c>
      <c r="DN145" s="285">
        <v>68.413636363636371</v>
      </c>
      <c r="DO145" s="285">
        <v>91.971956521739131</v>
      </c>
      <c r="DP145" s="285">
        <v>56.53368421052631</v>
      </c>
      <c r="DQ145" s="285">
        <v>58.158999999999999</v>
      </c>
      <c r="DR145" s="285">
        <v>48.670476190476194</v>
      </c>
      <c r="DS145" s="285">
        <v>48.071944444444448</v>
      </c>
      <c r="DT145" s="285">
        <v>49.146136363636359</v>
      </c>
      <c r="DU145" s="285">
        <v>51.8125</v>
      </c>
      <c r="DV145" s="285">
        <v>43.085749999999997</v>
      </c>
      <c r="DW145" s="285">
        <v>41.412380952380957</v>
      </c>
      <c r="DX145" s="285">
        <v>48.568636363636358</v>
      </c>
      <c r="DY145" s="285">
        <v>69.360714285714295</v>
      </c>
      <c r="DZ145" s="285">
        <v>61.978095238095236</v>
      </c>
      <c r="EA145" s="285">
        <v>58.564047619047621</v>
      </c>
      <c r="EB145" s="285">
        <v>46.821315789473687</v>
      </c>
      <c r="EC145" s="285">
        <v>53.6935</v>
      </c>
      <c r="ED145" s="285">
        <v>56.751052631578943</v>
      </c>
      <c r="EE145" s="285">
        <v>62.39236842105263</v>
      </c>
      <c r="EF145" s="285">
        <v>82.098636363636373</v>
      </c>
      <c r="EG145" s="285">
        <v>54.620750000000001</v>
      </c>
      <c r="EH145" s="285">
        <v>59.341428571428573</v>
      </c>
      <c r="EI145" s="285">
        <v>63.543863636363639</v>
      </c>
      <c r="EJ145" s="285">
        <v>56.027619047619048</v>
      </c>
      <c r="EK145" s="285">
        <v>60.56</v>
      </c>
      <c r="EL145" s="285">
        <v>66.035238095238086</v>
      </c>
      <c r="EM145" s="285">
        <v>66.517750000000007</v>
      </c>
      <c r="EN145" s="285">
        <v>82.958749999999995</v>
      </c>
      <c r="EO145" s="285">
        <v>59.418571428571425</v>
      </c>
      <c r="EP145" s="285">
        <v>47.591904761904765</v>
      </c>
      <c r="EQ145" s="285">
        <v>52.567500000000003</v>
      </c>
      <c r="ER145" s="285">
        <v>64.975869565217394</v>
      </c>
      <c r="ES145" s="285">
        <v>66.859444444444435</v>
      </c>
      <c r="ET145" s="285">
        <v>68.065454545454543</v>
      </c>
      <c r="EU145" s="285">
        <v>59.53404761904762</v>
      </c>
      <c r="EV145" s="285">
        <v>50.841904761904765</v>
      </c>
      <c r="EW145" s="285">
        <v>72.918695652173923</v>
      </c>
      <c r="EX145" s="285">
        <v>73.653499999999994</v>
      </c>
      <c r="EY145" s="285">
        <v>80.821904761904761</v>
      </c>
      <c r="EZ145" s="285">
        <v>76.349473684210523</v>
      </c>
      <c r="FA145" s="285">
        <v>61</v>
      </c>
      <c r="FB145" s="285">
        <v>63.644285714285715</v>
      </c>
      <c r="FC145" s="285">
        <v>87.124722222222218</v>
      </c>
      <c r="FD145" s="285">
        <v>81.579047619047614</v>
      </c>
      <c r="FE145" s="285">
        <v>73.978571428571428</v>
      </c>
      <c r="FF145" s="285">
        <v>90.502499999999998</v>
      </c>
      <c r="FG145" s="285">
        <v>89.351428571428571</v>
      </c>
      <c r="FH145" s="285">
        <v>62.186190476190475</v>
      </c>
      <c r="FI145" s="285">
        <v>76.739347826086956</v>
      </c>
      <c r="FJ145" s="285">
        <v>84.705526315789484</v>
      </c>
      <c r="FK145" s="285">
        <v>121.58022727272729</v>
      </c>
      <c r="FL145" s="285">
        <v>107.15131578947368</v>
      </c>
      <c r="FM145" s="285">
        <v>109.64111111111112</v>
      </c>
      <c r="FN145" s="285">
        <v>132.15309523809523</v>
      </c>
      <c r="FO145" s="285">
        <v>138.25749999999999</v>
      </c>
      <c r="FP145" s="285">
        <v>157.84368421052633</v>
      </c>
      <c r="FQ145" s="285">
        <v>134.8047619047619</v>
      </c>
      <c r="FR145" s="285">
        <v>179.2805909090909</v>
      </c>
      <c r="FS145" s="285">
        <v>181.78668421052632</v>
      </c>
      <c r="FT145" s="285">
        <v>141.80686363636366</v>
      </c>
      <c r="FU145" s="285">
        <v>203.53945454545456</v>
      </c>
      <c r="FV145" s="285">
        <v>176.43795238095237</v>
      </c>
      <c r="FW145" s="285">
        <v>178.62095652173915</v>
      </c>
      <c r="FX145" s="285">
        <v>158.71957894736843</v>
      </c>
      <c r="FY145" s="285">
        <v>118.405</v>
      </c>
      <c r="FZ145" s="285">
        <v>197.16781818181818</v>
      </c>
      <c r="GA145" s="285">
        <v>212.13866666666667</v>
      </c>
      <c r="GB145" s="285">
        <v>193.09945454545456</v>
      </c>
      <c r="GC145" s="285">
        <v>202.00235000000001</v>
      </c>
      <c r="GD145" s="285">
        <v>157.30731578947368</v>
      </c>
      <c r="GE145" s="285">
        <v>175.95275000000001</v>
      </c>
      <c r="GF145" s="285">
        <v>180.65126086956522</v>
      </c>
      <c r="GG145" s="285">
        <v>183.369857142857</v>
      </c>
      <c r="GH145" s="285">
        <v>187.41785714285714</v>
      </c>
      <c r="GI145" s="285">
        <v>192.681761904762</v>
      </c>
      <c r="GJ145" s="285">
        <v>186.64179999999999</v>
      </c>
      <c r="GK145" s="285">
        <v>218.40334999999999</v>
      </c>
      <c r="GL145" s="285">
        <v>229.70463157894699</v>
      </c>
      <c r="GM145" s="285">
        <v>214.213722222222</v>
      </c>
      <c r="GN145" s="285">
        <v>280.42252173912999</v>
      </c>
      <c r="GO145" s="285">
        <v>186.52819047618999</v>
      </c>
      <c r="GP145" s="285">
        <v>218.50933333333299</v>
      </c>
      <c r="GQ145" s="285">
        <v>229.27395454545501</v>
      </c>
      <c r="GR145" s="285">
        <v>300.38600000000002</v>
      </c>
      <c r="GS145" s="285">
        <v>289.52699999999999</v>
      </c>
      <c r="GT145" s="285">
        <v>335.97</v>
      </c>
      <c r="GU145" s="285">
        <v>351.83499999999998</v>
      </c>
      <c r="GV145" s="285">
        <v>202.999</v>
      </c>
      <c r="GW145" s="285">
        <v>221.911</v>
      </c>
      <c r="GX145" s="285">
        <v>224.28100000000001</v>
      </c>
      <c r="GY145" s="285">
        <v>207.07499999999999</v>
      </c>
      <c r="GZ145" s="285">
        <v>200.04599999999999</v>
      </c>
      <c r="HA145" s="285">
        <v>258.29500000000002</v>
      </c>
      <c r="HB145" s="285">
        <v>260.83800000000002</v>
      </c>
      <c r="HC145" s="285">
        <v>292.584</v>
      </c>
      <c r="HD145" s="285">
        <v>181.29</v>
      </c>
      <c r="HE145" s="285">
        <v>260.43</v>
      </c>
      <c r="HF145" s="285">
        <v>349.27100000000002</v>
      </c>
      <c r="HG145" s="285">
        <v>361.02699999999999</v>
      </c>
      <c r="HH145" s="285">
        <v>256.51009999999997</v>
      </c>
      <c r="HI145" s="285">
        <v>218.14500000000001</v>
      </c>
      <c r="HJ145" s="285">
        <v>251.226</v>
      </c>
      <c r="HK145" s="285">
        <v>287.55</v>
      </c>
      <c r="HL145" s="285">
        <v>232.74100000000001</v>
      </c>
      <c r="HM145" s="285">
        <v>187.41300000000001</v>
      </c>
      <c r="HN145" s="285">
        <v>228.441</v>
      </c>
      <c r="HO145" s="285">
        <v>259.78100000000001</v>
      </c>
      <c r="HP145" s="285">
        <v>272.351</v>
      </c>
      <c r="HQ145" s="285">
        <v>320.25400000000002</v>
      </c>
      <c r="HR145" s="285">
        <v>252.64599999999999</v>
      </c>
      <c r="HS145" s="285">
        <v>293.13499999999999</v>
      </c>
      <c r="HT145" s="285">
        <v>164.292</v>
      </c>
      <c r="HU145" s="285">
        <v>202.63800000000001</v>
      </c>
      <c r="HV145" s="593">
        <v>225.11600000000001</v>
      </c>
      <c r="HW145" s="285">
        <v>183.148</v>
      </c>
      <c r="HX145" s="593">
        <v>179.505</v>
      </c>
      <c r="HY145" s="593">
        <v>237.017</v>
      </c>
      <c r="HZ145" s="593">
        <v>169.63</v>
      </c>
      <c r="IA145" s="593">
        <v>204.565</v>
      </c>
      <c r="IB145" s="593">
        <v>148.238</v>
      </c>
      <c r="IC145" s="593">
        <v>212.44399999999999</v>
      </c>
      <c r="ID145" s="593">
        <v>148.20599999999999</v>
      </c>
      <c r="IE145" s="593">
        <v>165.87899999999999</v>
      </c>
      <c r="IF145" s="593">
        <v>182.381</v>
      </c>
      <c r="IG145" s="593">
        <v>194.31100000000001</v>
      </c>
      <c r="IH145" s="593">
        <v>124.721</v>
      </c>
      <c r="II145" s="593">
        <v>138.065</v>
      </c>
      <c r="IJ145" s="593">
        <v>163.16</v>
      </c>
    </row>
    <row r="146" spans="1:244">
      <c r="A146" s="39" t="s">
        <v>56</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285"/>
      <c r="AE146" s="285"/>
      <c r="AF146" s="285"/>
      <c r="AG146" s="285"/>
      <c r="AH146" s="285"/>
      <c r="AI146" s="285"/>
      <c r="AJ146" s="285"/>
      <c r="AK146" s="285"/>
      <c r="AL146" s="285"/>
      <c r="AM146" s="285"/>
      <c r="AN146" s="285"/>
      <c r="AO146" s="285"/>
      <c r="AP146" s="285"/>
      <c r="AQ146" s="285"/>
      <c r="AR146" s="285"/>
      <c r="AS146" s="285"/>
      <c r="AT146" s="285"/>
      <c r="AU146" s="285"/>
      <c r="AV146" s="285"/>
      <c r="AW146" s="285"/>
      <c r="AX146" s="285">
        <v>2.9764761904761903</v>
      </c>
      <c r="AY146" s="285">
        <v>4.5441666666666665</v>
      </c>
      <c r="AZ146" s="285">
        <v>3.7197727272727268</v>
      </c>
      <c r="BA146" s="285">
        <v>1.50065</v>
      </c>
      <c r="BB146" s="285">
        <v>7.4620500000000005</v>
      </c>
      <c r="BC146" s="285">
        <v>11.436428571428571</v>
      </c>
      <c r="BD146" s="285">
        <v>12.483136363636364</v>
      </c>
      <c r="BE146" s="285">
        <v>17.621095238095236</v>
      </c>
      <c r="BF146" s="285">
        <v>36</v>
      </c>
      <c r="BG146" s="285">
        <v>58.811714285714281</v>
      </c>
      <c r="BH146" s="285">
        <v>50.1154736842105</v>
      </c>
      <c r="BI146" s="285">
        <v>49.006749999999997</v>
      </c>
      <c r="BJ146" s="285">
        <v>68.117000000000004</v>
      </c>
      <c r="BK146" s="285">
        <v>80.554833333333306</v>
      </c>
      <c r="BL146" s="285">
        <v>81.891086956521747</v>
      </c>
      <c r="BM146" s="285">
        <v>71.948650000000001</v>
      </c>
      <c r="BN146" s="285">
        <v>120.22738095238094</v>
      </c>
      <c r="BO146" s="285">
        <v>84.423142857142864</v>
      </c>
      <c r="BP146" s="285">
        <v>85.215285714285713</v>
      </c>
      <c r="BQ146" s="285">
        <v>86.995999999999995</v>
      </c>
      <c r="BR146" s="285">
        <v>97.980666666666707</v>
      </c>
      <c r="BS146" s="285">
        <v>125.04655</v>
      </c>
      <c r="BT146" s="285">
        <v>91.9285</v>
      </c>
      <c r="BU146" s="285">
        <v>64.742095238095231</v>
      </c>
      <c r="BV146" s="285">
        <v>67.575649999999996</v>
      </c>
      <c r="BW146" s="285">
        <v>90.151750000000007</v>
      </c>
      <c r="BX146" s="285">
        <v>88.481681818181826</v>
      </c>
      <c r="BY146" s="285">
        <v>89.768631578947378</v>
      </c>
      <c r="BZ146" s="285">
        <v>102.22977272727273</v>
      </c>
      <c r="CA146" s="285">
        <v>91.551380952380896</v>
      </c>
      <c r="CB146" s="285">
        <v>112.83771428571428</v>
      </c>
      <c r="CC146" s="285">
        <v>202.64304347826086</v>
      </c>
      <c r="CD146" s="285">
        <v>218.35966666666667</v>
      </c>
      <c r="CE146" s="285">
        <v>166.86804999999998</v>
      </c>
      <c r="CF146" s="285">
        <v>133.0411</v>
      </c>
      <c r="CG146" s="285">
        <v>119.89314285714285</v>
      </c>
      <c r="CH146" s="285">
        <v>131.01166666666668</v>
      </c>
      <c r="CI146" s="285">
        <v>146.34973684210524</v>
      </c>
      <c r="CJ146" s="285">
        <v>128.35636363636362</v>
      </c>
      <c r="CK146" s="285">
        <v>158.18895000000001</v>
      </c>
      <c r="CL146" s="285">
        <v>224.68700000000001</v>
      </c>
      <c r="CM146" s="285">
        <v>186.49905000000001</v>
      </c>
      <c r="CN146" s="285">
        <v>201.82642857142858</v>
      </c>
      <c r="CO146" s="285">
        <v>222.70247826086955</v>
      </c>
      <c r="CP146" s="285">
        <v>200.59915789473683</v>
      </c>
      <c r="CQ146" s="285">
        <v>196.65140909090908</v>
      </c>
      <c r="CR146" s="285">
        <v>227.31984210526315</v>
      </c>
      <c r="CS146" s="285">
        <v>203.97383333333335</v>
      </c>
      <c r="CT146" s="285">
        <v>156.32038095238096</v>
      </c>
      <c r="CU146" s="285">
        <v>187.12194444444444</v>
      </c>
      <c r="CV146" s="285">
        <v>231.23724999999999</v>
      </c>
      <c r="CW146" s="285">
        <v>235.85672727272728</v>
      </c>
      <c r="CX146" s="285">
        <v>252.38438095238101</v>
      </c>
      <c r="CY146" s="285">
        <v>326.78435000000002</v>
      </c>
      <c r="CZ146" s="285">
        <v>256.51231818181816</v>
      </c>
      <c r="DA146" s="285">
        <v>281.74363636363637</v>
      </c>
      <c r="DB146" s="285">
        <v>212.90238095238101</v>
      </c>
      <c r="DC146" s="285">
        <v>238.86991304347825</v>
      </c>
      <c r="DD146" s="285">
        <v>251.43600000000001</v>
      </c>
      <c r="DE146" s="285">
        <v>232.25221052631579</v>
      </c>
      <c r="DF146" s="285">
        <v>267.19536363636365</v>
      </c>
      <c r="DG146" s="285">
        <v>322.79565000000002</v>
      </c>
      <c r="DH146" s="285">
        <v>318.91521052631578</v>
      </c>
      <c r="DI146" s="285">
        <v>364.71695</v>
      </c>
      <c r="DJ146" s="285">
        <v>291.19085714285717</v>
      </c>
      <c r="DK146" s="285">
        <v>277.7476842105263</v>
      </c>
      <c r="DL146" s="285">
        <v>264.68745454545456</v>
      </c>
      <c r="DM146" s="285">
        <v>392.37309523809523</v>
      </c>
      <c r="DN146" s="285">
        <v>504.89145454545451</v>
      </c>
      <c r="DO146" s="285">
        <v>598.93117391304349</v>
      </c>
      <c r="DP146" s="285">
        <v>467.27821052631577</v>
      </c>
      <c r="DQ146" s="285">
        <v>485.62990000000002</v>
      </c>
      <c r="DR146" s="285">
        <v>476.09357142857141</v>
      </c>
      <c r="DS146" s="285">
        <v>483.18450000000001</v>
      </c>
      <c r="DT146" s="285">
        <v>602.35500000000002</v>
      </c>
      <c r="DU146" s="285">
        <v>579.0625</v>
      </c>
      <c r="DV146" s="285">
        <v>524.64390000000003</v>
      </c>
      <c r="DW146" s="285">
        <v>494.94947619047622</v>
      </c>
      <c r="DX146" s="285">
        <v>560.30813636363632</v>
      </c>
      <c r="DY146" s="285">
        <v>772.48452380952381</v>
      </c>
      <c r="DZ146" s="285">
        <v>894.07404761904752</v>
      </c>
      <c r="EA146" s="285">
        <v>798.96761904761911</v>
      </c>
      <c r="EB146" s="285">
        <v>666.39105263157899</v>
      </c>
      <c r="EC146" s="285">
        <v>743.93119999999999</v>
      </c>
      <c r="ED146" s="285">
        <v>773.66857894736847</v>
      </c>
      <c r="EE146" s="285">
        <v>949.02415789473685</v>
      </c>
      <c r="EF146" s="285">
        <v>1172.1037272727274</v>
      </c>
      <c r="EG146" s="285">
        <v>959.88475000000005</v>
      </c>
      <c r="EH146" s="285">
        <v>907.01761904761906</v>
      </c>
      <c r="EI146" s="285">
        <v>1065.9220909090909</v>
      </c>
      <c r="EJ146" s="285">
        <v>1041.0045238095238</v>
      </c>
      <c r="EK146" s="285">
        <v>1150.4343478260869</v>
      </c>
      <c r="EL146" s="285">
        <v>1302.4731428571429</v>
      </c>
      <c r="EM146" s="285">
        <v>1391.5223999999998</v>
      </c>
      <c r="EN146" s="285">
        <v>1844.1486</v>
      </c>
      <c r="EO146" s="285">
        <v>1354.5793333333334</v>
      </c>
      <c r="EP146" s="285">
        <v>1250.6581904761906</v>
      </c>
      <c r="EQ146" s="285">
        <v>1435.3662222222222</v>
      </c>
      <c r="ER146" s="285">
        <v>1757.8712173913045</v>
      </c>
      <c r="ES146" s="285">
        <v>1784.721</v>
      </c>
      <c r="ET146" s="285">
        <v>1815.2414545454546</v>
      </c>
      <c r="EU146" s="285">
        <v>1858.3971428571429</v>
      </c>
      <c r="EV146" s="285">
        <v>1804.9236666666668</v>
      </c>
      <c r="EW146" s="285">
        <v>2175.1500434782606</v>
      </c>
      <c r="EX146" s="285">
        <v>2488.9319999999998</v>
      </c>
      <c r="EY146" s="285">
        <v>2897.4053809523812</v>
      </c>
      <c r="EZ146" s="285">
        <v>3021.6036315789474</v>
      </c>
      <c r="FA146" s="285">
        <v>2858.9</v>
      </c>
      <c r="FB146" s="285">
        <v>2943.1954761904763</v>
      </c>
      <c r="FC146" s="285">
        <v>3939.9124444444446</v>
      </c>
      <c r="FD146" s="285">
        <v>4037.9921428571429</v>
      </c>
      <c r="FE146" s="285">
        <v>4098.1741428571431</v>
      </c>
      <c r="FF146" s="285">
        <v>4312.6485000000002</v>
      </c>
      <c r="FG146" s="285">
        <v>4709.7619999999997</v>
      </c>
      <c r="FH146" s="285">
        <v>3508.7174761904762</v>
      </c>
      <c r="FI146" s="285">
        <v>4444.5954347826082</v>
      </c>
      <c r="FJ146" s="285">
        <v>4355.3687368421051</v>
      </c>
      <c r="FK146" s="285">
        <v>6183.4282727272721</v>
      </c>
      <c r="FL146" s="285">
        <v>5883.1419999999998</v>
      </c>
      <c r="FM146" s="285">
        <v>6261.38</v>
      </c>
      <c r="FN146" s="285">
        <v>6742.7523809523809</v>
      </c>
      <c r="FO146" s="285">
        <v>8067.0065000000004</v>
      </c>
      <c r="FP146" s="285">
        <v>8593.8724736842105</v>
      </c>
      <c r="FQ146" s="285">
        <v>8309.387238095238</v>
      </c>
      <c r="FR146" s="285">
        <v>9131.668818181819</v>
      </c>
      <c r="FS146" s="285">
        <v>8292.5841578947366</v>
      </c>
      <c r="FT146" s="285">
        <v>8536.2551363636376</v>
      </c>
      <c r="FU146" s="285">
        <v>11731.281954545455</v>
      </c>
      <c r="FV146" s="285">
        <v>9500.7362857142853</v>
      </c>
      <c r="FW146" s="285">
        <v>9587.9670869565216</v>
      </c>
      <c r="FX146" s="285">
        <v>10333.846578947368</v>
      </c>
      <c r="FY146" s="285">
        <v>7916.547263157895</v>
      </c>
      <c r="FZ146" s="285">
        <v>12327.234409090908</v>
      </c>
      <c r="GA146" s="285">
        <v>14569.192166666666</v>
      </c>
      <c r="GB146" s="285">
        <v>13009.5535</v>
      </c>
      <c r="GC146" s="285">
        <v>14578.118899999999</v>
      </c>
      <c r="GD146" s="285">
        <v>14214.660263157895</v>
      </c>
      <c r="GE146" s="285">
        <v>16806.7863</v>
      </c>
      <c r="GF146" s="285">
        <v>17156.079739130433</v>
      </c>
      <c r="GG146" s="285">
        <v>17439.925619047601</v>
      </c>
      <c r="GH146" s="285">
        <v>19069.74838095238</v>
      </c>
      <c r="GI146" s="285">
        <v>17931.630142857099</v>
      </c>
      <c r="GJ146" s="285">
        <v>20049.245350000001</v>
      </c>
      <c r="GK146" s="285">
        <v>19208.893499999998</v>
      </c>
      <c r="GL146" s="285">
        <v>20789.1430526316</v>
      </c>
      <c r="GM146" s="285">
        <v>22304.944722222201</v>
      </c>
      <c r="GN146" s="285">
        <v>22397.241086956499</v>
      </c>
      <c r="GO146" s="285">
        <v>19624.513952380999</v>
      </c>
      <c r="GP146" s="285">
        <v>22075.834999999999</v>
      </c>
      <c r="GQ146" s="285">
        <v>24774.890818181801</v>
      </c>
      <c r="GR146" s="285">
        <v>26618.634999999998</v>
      </c>
      <c r="GS146" s="285">
        <v>27566.308000000001</v>
      </c>
      <c r="GT146" s="285">
        <v>27004.108</v>
      </c>
      <c r="GU146" s="285">
        <v>29509.278999999999</v>
      </c>
      <c r="GV146" s="285">
        <v>19177.151999999998</v>
      </c>
      <c r="GW146" s="285">
        <v>25459.021000000001</v>
      </c>
      <c r="GX146" s="285">
        <v>28369.563999999998</v>
      </c>
      <c r="GY146" s="285">
        <v>24312.277999999998</v>
      </c>
      <c r="GZ146" s="285">
        <v>21870.830999999998</v>
      </c>
      <c r="HA146" s="285">
        <v>23607.844000000001</v>
      </c>
      <c r="HB146" s="285">
        <v>24834.312999999998</v>
      </c>
      <c r="HC146" s="285">
        <v>25396.233</v>
      </c>
      <c r="HD146" s="285">
        <v>22760.674999999999</v>
      </c>
      <c r="HE146" s="285">
        <v>24148.855</v>
      </c>
      <c r="HF146" s="285">
        <v>29914.184000000001</v>
      </c>
      <c r="HG146" s="285">
        <v>29004.882000000001</v>
      </c>
      <c r="HH146" s="285">
        <v>24100.070250000001</v>
      </c>
      <c r="HI146" s="285">
        <v>21593.794999999998</v>
      </c>
      <c r="HJ146" s="285">
        <v>24507.602999999999</v>
      </c>
      <c r="HK146" s="285">
        <v>25169.465</v>
      </c>
      <c r="HL146" s="285">
        <v>24681.736000000001</v>
      </c>
      <c r="HM146" s="285">
        <v>21429.103999999999</v>
      </c>
      <c r="HN146" s="285">
        <v>23551.383000000002</v>
      </c>
      <c r="HO146" s="285">
        <v>21587.752</v>
      </c>
      <c r="HP146" s="285">
        <v>23418.157999999999</v>
      </c>
      <c r="HQ146" s="285">
        <v>26652.932000000001</v>
      </c>
      <c r="HR146" s="285">
        <v>25204.91</v>
      </c>
      <c r="HS146" s="285">
        <v>31416.243999999999</v>
      </c>
      <c r="HT146" s="285">
        <v>23940.927</v>
      </c>
      <c r="HU146" s="285">
        <v>23393.198</v>
      </c>
      <c r="HV146" s="593">
        <v>25222.094000000001</v>
      </c>
      <c r="HW146" s="285">
        <v>23904.882000000001</v>
      </c>
      <c r="HX146" s="593">
        <v>24073.555</v>
      </c>
      <c r="HY146" s="593">
        <v>29901.258000000002</v>
      </c>
      <c r="HZ146" s="593">
        <v>26427.044000000002</v>
      </c>
      <c r="IA146" s="593">
        <v>29303.958999999999</v>
      </c>
      <c r="IB146" s="593">
        <v>24868.362000000001</v>
      </c>
      <c r="IC146" s="593">
        <v>25860.022000000001</v>
      </c>
      <c r="ID146" s="593">
        <v>24057.648000000001</v>
      </c>
      <c r="IE146" s="593">
        <v>25576.69</v>
      </c>
      <c r="IF146" s="593">
        <v>27076.053</v>
      </c>
      <c r="IG146" s="593">
        <v>25521.492999999999</v>
      </c>
      <c r="IH146" s="593">
        <v>21383.659</v>
      </c>
      <c r="II146" s="593">
        <v>20939.454000000002</v>
      </c>
      <c r="IJ146" s="593">
        <v>21709.787</v>
      </c>
    </row>
    <row r="147" spans="1:244">
      <c r="A147" s="443" t="s">
        <v>403</v>
      </c>
      <c r="B147" s="285"/>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c r="AJ147" s="285"/>
      <c r="AK147" s="285"/>
      <c r="AL147" s="285"/>
      <c r="AM147" s="285"/>
      <c r="AN147" s="285"/>
      <c r="AO147" s="285"/>
      <c r="AP147" s="285"/>
      <c r="AQ147" s="285"/>
      <c r="AR147" s="285"/>
      <c r="AS147" s="285"/>
      <c r="AT147" s="285"/>
      <c r="AU147" s="285"/>
      <c r="AV147" s="285"/>
      <c r="AW147" s="285"/>
      <c r="AX147" s="285">
        <v>0</v>
      </c>
      <c r="AY147" s="285">
        <v>0</v>
      </c>
      <c r="AZ147" s="285">
        <v>0</v>
      </c>
      <c r="BA147" s="285">
        <v>0</v>
      </c>
      <c r="BB147" s="285">
        <v>0</v>
      </c>
      <c r="BC147" s="285">
        <v>0</v>
      </c>
      <c r="BD147" s="285">
        <v>0</v>
      </c>
      <c r="BE147" s="285">
        <v>0</v>
      </c>
      <c r="BF147" s="285">
        <v>0</v>
      </c>
      <c r="BG147" s="285">
        <v>0</v>
      </c>
      <c r="BH147" s="285">
        <v>0</v>
      </c>
      <c r="BI147" s="285">
        <v>0</v>
      </c>
      <c r="BJ147" s="285">
        <v>0</v>
      </c>
      <c r="BK147" s="285">
        <v>0</v>
      </c>
      <c r="BL147" s="285">
        <v>0</v>
      </c>
      <c r="BM147" s="285">
        <v>0</v>
      </c>
      <c r="BN147" s="285">
        <v>0</v>
      </c>
      <c r="BO147" s="285">
        <v>0</v>
      </c>
      <c r="BP147" s="285">
        <v>0</v>
      </c>
      <c r="BQ147" s="285">
        <v>0</v>
      </c>
      <c r="BR147" s="285">
        <v>0</v>
      </c>
      <c r="BS147" s="285">
        <v>0</v>
      </c>
      <c r="BT147" s="285">
        <v>0</v>
      </c>
      <c r="BU147" s="285">
        <v>0</v>
      </c>
      <c r="BV147" s="285">
        <v>0</v>
      </c>
      <c r="BW147" s="285">
        <v>0</v>
      </c>
      <c r="BX147" s="285">
        <v>0</v>
      </c>
      <c r="BY147" s="285">
        <v>0</v>
      </c>
      <c r="BZ147" s="285">
        <v>0</v>
      </c>
      <c r="CA147" s="285">
        <v>0</v>
      </c>
      <c r="CB147" s="285">
        <v>0</v>
      </c>
      <c r="CC147" s="285">
        <v>0</v>
      </c>
      <c r="CD147" s="285">
        <v>0</v>
      </c>
      <c r="CE147" s="285">
        <v>0</v>
      </c>
      <c r="CF147" s="285">
        <v>0</v>
      </c>
      <c r="CG147" s="285">
        <v>0</v>
      </c>
      <c r="CH147" s="285">
        <v>0</v>
      </c>
      <c r="CI147" s="285">
        <v>0</v>
      </c>
      <c r="CJ147" s="285">
        <v>0</v>
      </c>
      <c r="CK147" s="285">
        <v>0</v>
      </c>
      <c r="CL147" s="285">
        <v>0</v>
      </c>
      <c r="CM147" s="285">
        <v>0</v>
      </c>
      <c r="CN147" s="285">
        <v>0</v>
      </c>
      <c r="CO147" s="285">
        <v>0</v>
      </c>
      <c r="CP147" s="285">
        <v>0</v>
      </c>
      <c r="CQ147" s="285">
        <v>0</v>
      </c>
      <c r="CR147" s="285">
        <v>0</v>
      </c>
      <c r="CS147" s="285">
        <v>0</v>
      </c>
      <c r="CT147" s="285">
        <v>0</v>
      </c>
      <c r="CU147" s="285">
        <v>0</v>
      </c>
      <c r="CV147" s="285">
        <v>0</v>
      </c>
      <c r="CW147" s="285">
        <v>0</v>
      </c>
      <c r="CX147" s="285">
        <v>0</v>
      </c>
      <c r="CY147" s="285">
        <v>0</v>
      </c>
      <c r="CZ147" s="285">
        <v>0</v>
      </c>
      <c r="DA147" s="285">
        <v>0</v>
      </c>
      <c r="DB147" s="285">
        <v>0</v>
      </c>
      <c r="DC147" s="285">
        <v>0</v>
      </c>
      <c r="DD147" s="285">
        <v>0</v>
      </c>
      <c r="DE147" s="285">
        <v>0</v>
      </c>
      <c r="DF147" s="285">
        <v>0</v>
      </c>
      <c r="DG147" s="285">
        <v>0</v>
      </c>
      <c r="DH147" s="285">
        <v>0</v>
      </c>
      <c r="DI147" s="285">
        <v>0</v>
      </c>
      <c r="DJ147" s="285">
        <v>0</v>
      </c>
      <c r="DK147" s="285">
        <v>0</v>
      </c>
      <c r="DL147" s="285">
        <v>0</v>
      </c>
      <c r="DM147" s="285">
        <v>0</v>
      </c>
      <c r="DN147" s="285">
        <v>0</v>
      </c>
      <c r="DO147" s="285">
        <v>0</v>
      </c>
      <c r="DP147" s="285">
        <v>0</v>
      </c>
      <c r="DQ147" s="285">
        <v>0</v>
      </c>
      <c r="DR147" s="285">
        <v>0</v>
      </c>
      <c r="DS147" s="285">
        <v>0</v>
      </c>
      <c r="DT147" s="285">
        <v>0</v>
      </c>
      <c r="DU147" s="285">
        <v>0</v>
      </c>
      <c r="DV147" s="285">
        <v>0</v>
      </c>
      <c r="DW147" s="285">
        <v>0</v>
      </c>
      <c r="DX147" s="285">
        <v>0</v>
      </c>
      <c r="DY147" s="285">
        <v>0</v>
      </c>
      <c r="DZ147" s="285">
        <v>0</v>
      </c>
      <c r="EA147" s="285">
        <v>0</v>
      </c>
      <c r="EB147" s="285">
        <v>0</v>
      </c>
      <c r="EC147" s="285">
        <v>0</v>
      </c>
      <c r="ED147" s="285">
        <v>0</v>
      </c>
      <c r="EE147" s="285">
        <v>0</v>
      </c>
      <c r="EF147" s="285">
        <v>0</v>
      </c>
      <c r="EG147" s="285">
        <v>0</v>
      </c>
      <c r="EH147" s="285">
        <v>0</v>
      </c>
      <c r="EI147" s="285">
        <v>0</v>
      </c>
      <c r="EJ147" s="285">
        <v>0</v>
      </c>
      <c r="EK147" s="285">
        <v>0</v>
      </c>
      <c r="EL147" s="285">
        <v>0</v>
      </c>
      <c r="EM147" s="285">
        <v>0</v>
      </c>
      <c r="EN147" s="285">
        <v>0</v>
      </c>
      <c r="EO147" s="285">
        <v>0</v>
      </c>
      <c r="EP147" s="285">
        <v>0.18757142857142858</v>
      </c>
      <c r="EQ147" s="285">
        <v>0.23394444444444445</v>
      </c>
      <c r="ER147" s="285">
        <v>0.30360869565217391</v>
      </c>
      <c r="ES147" s="285">
        <v>0.26950000000000002</v>
      </c>
      <c r="ET147" s="285">
        <v>0.23027272727272727</v>
      </c>
      <c r="EU147" s="285">
        <v>0.43223809523809525</v>
      </c>
      <c r="EV147" s="285">
        <v>0.52266666666666661</v>
      </c>
      <c r="EW147" s="285">
        <v>0.45065217391304352</v>
      </c>
      <c r="EX147" s="285">
        <v>0.59870000000000001</v>
      </c>
      <c r="EY147" s="285">
        <v>0.35671428571428571</v>
      </c>
      <c r="EZ147" s="285">
        <v>0.32921052631578945</v>
      </c>
      <c r="FA147" s="285">
        <v>0.3</v>
      </c>
      <c r="FB147" s="285">
        <v>0.32747619047619048</v>
      </c>
      <c r="FC147" s="285">
        <v>0.47244444444444444</v>
      </c>
      <c r="FD147" s="285">
        <v>0.32700000000000001</v>
      </c>
      <c r="FE147" s="285">
        <v>0.25628571428571428</v>
      </c>
      <c r="FF147" s="285">
        <v>0.39</v>
      </c>
      <c r="FG147" s="285">
        <v>0.28304761904761905</v>
      </c>
      <c r="FH147" s="285">
        <v>0.2129047619047619</v>
      </c>
      <c r="FI147" s="285">
        <v>0.27556521739130435</v>
      </c>
      <c r="FJ147" s="285">
        <v>0.26373684210526316</v>
      </c>
      <c r="FK147" s="285">
        <v>0.23050000000000001</v>
      </c>
      <c r="FL147" s="285">
        <v>0.20289473684210527</v>
      </c>
      <c r="FM147" s="285">
        <v>0.16461111111111112</v>
      </c>
      <c r="FN147" s="285">
        <v>0.15885714285714286</v>
      </c>
      <c r="FO147" s="285">
        <v>0.15794999999999998</v>
      </c>
      <c r="FP147" s="285">
        <v>3.468421052631579E-2</v>
      </c>
      <c r="FQ147" s="285">
        <v>8.0047619047619048E-2</v>
      </c>
      <c r="FR147" s="285">
        <v>6.9272727272727264E-2</v>
      </c>
      <c r="FS147" s="285">
        <v>0.10336842105263158</v>
      </c>
      <c r="FT147" s="285">
        <v>9.4409090909090901E-2</v>
      </c>
      <c r="FU147" s="285">
        <v>9.4409090909090901E-2</v>
      </c>
      <c r="FV147" s="285">
        <v>0.10738095238095238</v>
      </c>
      <c r="FW147" s="285">
        <v>5.3260869565217389E-2</v>
      </c>
      <c r="FX147" s="285">
        <v>5.7526315789473682E-2</v>
      </c>
      <c r="FY147" s="285">
        <v>9.747368421052631E-2</v>
      </c>
      <c r="FZ147" s="285">
        <v>7.1136363636363636E-2</v>
      </c>
      <c r="GA147" s="285">
        <v>0.11</v>
      </c>
      <c r="GB147" s="285">
        <v>0.14499999999999999</v>
      </c>
      <c r="GC147" s="285">
        <v>7.9000000000000001E-2</v>
      </c>
      <c r="GD147" s="285">
        <v>6.9263157894736832E-2</v>
      </c>
      <c r="GE147" s="285">
        <v>9.6549999999999997E-2</v>
      </c>
      <c r="GF147" s="285">
        <v>9.6608695652173907E-2</v>
      </c>
      <c r="GG147" s="285">
        <v>0.18042857142857099</v>
      </c>
      <c r="GH147" s="285">
        <v>0.16342857142857142</v>
      </c>
      <c r="GI147" s="285">
        <v>8.204761904761905E-2</v>
      </c>
      <c r="GJ147" s="285">
        <v>0.10105</v>
      </c>
      <c r="GK147" s="285">
        <v>9.6299999999999997E-2</v>
      </c>
      <c r="GL147" s="285">
        <v>3.1768421052631601</v>
      </c>
      <c r="GM147" s="285">
        <v>2.7944444444444398</v>
      </c>
      <c r="GN147" s="285">
        <v>2.97826086956522</v>
      </c>
      <c r="GO147" s="285">
        <v>4.4734285714285704</v>
      </c>
      <c r="GP147" s="285">
        <v>5.5979523809523801</v>
      </c>
      <c r="GQ147" s="285">
        <v>7.2095454545454496</v>
      </c>
      <c r="GR147" s="285">
        <v>6.4409999999999998</v>
      </c>
      <c r="GS147" s="285">
        <v>5.5890000000000004</v>
      </c>
      <c r="GT147" s="285">
        <v>4.6479999999999997</v>
      </c>
      <c r="GU147" s="285">
        <v>5.5519999999999996</v>
      </c>
      <c r="GV147" s="285">
        <v>5.7560000000000002</v>
      </c>
      <c r="GW147" s="285">
        <v>8.2940000000000005</v>
      </c>
      <c r="GX147" s="285">
        <v>7.9059999999999997</v>
      </c>
      <c r="GY147" s="285">
        <v>8.3059999999999992</v>
      </c>
      <c r="GZ147" s="285">
        <v>12.686999999999999</v>
      </c>
      <c r="HA147" s="285">
        <v>13.305999999999999</v>
      </c>
      <c r="HB147" s="285">
        <v>8.2050000000000001</v>
      </c>
      <c r="HC147" s="285">
        <v>9.3260000000000005</v>
      </c>
      <c r="HD147" s="285">
        <v>9.9789999999999992</v>
      </c>
      <c r="HE147" s="285">
        <v>12.099</v>
      </c>
      <c r="HF147" s="285">
        <v>7.4029999999999996</v>
      </c>
      <c r="HG147" s="285">
        <v>7.7960000000000003</v>
      </c>
      <c r="HH147" s="285">
        <v>6.5947500000000003</v>
      </c>
      <c r="HI147" s="285">
        <v>4.782</v>
      </c>
      <c r="HJ147" s="285">
        <v>7.6390000000000002</v>
      </c>
      <c r="HK147" s="285">
        <v>6.1749999999999998</v>
      </c>
      <c r="HL147" s="285">
        <v>6.782</v>
      </c>
      <c r="HM147" s="285">
        <v>9.2270000000000003</v>
      </c>
      <c r="HN147" s="285">
        <v>13.579000000000001</v>
      </c>
      <c r="HO147" s="285">
        <v>14.635999999999999</v>
      </c>
      <c r="HP147" s="285">
        <v>12.587</v>
      </c>
      <c r="HQ147" s="285">
        <v>11.33</v>
      </c>
      <c r="HR147" s="285">
        <v>12.802</v>
      </c>
      <c r="HS147" s="285">
        <v>14.535</v>
      </c>
      <c r="HT147" s="285">
        <v>13.161</v>
      </c>
      <c r="HU147" s="285">
        <v>12.292999999999999</v>
      </c>
      <c r="HV147" s="593">
        <v>13.666</v>
      </c>
      <c r="HW147" s="285">
        <v>12.882</v>
      </c>
      <c r="HX147" s="593">
        <v>14.218999999999999</v>
      </c>
      <c r="HY147" s="593">
        <v>12.369</v>
      </c>
      <c r="HZ147" s="593">
        <v>10.843999999999999</v>
      </c>
      <c r="IA147" s="593">
        <v>13.58</v>
      </c>
      <c r="IB147" s="593">
        <v>13.465999999999999</v>
      </c>
      <c r="IC147" s="593">
        <v>10.693</v>
      </c>
      <c r="ID147" s="593">
        <v>14.55</v>
      </c>
      <c r="IE147" s="593">
        <v>15.041</v>
      </c>
      <c r="IF147" s="593">
        <v>19.818999999999999</v>
      </c>
      <c r="IG147" s="593">
        <v>17.791</v>
      </c>
      <c r="IH147" s="593">
        <v>15.212999999999999</v>
      </c>
      <c r="II147" s="593">
        <v>16.852</v>
      </c>
      <c r="IJ147" s="593">
        <v>18.928999999999998</v>
      </c>
    </row>
    <row r="148" spans="1:244">
      <c r="A148" s="95" t="s">
        <v>528</v>
      </c>
      <c r="B148" s="285"/>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c r="AJ148" s="285"/>
      <c r="AK148" s="285"/>
      <c r="AL148" s="285"/>
      <c r="AM148" s="285"/>
      <c r="AN148" s="285"/>
      <c r="AO148" s="285"/>
      <c r="AP148" s="285"/>
      <c r="AQ148" s="285"/>
      <c r="AR148" s="285"/>
      <c r="AS148" s="285"/>
      <c r="AT148" s="285"/>
      <c r="AU148" s="285"/>
      <c r="AV148" s="285"/>
      <c r="AW148" s="285"/>
      <c r="AX148" s="285"/>
      <c r="AY148" s="285"/>
      <c r="AZ148" s="285"/>
      <c r="BA148" s="285"/>
      <c r="BB148" s="285"/>
      <c r="BC148" s="285"/>
      <c r="BD148" s="285"/>
      <c r="BE148" s="285"/>
      <c r="BF148" s="285"/>
      <c r="BG148" s="285"/>
      <c r="BH148" s="285"/>
      <c r="BI148" s="285"/>
      <c r="BJ148" s="285"/>
      <c r="BK148" s="285"/>
      <c r="BL148" s="285"/>
      <c r="BM148" s="285"/>
      <c r="BN148" s="285"/>
      <c r="BO148" s="285"/>
      <c r="BP148" s="285"/>
      <c r="BQ148" s="285"/>
      <c r="BR148" s="285"/>
      <c r="BS148" s="285"/>
      <c r="BT148" s="285"/>
      <c r="BU148" s="285"/>
      <c r="BV148" s="285"/>
      <c r="BW148" s="285"/>
      <c r="BX148" s="285"/>
      <c r="BY148" s="285"/>
      <c r="BZ148" s="285"/>
      <c r="CA148" s="285"/>
      <c r="CB148" s="285"/>
      <c r="CC148" s="285"/>
      <c r="CD148" s="285"/>
      <c r="CE148" s="285"/>
      <c r="CF148" s="285"/>
      <c r="CG148" s="285"/>
      <c r="CH148" s="285"/>
      <c r="CI148" s="285"/>
      <c r="CJ148" s="285"/>
      <c r="CK148" s="285"/>
      <c r="CL148" s="285"/>
      <c r="CM148" s="285"/>
      <c r="CN148" s="285"/>
      <c r="CO148" s="285"/>
      <c r="CP148" s="285"/>
      <c r="CQ148" s="285"/>
      <c r="CR148" s="285"/>
      <c r="CS148" s="285"/>
      <c r="CT148" s="285"/>
      <c r="CU148" s="285"/>
      <c r="CV148" s="285"/>
      <c r="CW148" s="285"/>
      <c r="CX148" s="285"/>
      <c r="CY148" s="285"/>
      <c r="CZ148" s="285"/>
      <c r="DA148" s="285"/>
      <c r="DB148" s="285"/>
      <c r="DC148" s="285"/>
      <c r="DD148" s="285"/>
      <c r="DE148" s="285"/>
      <c r="DF148" s="285"/>
      <c r="DG148" s="285"/>
      <c r="DH148" s="285"/>
      <c r="DI148" s="285"/>
      <c r="DJ148" s="285"/>
      <c r="DK148" s="285"/>
      <c r="DL148" s="285"/>
      <c r="DM148" s="285"/>
      <c r="DN148" s="285"/>
      <c r="DO148" s="285"/>
      <c r="DP148" s="285"/>
      <c r="DQ148" s="285"/>
      <c r="DR148" s="285"/>
      <c r="DS148" s="285"/>
      <c r="DT148" s="285"/>
      <c r="DU148" s="285"/>
      <c r="DV148" s="285"/>
      <c r="DW148" s="285"/>
      <c r="DX148" s="285"/>
      <c r="DY148" s="285"/>
      <c r="DZ148" s="285"/>
      <c r="EA148" s="285"/>
      <c r="EB148" s="285"/>
      <c r="EC148" s="285"/>
      <c r="ED148" s="285"/>
      <c r="EE148" s="285"/>
      <c r="EF148" s="285"/>
      <c r="EG148" s="285"/>
      <c r="EH148" s="285"/>
      <c r="EI148" s="285"/>
      <c r="EJ148" s="285"/>
      <c r="EK148" s="285"/>
      <c r="EL148" s="285"/>
      <c r="EM148" s="285"/>
      <c r="EN148" s="285"/>
      <c r="EO148" s="285"/>
      <c r="EP148" s="285"/>
      <c r="EQ148" s="285"/>
      <c r="ER148" s="285"/>
      <c r="ES148" s="285"/>
      <c r="ET148" s="285"/>
      <c r="EU148" s="285"/>
      <c r="EV148" s="285"/>
      <c r="EW148" s="285"/>
      <c r="EX148" s="285"/>
      <c r="EY148" s="285"/>
      <c r="EZ148" s="285"/>
      <c r="FA148" s="285"/>
      <c r="FB148" s="285"/>
      <c r="FC148" s="285"/>
      <c r="FD148" s="285"/>
      <c r="FE148" s="285"/>
      <c r="FF148" s="285"/>
      <c r="FG148" s="285"/>
      <c r="FH148" s="285"/>
      <c r="FI148" s="285"/>
      <c r="FJ148" s="285"/>
      <c r="FK148" s="285"/>
      <c r="FL148" s="285"/>
      <c r="FM148" s="285"/>
      <c r="FN148" s="285"/>
      <c r="FO148" s="285"/>
      <c r="FP148" s="285"/>
      <c r="FQ148" s="285"/>
      <c r="FR148" s="285"/>
      <c r="FS148" s="285"/>
      <c r="FT148" s="285"/>
      <c r="FU148" s="285"/>
      <c r="FV148" s="285"/>
      <c r="FW148" s="285"/>
      <c r="FX148" s="285"/>
      <c r="FY148" s="285"/>
      <c r="FZ148" s="285"/>
      <c r="GA148" s="285"/>
      <c r="GB148" s="285"/>
      <c r="GC148" s="285"/>
      <c r="GD148" s="285"/>
      <c r="GE148" s="285"/>
      <c r="GF148" s="285"/>
      <c r="GG148" s="285"/>
      <c r="GH148" s="285"/>
      <c r="GI148" s="285"/>
      <c r="GJ148" s="285"/>
      <c r="GK148" s="285"/>
      <c r="GL148" s="285"/>
      <c r="GM148" s="285"/>
      <c r="GN148" s="285"/>
      <c r="GO148" s="285"/>
      <c r="GP148" s="285"/>
      <c r="GQ148" s="285"/>
      <c r="GR148" s="285"/>
      <c r="GS148" s="285"/>
      <c r="GT148" s="285"/>
      <c r="GU148" s="285"/>
      <c r="GV148" s="285"/>
      <c r="GW148" s="285"/>
      <c r="GX148" s="285"/>
      <c r="GY148" s="285"/>
      <c r="GZ148" s="285"/>
      <c r="HA148" s="285"/>
      <c r="HB148" s="285"/>
      <c r="HC148" s="285"/>
      <c r="HD148" s="285"/>
      <c r="HE148" s="285"/>
      <c r="HF148" s="285"/>
      <c r="HG148" s="285"/>
      <c r="HH148" s="285"/>
      <c r="HI148" s="285"/>
      <c r="HJ148" s="285"/>
      <c r="HK148" s="285"/>
      <c r="HL148" s="285"/>
      <c r="HM148" s="285"/>
      <c r="HN148" s="285"/>
      <c r="HO148" s="285"/>
      <c r="HP148" s="285"/>
      <c r="HQ148" s="285"/>
      <c r="HR148" s="285"/>
      <c r="HS148" s="285"/>
      <c r="HT148" s="285"/>
      <c r="HU148" s="285"/>
      <c r="HV148" s="593"/>
      <c r="HW148" s="285"/>
      <c r="HX148" s="593"/>
      <c r="HY148" s="593"/>
      <c r="HZ148" s="593">
        <v>35.652000000000001</v>
      </c>
      <c r="IA148" s="593">
        <v>81.527000000000001</v>
      </c>
      <c r="IB148" s="593">
        <v>141.196</v>
      </c>
      <c r="IC148" s="593">
        <v>196.59700000000001</v>
      </c>
      <c r="ID148" s="593">
        <v>173.149</v>
      </c>
      <c r="IE148" s="593">
        <v>186.23</v>
      </c>
      <c r="IF148" s="593">
        <v>360.01</v>
      </c>
      <c r="IG148" s="593">
        <v>395.78100000000001</v>
      </c>
      <c r="IH148" s="593">
        <v>381.23899999999998</v>
      </c>
      <c r="II148" s="593">
        <v>346</v>
      </c>
      <c r="IJ148" s="593">
        <v>362.47</v>
      </c>
    </row>
    <row r="149" spans="1:244">
      <c r="A149" s="39" t="s">
        <v>80</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c r="AJ149" s="285"/>
      <c r="AK149" s="285"/>
      <c r="AL149" s="285"/>
      <c r="AM149" s="285"/>
      <c r="AN149" s="285"/>
      <c r="AO149" s="285"/>
      <c r="AP149" s="285"/>
      <c r="AQ149" s="285"/>
      <c r="AR149" s="285"/>
      <c r="AS149" s="285"/>
      <c r="AT149" s="285"/>
      <c r="AU149" s="285"/>
      <c r="AV149" s="285"/>
      <c r="AW149" s="285"/>
      <c r="AX149" s="285" t="s">
        <v>1</v>
      </c>
      <c r="AY149" s="285" t="s">
        <v>1</v>
      </c>
      <c r="AZ149" s="285" t="s">
        <v>1</v>
      </c>
      <c r="BA149" s="285" t="s">
        <v>1</v>
      </c>
      <c r="BB149" s="285" t="s">
        <v>1</v>
      </c>
      <c r="BC149" s="285" t="s">
        <v>1</v>
      </c>
      <c r="BD149" s="285" t="s">
        <v>1</v>
      </c>
      <c r="BE149" s="285" t="s">
        <v>1</v>
      </c>
      <c r="BF149" s="285" t="s">
        <v>1</v>
      </c>
      <c r="BG149" s="285" t="s">
        <v>1</v>
      </c>
      <c r="BH149" s="285" t="s">
        <v>1</v>
      </c>
      <c r="BI149" s="285" t="s">
        <v>1</v>
      </c>
      <c r="BJ149" s="285" t="s">
        <v>1</v>
      </c>
      <c r="BK149" s="285" t="s">
        <v>1</v>
      </c>
      <c r="BL149" s="285" t="s">
        <v>1</v>
      </c>
      <c r="BM149" s="285" t="s">
        <v>1</v>
      </c>
      <c r="BN149" s="285" t="s">
        <v>1</v>
      </c>
      <c r="BO149" s="285" t="s">
        <v>1</v>
      </c>
      <c r="BP149" s="285" t="s">
        <v>1</v>
      </c>
      <c r="BQ149" s="285" t="s">
        <v>1</v>
      </c>
      <c r="BR149" s="285" t="s">
        <v>1</v>
      </c>
      <c r="BS149" s="285" t="s">
        <v>1</v>
      </c>
      <c r="BT149" s="285">
        <v>59.036749999999998</v>
      </c>
      <c r="BU149" s="285">
        <v>55.58309523809524</v>
      </c>
      <c r="BV149" s="285">
        <v>16.630500000000001</v>
      </c>
      <c r="BW149" s="285">
        <v>15.641999999999999</v>
      </c>
      <c r="BX149" s="285">
        <v>18.087045454545457</v>
      </c>
      <c r="BY149" s="285">
        <v>18.40657894736842</v>
      </c>
      <c r="BZ149" s="285">
        <v>8.3618181818181814</v>
      </c>
      <c r="CA149" s="285">
        <v>3.60666666666667</v>
      </c>
      <c r="CB149" s="285">
        <v>11.475238095238096</v>
      </c>
      <c r="CC149" s="285">
        <v>28.077608695652174</v>
      </c>
      <c r="CD149" s="285">
        <v>33.156904761904762</v>
      </c>
      <c r="CE149" s="285">
        <v>26.97325</v>
      </c>
      <c r="CF149" s="285">
        <v>26.478249999999999</v>
      </c>
      <c r="CG149" s="285">
        <v>21.121190476190478</v>
      </c>
      <c r="CH149" s="285">
        <v>27.815238095238101</v>
      </c>
      <c r="CI149" s="285">
        <v>74.470210526315782</v>
      </c>
      <c r="CJ149" s="285">
        <v>185.14636363636365</v>
      </c>
      <c r="CK149" s="285">
        <v>30.442</v>
      </c>
      <c r="CL149" s="285">
        <v>0</v>
      </c>
      <c r="CM149" s="285">
        <v>0</v>
      </c>
      <c r="CN149" s="285">
        <v>0.14738095238095239</v>
      </c>
      <c r="CO149" s="285">
        <v>1.9352173913043478</v>
      </c>
      <c r="CP149" s="285">
        <v>0</v>
      </c>
      <c r="CQ149" s="285">
        <v>0</v>
      </c>
      <c r="CR149" s="285">
        <v>0</v>
      </c>
      <c r="CS149" s="285">
        <v>0</v>
      </c>
      <c r="CT149" s="285">
        <v>0</v>
      </c>
      <c r="CU149" s="285">
        <v>0</v>
      </c>
      <c r="CV149" s="285">
        <v>0</v>
      </c>
      <c r="CW149" s="285">
        <v>0</v>
      </c>
      <c r="CX149" s="285">
        <v>0</v>
      </c>
      <c r="CY149" s="285">
        <v>0</v>
      </c>
      <c r="CZ149" s="285">
        <v>0</v>
      </c>
      <c r="DA149" s="285">
        <v>0</v>
      </c>
      <c r="DB149" s="285">
        <v>0</v>
      </c>
      <c r="DC149" s="285">
        <v>0</v>
      </c>
      <c r="DD149" s="285">
        <v>0</v>
      </c>
      <c r="DE149" s="285">
        <v>0</v>
      </c>
      <c r="DF149" s="285">
        <v>0</v>
      </c>
      <c r="DG149" s="285">
        <v>0</v>
      </c>
      <c r="DH149" s="285">
        <v>0.26842105263157895</v>
      </c>
      <c r="DI149" s="285">
        <v>0.16800000000000001</v>
      </c>
      <c r="DJ149" s="285">
        <v>6.2380952380952384E-2</v>
      </c>
      <c r="DK149" s="285">
        <v>0</v>
      </c>
      <c r="DL149" s="285">
        <v>0</v>
      </c>
      <c r="DM149" s="285">
        <v>0</v>
      </c>
      <c r="DN149" s="285">
        <v>0</v>
      </c>
      <c r="DO149" s="285">
        <v>0</v>
      </c>
      <c r="DP149" s="285">
        <v>0</v>
      </c>
      <c r="DQ149" s="285">
        <v>0</v>
      </c>
      <c r="DR149" s="285">
        <v>0</v>
      </c>
      <c r="DS149" s="285">
        <v>0</v>
      </c>
      <c r="DT149" s="285">
        <v>0</v>
      </c>
      <c r="DU149" s="285">
        <v>0</v>
      </c>
      <c r="DV149" s="285">
        <v>0</v>
      </c>
      <c r="DW149" s="285">
        <v>0</v>
      </c>
      <c r="DX149" s="285">
        <v>0</v>
      </c>
      <c r="DY149" s="285">
        <v>0</v>
      </c>
      <c r="DZ149" s="285">
        <v>0</v>
      </c>
      <c r="EA149" s="285">
        <v>0</v>
      </c>
      <c r="EB149" s="285">
        <v>0</v>
      </c>
      <c r="EC149" s="285">
        <v>0</v>
      </c>
      <c r="ED149" s="285">
        <v>0</v>
      </c>
      <c r="EE149" s="285">
        <v>0</v>
      </c>
      <c r="EF149" s="285">
        <v>0</v>
      </c>
      <c r="EG149" s="285">
        <v>0</v>
      </c>
      <c r="EH149" s="285">
        <v>0</v>
      </c>
      <c r="EI149" s="285">
        <v>0</v>
      </c>
      <c r="EJ149" s="285">
        <v>0</v>
      </c>
      <c r="EK149" s="285">
        <v>0</v>
      </c>
      <c r="EL149" s="285">
        <v>0</v>
      </c>
      <c r="EM149" s="285">
        <v>0</v>
      </c>
      <c r="EN149" s="285">
        <v>0</v>
      </c>
      <c r="EO149" s="285">
        <v>0</v>
      </c>
      <c r="EP149" s="285">
        <v>0</v>
      </c>
      <c r="EQ149" s="285">
        <v>0</v>
      </c>
      <c r="ER149" s="285">
        <v>0</v>
      </c>
      <c r="ES149" s="285">
        <v>0</v>
      </c>
      <c r="ET149" s="285">
        <v>0</v>
      </c>
      <c r="EU149" s="285">
        <v>0</v>
      </c>
      <c r="EV149" s="285">
        <v>0</v>
      </c>
      <c r="EW149" s="285">
        <v>0</v>
      </c>
      <c r="EX149" s="285">
        <v>0</v>
      </c>
      <c r="EY149" s="285">
        <v>0</v>
      </c>
      <c r="EZ149" s="285">
        <v>0</v>
      </c>
      <c r="FA149" s="285">
        <v>0</v>
      </c>
      <c r="FB149" s="285">
        <v>0</v>
      </c>
      <c r="FC149" s="285">
        <v>0</v>
      </c>
      <c r="FD149" s="285">
        <v>0</v>
      </c>
      <c r="FE149" s="285">
        <v>0</v>
      </c>
      <c r="FF149" s="285">
        <v>0</v>
      </c>
      <c r="FG149" s="285">
        <v>0</v>
      </c>
      <c r="FH149" s="285">
        <v>0</v>
      </c>
      <c r="FI149" s="285">
        <v>0</v>
      </c>
      <c r="FJ149" s="285">
        <v>0</v>
      </c>
      <c r="FK149" s="285">
        <v>0</v>
      </c>
      <c r="FL149" s="285">
        <v>0</v>
      </c>
      <c r="FM149" s="285">
        <v>0</v>
      </c>
      <c r="FN149" s="285">
        <v>0</v>
      </c>
      <c r="FO149" s="285">
        <v>0</v>
      </c>
      <c r="FP149" s="285">
        <v>0</v>
      </c>
      <c r="FQ149" s="285">
        <v>0</v>
      </c>
      <c r="FR149" s="285">
        <v>0</v>
      </c>
      <c r="FS149" s="285">
        <v>0</v>
      </c>
      <c r="FT149" s="285">
        <v>0</v>
      </c>
      <c r="FU149" s="285">
        <v>0</v>
      </c>
      <c r="FV149" s="285">
        <v>0</v>
      </c>
      <c r="FW149" s="285">
        <v>0</v>
      </c>
      <c r="FX149" s="285">
        <v>0</v>
      </c>
      <c r="FY149" s="285">
        <v>0</v>
      </c>
      <c r="FZ149" s="285">
        <v>0</v>
      </c>
      <c r="GA149" s="285"/>
      <c r="GB149" s="285">
        <v>0</v>
      </c>
      <c r="GC149" s="285">
        <v>0</v>
      </c>
      <c r="GD149" s="285">
        <v>0</v>
      </c>
      <c r="GE149" s="285">
        <v>0</v>
      </c>
      <c r="GF149" s="285">
        <v>0</v>
      </c>
      <c r="GG149" s="285"/>
      <c r="GH149" s="285"/>
      <c r="GI149" s="285"/>
      <c r="GJ149" s="285"/>
      <c r="GK149" s="285"/>
      <c r="GL149" s="285">
        <v>0</v>
      </c>
      <c r="GM149" s="285">
        <v>0</v>
      </c>
      <c r="GN149" s="285">
        <v>0</v>
      </c>
      <c r="GO149" s="285">
        <v>0</v>
      </c>
      <c r="GP149" s="285">
        <v>0</v>
      </c>
      <c r="GQ149" s="285">
        <v>0</v>
      </c>
      <c r="GR149" s="285">
        <v>0</v>
      </c>
      <c r="GS149" s="285">
        <v>0</v>
      </c>
      <c r="GT149" s="285">
        <v>0</v>
      </c>
      <c r="GU149" s="285">
        <v>0</v>
      </c>
      <c r="GV149" s="285">
        <v>0</v>
      </c>
      <c r="GW149" s="285">
        <v>0</v>
      </c>
      <c r="GX149" s="285">
        <v>0</v>
      </c>
      <c r="GY149" s="285">
        <v>0</v>
      </c>
      <c r="GZ149" s="285">
        <v>0</v>
      </c>
      <c r="HA149" s="285">
        <v>0</v>
      </c>
      <c r="HB149" s="285">
        <v>0</v>
      </c>
      <c r="HC149" s="285">
        <v>0</v>
      </c>
      <c r="HD149" s="285">
        <v>0</v>
      </c>
      <c r="HE149" s="285">
        <v>0</v>
      </c>
      <c r="HF149" s="285">
        <v>0</v>
      </c>
      <c r="HG149" s="285">
        <v>0</v>
      </c>
      <c r="HH149" s="285">
        <v>0</v>
      </c>
      <c r="HI149" s="285">
        <v>0</v>
      </c>
      <c r="HJ149" s="285">
        <v>0</v>
      </c>
      <c r="HK149" s="285">
        <v>0</v>
      </c>
      <c r="HL149" s="285">
        <v>0</v>
      </c>
      <c r="HM149" s="285">
        <v>0</v>
      </c>
      <c r="HN149" s="285">
        <v>0</v>
      </c>
      <c r="HO149" s="285">
        <v>0</v>
      </c>
      <c r="HP149" s="285">
        <v>0</v>
      </c>
      <c r="HQ149" s="285">
        <v>0</v>
      </c>
      <c r="HR149" s="285">
        <v>0</v>
      </c>
      <c r="HS149" s="285">
        <v>0</v>
      </c>
      <c r="HT149" s="285">
        <v>0</v>
      </c>
      <c r="HU149" s="285">
        <v>0</v>
      </c>
      <c r="HV149" s="593">
        <v>0</v>
      </c>
      <c r="HW149" s="285">
        <v>0</v>
      </c>
      <c r="HX149" s="593" t="s">
        <v>1</v>
      </c>
      <c r="HY149" s="593" t="s">
        <v>1</v>
      </c>
      <c r="HZ149" s="593" t="s">
        <v>1</v>
      </c>
      <c r="IA149" s="593">
        <v>0</v>
      </c>
      <c r="IB149" s="593">
        <v>0</v>
      </c>
      <c r="IC149" s="593">
        <v>0</v>
      </c>
      <c r="ID149" s="593">
        <v>0</v>
      </c>
      <c r="IE149" s="593">
        <v>0</v>
      </c>
      <c r="IF149" s="593">
        <v>0</v>
      </c>
      <c r="IG149" s="593">
        <v>0</v>
      </c>
      <c r="IH149" s="593">
        <v>0</v>
      </c>
      <c r="II149" s="593">
        <v>0</v>
      </c>
      <c r="IJ149" s="593">
        <v>0</v>
      </c>
    </row>
    <row r="150" spans="1:244">
      <c r="A150" s="39" t="s">
        <v>79</v>
      </c>
      <c r="B150" s="285"/>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c r="AJ150" s="285"/>
      <c r="AK150" s="285"/>
      <c r="AL150" s="285"/>
      <c r="AM150" s="285"/>
      <c r="AN150" s="285"/>
      <c r="AO150" s="285"/>
      <c r="AP150" s="285"/>
      <c r="AQ150" s="285"/>
      <c r="AR150" s="285"/>
      <c r="AS150" s="285"/>
      <c r="AT150" s="285"/>
      <c r="AU150" s="285"/>
      <c r="AV150" s="285"/>
      <c r="AW150" s="285"/>
      <c r="AX150" s="285">
        <v>0</v>
      </c>
      <c r="AY150" s="285">
        <v>0</v>
      </c>
      <c r="AZ150" s="285">
        <v>0</v>
      </c>
      <c r="BA150" s="285">
        <v>0</v>
      </c>
      <c r="BB150" s="285">
        <v>0</v>
      </c>
      <c r="BC150" s="285">
        <v>0</v>
      </c>
      <c r="BD150" s="285">
        <v>0</v>
      </c>
      <c r="BE150" s="285">
        <v>0</v>
      </c>
      <c r="BF150" s="285">
        <v>0</v>
      </c>
      <c r="BG150" s="285">
        <v>8</v>
      </c>
      <c r="BH150" s="285">
        <v>1.8289473684210527</v>
      </c>
      <c r="BI150" s="285">
        <v>1.3545</v>
      </c>
      <c r="BJ150" s="285">
        <v>0.49342105263157898</v>
      </c>
      <c r="BK150" s="285">
        <v>0.15083333333333299</v>
      </c>
      <c r="BL150" s="285">
        <v>0.98173913043478267</v>
      </c>
      <c r="BM150" s="285">
        <v>6.6874500000000001</v>
      </c>
      <c r="BN150" s="285">
        <v>1.56</v>
      </c>
      <c r="BO150" s="285">
        <v>0.53199999999998226</v>
      </c>
      <c r="BP150" s="285">
        <v>0.96500000000000008</v>
      </c>
      <c r="BQ150" s="285">
        <v>2.8341363636363601</v>
      </c>
      <c r="BR150" s="285">
        <v>14.9951428571429</v>
      </c>
      <c r="BS150" s="285">
        <v>12.61285</v>
      </c>
      <c r="BT150" s="285">
        <v>0.50565000000000004</v>
      </c>
      <c r="BU150" s="285">
        <v>0.23776190476190476</v>
      </c>
      <c r="BV150" s="285">
        <v>0.26755000000000001</v>
      </c>
      <c r="BW150" s="285">
        <v>0</v>
      </c>
      <c r="BX150" s="285">
        <v>0.21063636363636365</v>
      </c>
      <c r="BY150" s="285">
        <v>0.39063157894736844</v>
      </c>
      <c r="BZ150" s="285">
        <v>0.24040909090909091</v>
      </c>
      <c r="CA150" s="285">
        <v>0.30509523809523797</v>
      </c>
      <c r="CB150" s="285">
        <v>0.71252380952380956</v>
      </c>
      <c r="CC150" s="285">
        <v>0.72613043478260875</v>
      </c>
      <c r="CD150" s="285">
        <f>CD151-CD144-CD145-CD146-CD149</f>
        <v>0.68395238095238398</v>
      </c>
      <c r="CE150" s="285">
        <f>CE151-CE144-CE145-CE146-CE149</f>
        <v>0.49745000000002193</v>
      </c>
      <c r="CF150" s="285">
        <v>0.35280000000000555</v>
      </c>
      <c r="CG150" s="285">
        <v>0.37828571428571428</v>
      </c>
      <c r="CH150" s="285">
        <v>0.33438095238095239</v>
      </c>
      <c r="CI150" s="285">
        <v>4.9350526315789693</v>
      </c>
      <c r="CJ150" s="285">
        <v>6.1680454545454548</v>
      </c>
      <c r="CK150" s="285">
        <v>0.27179999999999999</v>
      </c>
      <c r="CL150" s="285">
        <v>0.27745454545454545</v>
      </c>
      <c r="CM150" s="285">
        <v>0.2084</v>
      </c>
      <c r="CN150" s="285">
        <v>0.21380952380952378</v>
      </c>
      <c r="CO150" s="285">
        <v>0.14930434782608695</v>
      </c>
      <c r="CP150" s="285">
        <v>0.13021052631578947</v>
      </c>
      <c r="CQ150" s="285">
        <v>0.13772727272727273</v>
      </c>
      <c r="CR150" s="285">
        <v>0.11136842105263157</v>
      </c>
      <c r="CS150" s="285">
        <v>9.5888888888888885E-2</v>
      </c>
      <c r="CT150" s="285">
        <v>2.8857142857142856E-2</v>
      </c>
      <c r="CU150" s="285">
        <v>3.6666666666690162E-2</v>
      </c>
      <c r="CV150" s="285">
        <v>0</v>
      </c>
      <c r="CW150" s="285">
        <v>0</v>
      </c>
      <c r="CX150" s="285">
        <v>0</v>
      </c>
      <c r="CY150" s="285">
        <v>0</v>
      </c>
      <c r="CZ150" s="285">
        <v>0</v>
      </c>
      <c r="DA150" s="285">
        <v>0</v>
      </c>
      <c r="DB150" s="285">
        <v>0</v>
      </c>
      <c r="DC150" s="285">
        <v>0</v>
      </c>
      <c r="DD150" s="285">
        <v>0</v>
      </c>
      <c r="DE150" s="285">
        <v>0</v>
      </c>
      <c r="DF150" s="285">
        <v>0</v>
      </c>
      <c r="DG150" s="285">
        <v>0</v>
      </c>
      <c r="DH150" s="285">
        <v>0</v>
      </c>
      <c r="DI150" s="285">
        <v>0</v>
      </c>
      <c r="DJ150" s="285">
        <v>0</v>
      </c>
      <c r="DK150" s="285">
        <v>0</v>
      </c>
      <c r="DL150" s="285">
        <v>0</v>
      </c>
      <c r="DM150" s="285">
        <v>0</v>
      </c>
      <c r="DN150" s="285">
        <v>0</v>
      </c>
      <c r="DO150" s="285">
        <v>0</v>
      </c>
      <c r="DP150" s="285">
        <v>0</v>
      </c>
      <c r="DQ150" s="285">
        <v>0</v>
      </c>
      <c r="DR150" s="285">
        <v>0</v>
      </c>
      <c r="DS150" s="285">
        <v>0</v>
      </c>
      <c r="DT150" s="285">
        <v>0</v>
      </c>
      <c r="DU150" s="285">
        <v>0</v>
      </c>
      <c r="DV150" s="285">
        <v>0</v>
      </c>
      <c r="DW150" s="285">
        <v>0</v>
      </c>
      <c r="DX150" s="285">
        <v>0</v>
      </c>
      <c r="DY150" s="285">
        <v>0</v>
      </c>
      <c r="DZ150" s="285">
        <v>0</v>
      </c>
      <c r="EA150" s="285">
        <v>0</v>
      </c>
      <c r="EB150" s="285">
        <v>0</v>
      </c>
      <c r="EC150" s="285">
        <v>0</v>
      </c>
      <c r="ED150" s="285">
        <v>0</v>
      </c>
      <c r="EE150" s="285">
        <v>0</v>
      </c>
      <c r="EF150" s="285">
        <v>0</v>
      </c>
      <c r="EG150" s="285">
        <v>0</v>
      </c>
      <c r="EH150" s="285">
        <v>0</v>
      </c>
      <c r="EI150" s="285">
        <v>0</v>
      </c>
      <c r="EJ150" s="285">
        <v>0</v>
      </c>
      <c r="EK150" s="285">
        <v>0</v>
      </c>
      <c r="EL150" s="285">
        <v>0</v>
      </c>
      <c r="EM150" s="285">
        <v>0</v>
      </c>
      <c r="EN150" s="285">
        <v>0</v>
      </c>
      <c r="EO150" s="285">
        <v>0</v>
      </c>
      <c r="EP150" s="285">
        <v>0</v>
      </c>
      <c r="EQ150" s="285">
        <v>0</v>
      </c>
      <c r="ER150" s="285">
        <v>0</v>
      </c>
      <c r="ES150" s="285">
        <v>0</v>
      </c>
      <c r="ET150" s="285">
        <v>0</v>
      </c>
      <c r="EU150" s="285">
        <v>0</v>
      </c>
      <c r="EV150" s="285">
        <v>0</v>
      </c>
      <c r="EW150" s="285">
        <v>0</v>
      </c>
      <c r="EX150" s="285">
        <v>0</v>
      </c>
      <c r="EY150" s="285">
        <v>0</v>
      </c>
      <c r="EZ150" s="285">
        <v>0</v>
      </c>
      <c r="FA150" s="285">
        <v>0</v>
      </c>
      <c r="FB150" s="285">
        <v>0</v>
      </c>
      <c r="FC150" s="285">
        <v>0</v>
      </c>
      <c r="FD150" s="285">
        <v>0</v>
      </c>
      <c r="FE150" s="285">
        <v>0</v>
      </c>
      <c r="FF150" s="285">
        <v>0</v>
      </c>
      <c r="FG150" s="285">
        <v>0</v>
      </c>
      <c r="FH150" s="285">
        <v>0</v>
      </c>
      <c r="FI150" s="285">
        <v>0</v>
      </c>
      <c r="FJ150" s="285">
        <v>0</v>
      </c>
      <c r="FK150" s="285">
        <v>0</v>
      </c>
      <c r="FL150" s="285">
        <v>0</v>
      </c>
      <c r="FM150" s="285">
        <v>0</v>
      </c>
      <c r="FN150" s="285">
        <v>0</v>
      </c>
      <c r="FO150" s="285">
        <v>0</v>
      </c>
      <c r="FP150" s="285">
        <v>0</v>
      </c>
      <c r="FQ150" s="285">
        <v>0</v>
      </c>
      <c r="FR150" s="285">
        <v>0</v>
      </c>
      <c r="FS150" s="285">
        <v>0</v>
      </c>
      <c r="FT150" s="285">
        <v>0</v>
      </c>
      <c r="FU150" s="285">
        <v>0</v>
      </c>
      <c r="FV150" s="285">
        <v>0</v>
      </c>
      <c r="FW150" s="285">
        <v>0</v>
      </c>
      <c r="FX150" s="285">
        <v>0</v>
      </c>
      <c r="FY150" s="285">
        <v>0</v>
      </c>
      <c r="FZ150" s="285">
        <v>0</v>
      </c>
      <c r="GA150" s="285"/>
      <c r="GB150" s="285">
        <v>0</v>
      </c>
      <c r="GC150" s="285">
        <v>0</v>
      </c>
      <c r="GD150" s="285">
        <v>0</v>
      </c>
      <c r="GE150" s="285">
        <v>0</v>
      </c>
      <c r="GF150" s="285">
        <v>0</v>
      </c>
      <c r="GG150" s="285"/>
      <c r="GH150" s="285"/>
      <c r="GI150" s="285"/>
      <c r="GJ150" s="285"/>
      <c r="GK150" s="285"/>
      <c r="GL150" s="285">
        <v>0</v>
      </c>
      <c r="GM150" s="285">
        <v>0</v>
      </c>
      <c r="GN150" s="285">
        <v>0</v>
      </c>
      <c r="GO150" s="285">
        <v>0</v>
      </c>
      <c r="GP150" s="285">
        <v>0</v>
      </c>
      <c r="GQ150" s="285">
        <v>0</v>
      </c>
      <c r="GR150" s="285">
        <v>0</v>
      </c>
      <c r="GS150" s="285">
        <v>0</v>
      </c>
      <c r="GT150" s="285">
        <v>0</v>
      </c>
      <c r="GU150" s="285">
        <v>0</v>
      </c>
      <c r="GV150" s="285">
        <v>0</v>
      </c>
      <c r="GW150" s="285">
        <v>0</v>
      </c>
      <c r="GX150" s="285">
        <v>0</v>
      </c>
      <c r="GY150" s="285">
        <v>0</v>
      </c>
      <c r="GZ150" s="285">
        <v>0</v>
      </c>
      <c r="HA150" s="285">
        <v>0</v>
      </c>
      <c r="HB150" s="285">
        <v>0</v>
      </c>
      <c r="HC150" s="285">
        <v>0</v>
      </c>
      <c r="HD150" s="285">
        <v>0</v>
      </c>
      <c r="HE150" s="285">
        <v>0</v>
      </c>
      <c r="HF150" s="285">
        <v>0</v>
      </c>
      <c r="HG150" s="285">
        <v>0</v>
      </c>
      <c r="HH150" s="285">
        <v>0</v>
      </c>
      <c r="HI150" s="285">
        <v>0</v>
      </c>
      <c r="HJ150" s="285">
        <v>0</v>
      </c>
      <c r="HK150" s="285">
        <v>0</v>
      </c>
      <c r="HL150" s="285">
        <v>0</v>
      </c>
      <c r="HM150" s="285">
        <v>0</v>
      </c>
      <c r="HN150" s="285">
        <v>0</v>
      </c>
      <c r="HO150" s="285">
        <v>0</v>
      </c>
      <c r="HP150" s="285">
        <v>0</v>
      </c>
      <c r="HQ150" s="285">
        <v>0</v>
      </c>
      <c r="HR150" s="285">
        <v>0</v>
      </c>
      <c r="HS150" s="285">
        <v>0</v>
      </c>
      <c r="HT150" s="285">
        <v>0</v>
      </c>
      <c r="HU150" s="285">
        <v>0</v>
      </c>
      <c r="HV150" s="593">
        <v>0</v>
      </c>
      <c r="HW150" s="285">
        <v>0</v>
      </c>
      <c r="HX150" s="593" t="s">
        <v>1</v>
      </c>
      <c r="HY150" s="593" t="s">
        <v>1</v>
      </c>
      <c r="HZ150" s="593" t="s">
        <v>1</v>
      </c>
      <c r="IA150" s="593">
        <v>0</v>
      </c>
      <c r="IB150" s="593">
        <v>0</v>
      </c>
      <c r="IC150" s="593">
        <v>0</v>
      </c>
      <c r="ID150" s="593">
        <v>0</v>
      </c>
      <c r="IE150" s="593">
        <v>0</v>
      </c>
      <c r="IF150" s="593">
        <v>0</v>
      </c>
      <c r="IG150" s="593">
        <v>0</v>
      </c>
      <c r="IH150" s="593">
        <v>0</v>
      </c>
      <c r="II150" s="593">
        <v>0</v>
      </c>
      <c r="IJ150" s="593">
        <v>0</v>
      </c>
    </row>
    <row r="151" spans="1:244" s="281" customFormat="1">
      <c r="A151" s="413" t="s">
        <v>0</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287"/>
      <c r="AE151" s="287"/>
      <c r="AF151" s="287"/>
      <c r="AG151" s="287"/>
      <c r="AH151" s="287"/>
      <c r="AI151" s="287"/>
      <c r="AJ151" s="287"/>
      <c r="AK151" s="287"/>
      <c r="AL151" s="287"/>
      <c r="AM151" s="287"/>
      <c r="AN151" s="287"/>
      <c r="AO151" s="287"/>
      <c r="AP151" s="287"/>
      <c r="AQ151" s="287"/>
      <c r="AR151" s="287"/>
      <c r="AS151" s="287"/>
      <c r="AT151" s="287"/>
      <c r="AU151" s="287"/>
      <c r="AV151" s="287"/>
      <c r="AW151" s="287"/>
      <c r="AX151" s="287">
        <v>3.4888571428571424</v>
      </c>
      <c r="AY151" s="287">
        <v>4.9966666666666661</v>
      </c>
      <c r="AZ151" s="287">
        <v>15.016590909090908</v>
      </c>
      <c r="BA151" s="287">
        <v>15.671149999999999</v>
      </c>
      <c r="BB151" s="287">
        <v>33.732550000000003</v>
      </c>
      <c r="BC151" s="287">
        <v>44.880476190476188</v>
      </c>
      <c r="BD151" s="287">
        <v>55.239727272727272</v>
      </c>
      <c r="BE151" s="287">
        <v>80.578809523809525</v>
      </c>
      <c r="BF151" s="287">
        <v>108</v>
      </c>
      <c r="BG151" s="287">
        <v>188.49809523809523</v>
      </c>
      <c r="BH151" s="287">
        <v>139.19131578947369</v>
      </c>
      <c r="BI151" s="287">
        <v>122.16930000000001</v>
      </c>
      <c r="BJ151" s="287">
        <v>144.491210526316</v>
      </c>
      <c r="BK151" s="287">
        <v>205.42433333333301</v>
      </c>
      <c r="BL151" s="287">
        <v>209.11143478260871</v>
      </c>
      <c r="BM151" s="287">
        <v>243.90010000000001</v>
      </c>
      <c r="BN151" s="287">
        <v>409.64957142857145</v>
      </c>
      <c r="BO151" s="287">
        <v>245.35104761904762</v>
      </c>
      <c r="BP151" s="287">
        <v>217.92623809523812</v>
      </c>
      <c r="BQ151" s="287">
        <v>208.157863636364</v>
      </c>
      <c r="BR151" s="287">
        <v>213.93609523809499</v>
      </c>
      <c r="BS151" s="287">
        <v>257.8784</v>
      </c>
      <c r="BT151" s="287">
        <v>277.57549999999998</v>
      </c>
      <c r="BU151" s="287">
        <v>220.17333333333335</v>
      </c>
      <c r="BV151" s="287">
        <f>SUM(BV144:BV150)</f>
        <v>178.68010000000001</v>
      </c>
      <c r="BW151" s="287">
        <v>221.7543</v>
      </c>
      <c r="BX151" s="287">
        <v>222.28859090909091</v>
      </c>
      <c r="BY151" s="287">
        <v>238.98057894736843</v>
      </c>
      <c r="BZ151" s="287">
        <v>274.19745454545455</v>
      </c>
      <c r="CA151" s="287">
        <v>238.583142857143</v>
      </c>
      <c r="CB151" s="287">
        <v>300.2447619047619</v>
      </c>
      <c r="CC151" s="287">
        <v>480.98047826086957</v>
      </c>
      <c r="CD151" s="287">
        <v>473.74933333333331</v>
      </c>
      <c r="CE151" s="287">
        <v>408.21449999999999</v>
      </c>
      <c r="CF151" s="287">
        <v>334.07089999999999</v>
      </c>
      <c r="CG151" s="287">
        <v>267.99785714285719</v>
      </c>
      <c r="CH151" s="287">
        <v>287.62295238095237</v>
      </c>
      <c r="CI151" s="287">
        <v>417.30073684210527</v>
      </c>
      <c r="CJ151" s="287">
        <v>527.5873181818182</v>
      </c>
      <c r="CK151" s="287">
        <v>390.95884999999998</v>
      </c>
      <c r="CL151" s="287">
        <v>441.529</v>
      </c>
      <c r="CM151" s="287">
        <v>364.92345</v>
      </c>
      <c r="CN151" s="287">
        <v>347.05785714285719</v>
      </c>
      <c r="CO151" s="287">
        <v>358.31700000000001</v>
      </c>
      <c r="CP151" s="287">
        <v>317.1885789473684</v>
      </c>
      <c r="CQ151" s="287">
        <v>283.0827727272727</v>
      </c>
      <c r="CR151" s="287">
        <v>338.5641052631579</v>
      </c>
      <c r="CS151" s="287">
        <v>304.18333333333334</v>
      </c>
      <c r="CT151" s="287">
        <v>236.96852380952382</v>
      </c>
      <c r="CU151" s="287">
        <v>284.3125</v>
      </c>
      <c r="CV151" s="287">
        <v>357.37025</v>
      </c>
      <c r="CW151" s="287">
        <v>363.44013636363638</v>
      </c>
      <c r="CX151" s="287">
        <v>386.38795238095236</v>
      </c>
      <c r="CY151" s="287">
        <v>512.73035000000004</v>
      </c>
      <c r="CZ151" s="287">
        <v>399.12981818181817</v>
      </c>
      <c r="DA151" s="287">
        <v>458.97363636363639</v>
      </c>
      <c r="DB151" s="287">
        <v>367.25023809523799</v>
      </c>
      <c r="DC151" s="287">
        <v>377.53817391304347</v>
      </c>
      <c r="DD151" s="287">
        <v>400.95126315789474</v>
      </c>
      <c r="DE151" s="287">
        <v>376.60721052631601</v>
      </c>
      <c r="DF151" s="287">
        <v>430.40490909090909</v>
      </c>
      <c r="DG151" s="287">
        <v>515.91714999999999</v>
      </c>
      <c r="DH151" s="287">
        <v>501.17652631578949</v>
      </c>
      <c r="DI151" s="287">
        <v>544.53544999999997</v>
      </c>
      <c r="DJ151" s="287">
        <v>427.97561904761903</v>
      </c>
      <c r="DK151" s="287">
        <v>392.89426315789473</v>
      </c>
      <c r="DL151" s="287">
        <v>372.072</v>
      </c>
      <c r="DM151" s="287">
        <v>558.30452380952386</v>
      </c>
      <c r="DN151" s="287">
        <v>729.19645454545457</v>
      </c>
      <c r="DO151" s="287">
        <v>841.09247826086948</v>
      </c>
      <c r="DP151" s="287">
        <v>624.5963684210526</v>
      </c>
      <c r="DQ151" s="287">
        <v>648.6019</v>
      </c>
      <c r="DR151" s="287">
        <v>627.59976190476186</v>
      </c>
      <c r="DS151" s="287">
        <v>659.91533333333336</v>
      </c>
      <c r="DT151" s="287">
        <v>826.62272727272727</v>
      </c>
      <c r="DU151" s="287">
        <v>786.50175000000002</v>
      </c>
      <c r="DV151" s="287">
        <v>719.40264999999999</v>
      </c>
      <c r="DW151" s="287">
        <v>669.5887619047619</v>
      </c>
      <c r="DX151" s="287">
        <v>743.43609090909092</v>
      </c>
      <c r="DY151" s="287">
        <v>998.53952380952376</v>
      </c>
      <c r="DZ151" s="287">
        <v>1126.5316666666668</v>
      </c>
      <c r="EA151" s="287">
        <v>981.19833333333338</v>
      </c>
      <c r="EB151" s="287">
        <v>827.62026315789467</v>
      </c>
      <c r="EC151" s="287">
        <v>912.81094999999993</v>
      </c>
      <c r="ED151" s="287">
        <v>948.96963157894743</v>
      </c>
      <c r="EE151" s="287">
        <v>1160.6938947368419</v>
      </c>
      <c r="EF151" s="287">
        <v>1417.0757727272728</v>
      </c>
      <c r="EG151" s="287">
        <v>1162.1389999999999</v>
      </c>
      <c r="EH151" s="287">
        <v>1088.6688095238094</v>
      </c>
      <c r="EI151" s="287">
        <v>1270.2018636363634</v>
      </c>
      <c r="EJ151" s="287">
        <v>1218.4076190476189</v>
      </c>
      <c r="EK151" s="287">
        <v>1352.0084782608697</v>
      </c>
      <c r="EL151" s="287">
        <v>1560.6283809523811</v>
      </c>
      <c r="EM151" s="287">
        <v>1620.7046499999999</v>
      </c>
      <c r="EN151" s="287">
        <v>2126.9441000000002</v>
      </c>
      <c r="EO151" s="287">
        <v>1546.3645714285713</v>
      </c>
      <c r="EP151" s="287">
        <v>1397.9598095238096</v>
      </c>
      <c r="EQ151" s="287">
        <v>1614.2887777777778</v>
      </c>
      <c r="ER151" s="287">
        <v>1998.1733043478262</v>
      </c>
      <c r="ES151" s="287">
        <v>2022.5602222222221</v>
      </c>
      <c r="ET151" s="287">
        <v>2071.6590000000001</v>
      </c>
      <c r="EU151" s="287">
        <v>2084.337</v>
      </c>
      <c r="EV151" s="287">
        <v>2006.7018095238095</v>
      </c>
      <c r="EW151" s="287">
        <v>2410.1326521739129</v>
      </c>
      <c r="EX151" s="287">
        <v>2755.6174500000002</v>
      </c>
      <c r="EY151" s="287">
        <v>3230.6963809523809</v>
      </c>
      <c r="EZ151" s="287">
        <v>3335.6636315789474</v>
      </c>
      <c r="FA151" s="287">
        <v>3104.5</v>
      </c>
      <c r="FB151" s="287">
        <v>3212.0603333333333</v>
      </c>
      <c r="FC151" s="287">
        <v>4293.4396111111109</v>
      </c>
      <c r="FD151" s="287">
        <v>4353.5996190476199</v>
      </c>
      <c r="FE151" s="287">
        <v>4435.8754285714285</v>
      </c>
      <c r="FF151" s="287">
        <v>4766.2309999999998</v>
      </c>
      <c r="FG151" s="287">
        <v>5020.271238095238</v>
      </c>
      <c r="FH151" s="287">
        <v>3729.1039523809523</v>
      </c>
      <c r="FI151" s="287">
        <v>4788.991</v>
      </c>
      <c r="FJ151" s="287">
        <v>4678.5345789473677</v>
      </c>
      <c r="FK151" s="287">
        <v>6554.6167272727271</v>
      </c>
      <c r="FL151" s="287">
        <v>6216.1643684210521</v>
      </c>
      <c r="FM151" s="287">
        <v>6565.1229444444443</v>
      </c>
      <c r="FN151" s="287">
        <v>7072.4252857142856</v>
      </c>
      <c r="FO151" s="287">
        <v>8403.2511999999988</v>
      </c>
      <c r="FP151" s="287">
        <v>9028.9418947368413</v>
      </c>
      <c r="FQ151" s="287">
        <v>8670.6789523809512</v>
      </c>
      <c r="FR151" s="287">
        <v>9601.9429999999993</v>
      </c>
      <c r="FS151" s="287">
        <v>8707.79052631579</v>
      </c>
      <c r="FT151" s="287">
        <v>8878.450045454545</v>
      </c>
      <c r="FU151" s="287">
        <v>12268.842045454545</v>
      </c>
      <c r="FV151" s="287">
        <v>9909.8261428571441</v>
      </c>
      <c r="FW151" s="287">
        <v>10015.638260869564</v>
      </c>
      <c r="FX151" s="287">
        <v>10753.716578947369</v>
      </c>
      <c r="FY151" s="287">
        <v>8218.9821052631578</v>
      </c>
      <c r="FZ151" s="287">
        <v>12765.179045454544</v>
      </c>
      <c r="GA151" s="287">
        <v>15039.187777777777</v>
      </c>
      <c r="GB151" s="287">
        <v>13476.748636363636</v>
      </c>
      <c r="GC151" s="287">
        <v>15013.4475</v>
      </c>
      <c r="GD151" s="287">
        <v>14603.08552631579</v>
      </c>
      <c r="GE151" s="287">
        <v>17255.341350000002</v>
      </c>
      <c r="GF151" s="287">
        <v>17556.16456521739</v>
      </c>
      <c r="GG151" s="287">
        <v>17845.244714285702</v>
      </c>
      <c r="GH151" s="287">
        <v>19546.819190476188</v>
      </c>
      <c r="GI151" s="287">
        <v>18376.2601428571</v>
      </c>
      <c r="GJ151" s="287">
        <v>20524.762900000002</v>
      </c>
      <c r="GK151" s="287">
        <v>19655.628649999999</v>
      </c>
      <c r="GL151" s="287">
        <v>21322.764105263177</v>
      </c>
      <c r="GM151" s="287">
        <v>22808.59183333331</v>
      </c>
      <c r="GN151" s="287">
        <v>22972.691913043454</v>
      </c>
      <c r="GO151" s="287">
        <v>20063.978476190525</v>
      </c>
      <c r="GP151" s="287">
        <v>22554.743190476187</v>
      </c>
      <c r="GQ151" s="287">
        <v>25274.970590909074</v>
      </c>
      <c r="GR151" s="287">
        <v>27196.814999999999</v>
      </c>
      <c r="GS151" s="287">
        <v>28164.499</v>
      </c>
      <c r="GT151" s="287">
        <v>27617.296000000002</v>
      </c>
      <c r="GU151" s="287">
        <v>30144.705999999998</v>
      </c>
      <c r="GV151" s="287">
        <v>19547.22</v>
      </c>
      <c r="GW151" s="287">
        <v>25909.631000000001</v>
      </c>
      <c r="GX151" s="287">
        <v>28840.390999999996</v>
      </c>
      <c r="GY151" s="287">
        <v>24812.131999999998</v>
      </c>
      <c r="GZ151" s="287">
        <v>22384.032999999999</v>
      </c>
      <c r="HA151" s="287">
        <v>24228.822</v>
      </c>
      <c r="HB151" s="287">
        <v>25390.433000000001</v>
      </c>
      <c r="HC151" s="287">
        <v>25978.978000000003</v>
      </c>
      <c r="HD151" s="287">
        <v>23213.581999999999</v>
      </c>
      <c r="HE151" s="287">
        <v>24749.486999999997</v>
      </c>
      <c r="HF151" s="287">
        <v>30632.388999999999</v>
      </c>
      <c r="HG151" s="287">
        <v>29730.043000000001</v>
      </c>
      <c r="HH151" s="287">
        <v>24679.92885</v>
      </c>
      <c r="HI151" s="287">
        <v>22050.539999999997</v>
      </c>
      <c r="HJ151" s="287">
        <v>25072.152999999998</v>
      </c>
      <c r="HK151" s="287">
        <v>25793.391</v>
      </c>
      <c r="HL151" s="287">
        <v>25250.764999999999</v>
      </c>
      <c r="HM151" s="287">
        <v>21931.769999999997</v>
      </c>
      <c r="HN151" s="287">
        <v>24120.068000000003</v>
      </c>
      <c r="HO151" s="287">
        <v>22167.184999999998</v>
      </c>
      <c r="HP151" s="287">
        <v>24022.616999999998</v>
      </c>
      <c r="HQ151" s="287">
        <v>27287.506000000001</v>
      </c>
      <c r="HR151" s="287">
        <v>25799.713</v>
      </c>
      <c r="HS151" s="287">
        <v>32125.171999999999</v>
      </c>
      <c r="HT151" s="287">
        <v>24399.431</v>
      </c>
      <c r="HU151" s="287">
        <v>23960.785000000003</v>
      </c>
      <c r="HV151" s="594">
        <v>25791.217000000001</v>
      </c>
      <c r="HW151" s="287">
        <v>24443.777000000002</v>
      </c>
      <c r="HX151" s="594">
        <v>24629.784</v>
      </c>
      <c r="HY151" s="594">
        <f>SUM(HY144:HY147)</f>
        <v>30618.584999999999</v>
      </c>
      <c r="HZ151" s="594">
        <f>SUM(HZ144:HZ150)</f>
        <v>27016.111000000001</v>
      </c>
      <c r="IA151" s="594">
        <f t="shared" ref="IA151:IC151" si="11">SUM(IA144:IA150)</f>
        <v>30027.256999999998</v>
      </c>
      <c r="IB151" s="594">
        <f t="shared" si="11"/>
        <v>25541.189000000002</v>
      </c>
      <c r="IC151" s="594">
        <f t="shared" si="11"/>
        <v>26678.603000000003</v>
      </c>
      <c r="ID151" s="594">
        <v>24682.692000000003</v>
      </c>
      <c r="IE151" s="594">
        <v>26226.475999999999</v>
      </c>
      <c r="IF151" s="594">
        <v>27995.551999999996</v>
      </c>
      <c r="IG151" s="594">
        <v>26528.118999999999</v>
      </c>
      <c r="IH151" s="594">
        <v>22191.331000000002</v>
      </c>
      <c r="II151" s="594">
        <v>21758.255000000001</v>
      </c>
      <c r="IJ151" s="594">
        <v>22554.555</v>
      </c>
    </row>
    <row r="152" spans="1:244">
      <c r="A152" s="407" t="s">
        <v>436</v>
      </c>
    </row>
  </sheetData>
  <mergeCells count="1">
    <mergeCell ref="A1:B1"/>
  </mergeCells>
  <phoneticPr fontId="165" type="noConversion"/>
  <hyperlinks>
    <hyperlink ref="A1" location="Índice!A1" display="Voltar / Back" xr:uid="{00000000-0004-0000-0300-000000000000}"/>
  </hyperlinks>
  <pageMargins left="0.78740157499999996" right="0.78740157499999996" top="0.984251969" bottom="0.984251969" header="0.49212598499999999" footer="0.49212598499999999"/>
  <pageSetup paperSize="9" orientation="portrait" r:id="rId1"/>
  <headerFooter alignWithMargins="0">
    <oddFooter>&amp;C&amp;1#&amp;"Calibri"&amp;10&amp;K000000INFORMAÇÃO INTERNA – INTERNAL INFORMATION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98A49-A3AE-4EFF-997D-A7F92BC1D019}">
  <dimension ref="A1:HL96"/>
  <sheetViews>
    <sheetView showGridLines="0" zoomScaleNormal="100" workbookViewId="0">
      <pane xSplit="1" ySplit="5" topLeftCell="HF6" activePane="bottomRight" state="frozen"/>
      <selection activeCell="IY50" sqref="IY50"/>
      <selection pane="topRight" activeCell="IY50" sqref="IY50"/>
      <selection pane="bottomLeft" activeCell="IY50" sqref="IY50"/>
      <selection pane="bottomRight" sqref="A1:B1"/>
    </sheetView>
  </sheetViews>
  <sheetFormatPr defaultRowHeight="12.75"/>
  <cols>
    <col min="1" max="1" width="69.42578125" customWidth="1"/>
    <col min="2" max="3" width="8.42578125" customWidth="1"/>
    <col min="4" max="4" width="9.42578125" bestFit="1" customWidth="1"/>
    <col min="5" max="5" width="8.5703125" customWidth="1"/>
    <col min="6" max="6" width="8.85546875" customWidth="1"/>
    <col min="7" max="7" width="8.42578125" customWidth="1"/>
    <col min="8" max="8" width="7.85546875" customWidth="1"/>
    <col min="9" max="9" width="8.5703125" customWidth="1"/>
    <col min="10" max="10" width="8.42578125" customWidth="1"/>
    <col min="11" max="11" width="8.5703125" customWidth="1"/>
    <col min="12" max="12" width="8.85546875" customWidth="1"/>
    <col min="13" max="13" width="8.5703125" customWidth="1"/>
    <col min="14" max="15" width="8.42578125" customWidth="1"/>
    <col min="16" max="16" width="9.42578125" bestFit="1" customWidth="1"/>
    <col min="17" max="17" width="8.5703125" customWidth="1"/>
    <col min="18" max="18" width="8.85546875" customWidth="1"/>
    <col min="19" max="19" width="8.42578125" customWidth="1"/>
    <col min="20" max="20" width="7.85546875" customWidth="1"/>
    <col min="21" max="21" width="8.5703125" customWidth="1"/>
    <col min="22" max="22" width="8.42578125" customWidth="1"/>
    <col min="23" max="23" width="8.5703125" customWidth="1"/>
    <col min="24" max="24" width="8.85546875" customWidth="1"/>
    <col min="25" max="25" width="8.5703125" customWidth="1"/>
    <col min="26" max="27" width="8.42578125" customWidth="1"/>
    <col min="28" max="28" width="9.42578125" bestFit="1" customWidth="1"/>
    <col min="29" max="29" width="8.5703125" customWidth="1"/>
    <col min="30" max="30" width="8.85546875" customWidth="1"/>
    <col min="31" max="31" width="8.42578125" customWidth="1"/>
    <col min="32" max="32" width="7.85546875" customWidth="1"/>
    <col min="33" max="33" width="8.5703125" customWidth="1"/>
    <col min="34" max="34" width="8.42578125" customWidth="1"/>
    <col min="35" max="35" width="8.5703125" customWidth="1"/>
    <col min="36" max="36" width="8.85546875" customWidth="1"/>
    <col min="37" max="37" width="8.5703125" customWidth="1"/>
    <col min="38" max="39" width="8.42578125" customWidth="1"/>
    <col min="40" max="40" width="9.42578125" bestFit="1" customWidth="1"/>
    <col min="41" max="41" width="8.5703125" customWidth="1"/>
    <col min="42" max="42" width="8.85546875" customWidth="1"/>
    <col min="43" max="43" width="8.42578125" customWidth="1"/>
    <col min="44" max="44" width="7.85546875" customWidth="1"/>
    <col min="45" max="45" width="8.5703125" customWidth="1"/>
    <col min="46" max="46" width="8.42578125" customWidth="1"/>
    <col min="47" max="47" width="8.5703125" customWidth="1"/>
    <col min="48" max="48" width="8.85546875" customWidth="1"/>
    <col min="49" max="49" width="8.5703125" customWidth="1"/>
    <col min="50" max="51" width="8.42578125" customWidth="1"/>
    <col min="52" max="52" width="9.42578125" bestFit="1" customWidth="1"/>
    <col min="53" max="53" width="8.5703125" customWidth="1"/>
    <col min="54" max="54" width="8.85546875" customWidth="1"/>
    <col min="55" max="55" width="8.42578125" customWidth="1"/>
    <col min="56" max="56" width="7.85546875" customWidth="1"/>
    <col min="57" max="57" width="8.5703125" customWidth="1"/>
    <col min="58" max="58" width="8.42578125" customWidth="1"/>
    <col min="59" max="59" width="8.5703125" customWidth="1"/>
    <col min="60" max="60" width="8.85546875" customWidth="1"/>
    <col min="61" max="61" width="8.5703125" customWidth="1"/>
    <col min="62" max="63" width="8.42578125" customWidth="1"/>
    <col min="64" max="64" width="9.42578125" bestFit="1" customWidth="1"/>
    <col min="65" max="65" width="8.5703125" customWidth="1"/>
    <col min="66" max="66" width="8.85546875" customWidth="1"/>
    <col min="67" max="67" width="8.42578125" customWidth="1"/>
    <col min="68" max="68" width="8" bestFit="1" customWidth="1"/>
    <col min="69" max="69" width="8.5703125" customWidth="1"/>
    <col min="70" max="70" width="8.42578125" customWidth="1"/>
    <col min="71" max="71" width="8.5703125" customWidth="1"/>
    <col min="72" max="72" width="8.85546875" customWidth="1"/>
    <col min="73" max="73" width="8.5703125" customWidth="1"/>
    <col min="74" max="75" width="8.42578125" customWidth="1"/>
    <col min="76" max="76" width="9.42578125" bestFit="1" customWidth="1"/>
    <col min="77" max="77" width="8.5703125" customWidth="1"/>
    <col min="78" max="78" width="8.85546875" customWidth="1"/>
    <col min="79" max="79" width="8.42578125" customWidth="1"/>
    <col min="80" max="80" width="8" bestFit="1" customWidth="1"/>
    <col min="81" max="81" width="8.5703125" customWidth="1"/>
    <col min="82" max="82" width="8.42578125" customWidth="1"/>
    <col min="83" max="83" width="8.5703125" customWidth="1"/>
    <col min="84" max="84" width="8.85546875" customWidth="1"/>
    <col min="85" max="85" width="8.5703125" customWidth="1"/>
    <col min="86" max="87" width="8.42578125" customWidth="1"/>
    <col min="88" max="88" width="9.42578125" bestFit="1" customWidth="1"/>
    <col min="89" max="89" width="8.5703125" customWidth="1"/>
    <col min="90" max="90" width="8.85546875" customWidth="1"/>
    <col min="91" max="91" width="8.42578125" customWidth="1"/>
    <col min="92" max="92" width="8.85546875" bestFit="1" customWidth="1"/>
    <col min="93" max="93" width="8.5703125" customWidth="1"/>
    <col min="94" max="94" width="8.42578125" customWidth="1"/>
    <col min="95" max="95" width="8.5703125" customWidth="1"/>
    <col min="96" max="96" width="8.85546875" customWidth="1"/>
    <col min="97" max="97" width="8.5703125" customWidth="1"/>
    <col min="98" max="99" width="8.42578125" customWidth="1"/>
    <col min="100" max="100" width="9.42578125" bestFit="1" customWidth="1"/>
    <col min="101" max="101" width="8.5703125" customWidth="1"/>
    <col min="102" max="102" width="8.85546875" customWidth="1"/>
    <col min="103" max="103" width="8.42578125" customWidth="1"/>
    <col min="104" max="104" width="8.85546875" bestFit="1" customWidth="1"/>
    <col min="105" max="105" width="8.5703125" customWidth="1"/>
    <col min="106" max="106" width="8.42578125" customWidth="1"/>
    <col min="107" max="107" width="8.5703125" customWidth="1"/>
    <col min="108" max="108" width="8.85546875" customWidth="1"/>
    <col min="109" max="109" width="8.5703125" customWidth="1"/>
    <col min="110" max="111" width="8.42578125" customWidth="1"/>
    <col min="112" max="112" width="9.42578125" bestFit="1" customWidth="1"/>
    <col min="113" max="113" width="8.5703125" customWidth="1"/>
    <col min="114" max="114" width="8.85546875" customWidth="1"/>
    <col min="115" max="115" width="8.42578125" customWidth="1"/>
    <col min="116" max="116" width="8.85546875" bestFit="1" customWidth="1"/>
    <col min="117" max="117" width="8.5703125" customWidth="1"/>
    <col min="118" max="118" width="8.42578125" customWidth="1"/>
    <col min="119" max="119" width="8.5703125" customWidth="1"/>
    <col min="120" max="120" width="8.85546875" customWidth="1"/>
    <col min="121" max="121" width="8.5703125" customWidth="1"/>
    <col min="122" max="123" width="8.42578125" customWidth="1"/>
    <col min="124" max="124" width="9.42578125" bestFit="1" customWidth="1"/>
    <col min="125" max="125" width="8.5703125" customWidth="1"/>
    <col min="126" max="126" width="8.85546875" customWidth="1"/>
    <col min="127" max="127" width="8.42578125" customWidth="1"/>
    <col min="128" max="128" width="8.85546875" bestFit="1" customWidth="1"/>
    <col min="129" max="129" width="8.5703125" customWidth="1"/>
    <col min="130" max="130" width="8.42578125" customWidth="1"/>
    <col min="131" max="131" width="8.5703125" customWidth="1"/>
    <col min="132" max="132" width="8.85546875" customWidth="1"/>
    <col min="133" max="133" width="8.5703125" customWidth="1"/>
    <col min="134" max="135" width="8.42578125" customWidth="1"/>
    <col min="136" max="136" width="9.42578125" bestFit="1" customWidth="1"/>
    <col min="137" max="137" width="8.5703125" customWidth="1"/>
    <col min="138" max="138" width="8.85546875" customWidth="1"/>
    <col min="139" max="139" width="8.42578125" customWidth="1"/>
    <col min="140" max="140" width="8.85546875" bestFit="1" customWidth="1"/>
    <col min="141" max="141" width="8.5703125" customWidth="1"/>
    <col min="142" max="142" width="8.42578125" customWidth="1"/>
    <col min="143" max="143" width="8.5703125" customWidth="1"/>
    <col min="144" max="144" width="8.85546875" customWidth="1"/>
    <col min="145" max="145" width="8.5703125" customWidth="1"/>
    <col min="146" max="147" width="8.42578125" customWidth="1"/>
    <col min="148" max="148" width="9.42578125" bestFit="1" customWidth="1"/>
    <col min="149" max="149" width="9" bestFit="1" customWidth="1"/>
    <col min="150" max="150" width="8.85546875" customWidth="1"/>
    <col min="151" max="153" width="9.5703125" customWidth="1"/>
    <col min="154" max="154" width="9.140625" customWidth="1"/>
    <col min="155" max="155" width="10.42578125" customWidth="1"/>
    <col min="156" max="159" width="8.85546875" customWidth="1"/>
    <col min="160" max="162" width="9" bestFit="1" customWidth="1"/>
    <col min="163" max="163" width="8.85546875" bestFit="1" customWidth="1"/>
    <col min="164" max="167" width="9.85546875" bestFit="1" customWidth="1"/>
    <col min="171" max="171" width="8.85546875" bestFit="1" customWidth="1"/>
    <col min="174" max="192" width="9.5703125" customWidth="1"/>
    <col min="193" max="203" width="12.5703125" bestFit="1" customWidth="1"/>
    <col min="204" max="210" width="12.42578125" customWidth="1"/>
    <col min="211" max="220" width="12.5703125" customWidth="1"/>
  </cols>
  <sheetData>
    <row r="1" spans="1:220" ht="15.75">
      <c r="A1" s="686" t="s">
        <v>41</v>
      </c>
      <c r="B1" s="687"/>
      <c r="C1" s="24"/>
      <c r="D1" s="24"/>
      <c r="E1" s="24"/>
      <c r="F1" s="24"/>
      <c r="G1" s="280"/>
      <c r="H1" s="24"/>
      <c r="I1" s="24"/>
      <c r="J1" s="24"/>
      <c r="K1" s="24"/>
      <c r="L1" s="24"/>
      <c r="M1" s="24"/>
      <c r="N1" s="24"/>
      <c r="O1" s="24"/>
      <c r="P1" s="24"/>
      <c r="Q1" s="24"/>
      <c r="R1" s="24"/>
      <c r="S1" s="24"/>
      <c r="T1" s="24"/>
      <c r="U1" s="24"/>
      <c r="V1" s="24"/>
      <c r="W1" s="280"/>
      <c r="X1" s="24"/>
      <c r="Y1" s="280"/>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row>
    <row r="2" spans="1:220" ht="16.5" thickBot="1">
      <c r="A2" s="2"/>
      <c r="B2" s="1"/>
      <c r="C2" s="24"/>
      <c r="D2" s="24"/>
      <c r="E2" s="24"/>
      <c r="F2" s="24"/>
      <c r="G2" s="280"/>
      <c r="H2" s="24"/>
      <c r="I2" s="24"/>
      <c r="J2" s="24"/>
      <c r="K2" s="24"/>
      <c r="L2" s="24"/>
      <c r="M2" s="24"/>
      <c r="N2" s="24"/>
      <c r="O2" s="24"/>
      <c r="P2" s="24"/>
      <c r="Q2" s="24"/>
      <c r="R2" s="24"/>
      <c r="S2" s="24"/>
      <c r="T2" s="24"/>
      <c r="U2" s="24"/>
      <c r="V2" s="24"/>
      <c r="W2" s="280"/>
      <c r="X2" s="24"/>
      <c r="Y2" s="280"/>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row>
    <row r="3" spans="1:220" ht="16.5" customHeight="1">
      <c r="A3" s="582" t="s">
        <v>299</v>
      </c>
      <c r="B3" s="24"/>
      <c r="C3" s="24"/>
      <c r="D3" s="24"/>
      <c r="E3" s="24"/>
      <c r="F3" s="24"/>
      <c r="G3" s="280"/>
      <c r="H3" s="24"/>
      <c r="I3" s="24"/>
      <c r="J3" s="24"/>
      <c r="K3" s="24"/>
      <c r="L3" s="24"/>
      <c r="M3" s="24"/>
      <c r="N3" s="24"/>
      <c r="O3" s="24"/>
      <c r="P3" s="24"/>
      <c r="Q3" s="24"/>
      <c r="R3" s="24"/>
      <c r="S3" s="24"/>
      <c r="T3" s="24"/>
      <c r="U3" s="24"/>
      <c r="V3" s="24"/>
      <c r="W3" s="280"/>
      <c r="X3" s="24"/>
      <c r="Y3" s="280"/>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row>
    <row r="4" spans="1:220" ht="16.5" customHeight="1">
      <c r="A4" s="581" t="s">
        <v>81</v>
      </c>
      <c r="B4" s="24"/>
      <c r="C4" s="24"/>
      <c r="D4" s="24"/>
      <c r="E4" s="24"/>
      <c r="F4" s="24"/>
      <c r="G4" s="280"/>
      <c r="H4" s="24"/>
      <c r="I4" s="24"/>
      <c r="J4" s="24"/>
      <c r="K4" s="24"/>
      <c r="L4" s="24"/>
      <c r="M4" s="24"/>
      <c r="N4" s="24"/>
      <c r="O4" s="24"/>
      <c r="P4" s="24"/>
      <c r="Q4" s="24"/>
      <c r="R4" s="24"/>
      <c r="S4" s="24"/>
      <c r="T4" s="24"/>
      <c r="U4" s="24"/>
      <c r="V4" s="24"/>
      <c r="W4" s="280"/>
      <c r="X4" s="24"/>
      <c r="Y4" s="280"/>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row>
    <row r="5" spans="1:220" ht="16.5" customHeight="1">
      <c r="A5" s="584" t="s">
        <v>82</v>
      </c>
      <c r="B5" s="24"/>
      <c r="C5" s="24"/>
      <c r="D5" s="24"/>
      <c r="E5" s="24"/>
      <c r="F5" s="24"/>
      <c r="G5" s="280"/>
      <c r="H5" s="24"/>
      <c r="I5" s="24"/>
      <c r="J5" s="24"/>
      <c r="K5" s="24"/>
      <c r="L5" s="24"/>
      <c r="M5" s="24"/>
      <c r="N5" s="24"/>
      <c r="O5" s="24"/>
      <c r="P5" s="24"/>
      <c r="Q5" s="24"/>
      <c r="R5" s="24"/>
      <c r="S5" s="24"/>
      <c r="T5" s="24"/>
      <c r="U5" s="24"/>
      <c r="V5" s="24"/>
      <c r="W5" s="280"/>
      <c r="X5" s="24"/>
      <c r="Y5" s="280"/>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GW5" s="586"/>
      <c r="GX5" s="586"/>
      <c r="GY5" s="586"/>
      <c r="GZ5" s="586"/>
      <c r="HA5" s="586"/>
      <c r="HB5" s="586"/>
      <c r="HC5" s="586"/>
      <c r="HD5" s="586"/>
      <c r="HE5" s="586"/>
      <c r="HF5" s="586"/>
      <c r="HG5" s="586"/>
      <c r="HH5" s="586"/>
      <c r="HI5" s="586"/>
      <c r="HJ5" s="586"/>
      <c r="HK5" s="586"/>
      <c r="HL5" s="586"/>
    </row>
    <row r="6" spans="1:220" s="340" customFormat="1" ht="11.25"/>
    <row r="7" spans="1:220">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row>
    <row r="8" spans="1:220" ht="18.75">
      <c r="A8" s="580" t="s">
        <v>517</v>
      </c>
      <c r="B8" s="24"/>
      <c r="C8" s="24"/>
      <c r="D8" s="24"/>
      <c r="E8" s="24"/>
      <c r="F8" s="24"/>
      <c r="G8" s="280"/>
      <c r="H8" s="24"/>
      <c r="I8" s="24"/>
      <c r="J8" s="24"/>
      <c r="K8" s="24"/>
      <c r="L8" s="24"/>
      <c r="M8" s="24"/>
      <c r="N8" s="24"/>
      <c r="O8" s="24"/>
      <c r="P8" s="24"/>
      <c r="Q8" s="24"/>
      <c r="R8" s="24"/>
      <c r="S8" s="24"/>
      <c r="T8" s="24"/>
      <c r="U8" s="24"/>
      <c r="V8" s="24"/>
      <c r="W8" s="280"/>
      <c r="X8" s="24"/>
      <c r="Y8" s="280"/>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row>
    <row r="9" spans="1:220" ht="15">
      <c r="A9" s="24"/>
      <c r="B9" s="24"/>
      <c r="C9" s="24"/>
      <c r="D9" s="24"/>
      <c r="E9" s="24"/>
      <c r="F9" s="280"/>
      <c r="G9" s="24"/>
      <c r="H9" s="24"/>
      <c r="I9" s="24"/>
      <c r="J9" s="24"/>
      <c r="K9" s="24"/>
      <c r="L9" s="24"/>
      <c r="M9" s="24"/>
      <c r="N9" s="24"/>
      <c r="O9" s="24"/>
      <c r="P9" s="24"/>
      <c r="Q9" s="24"/>
      <c r="R9" s="24"/>
      <c r="S9" s="24"/>
      <c r="T9" s="24"/>
      <c r="U9" s="24"/>
      <c r="V9" s="280"/>
      <c r="W9" s="24"/>
      <c r="X9" s="280"/>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row>
    <row r="10" spans="1:220" ht="15.75">
      <c r="A10" s="403" t="s">
        <v>294</v>
      </c>
    </row>
    <row r="11" spans="1:220">
      <c r="A11" s="303" t="s">
        <v>421</v>
      </c>
      <c r="B11" s="224" t="s">
        <v>88</v>
      </c>
      <c r="C11" s="224" t="s">
        <v>89</v>
      </c>
      <c r="D11" s="224" t="s">
        <v>90</v>
      </c>
      <c r="E11" s="224" t="s">
        <v>91</v>
      </c>
      <c r="F11" s="224" t="s">
        <v>92</v>
      </c>
      <c r="G11" s="224" t="s">
        <v>93</v>
      </c>
      <c r="H11" s="224" t="s">
        <v>94</v>
      </c>
      <c r="I11" s="224" t="s">
        <v>95</v>
      </c>
      <c r="J11" s="224" t="s">
        <v>96</v>
      </c>
      <c r="K11" s="224" t="s">
        <v>97</v>
      </c>
      <c r="L11" s="224" t="s">
        <v>98</v>
      </c>
      <c r="M11" s="224" t="s">
        <v>99</v>
      </c>
      <c r="N11" s="224" t="s">
        <v>100</v>
      </c>
      <c r="O11" s="224" t="s">
        <v>101</v>
      </c>
      <c r="P11" s="224" t="s">
        <v>102</v>
      </c>
      <c r="Q11" s="224" t="s">
        <v>103</v>
      </c>
      <c r="R11" s="224" t="s">
        <v>104</v>
      </c>
      <c r="S11" s="224" t="s">
        <v>105</v>
      </c>
      <c r="T11" s="224" t="s">
        <v>106</v>
      </c>
      <c r="U11" s="224" t="s">
        <v>107</v>
      </c>
      <c r="V11" s="224" t="s">
        <v>108</v>
      </c>
      <c r="W11" s="224" t="s">
        <v>109</v>
      </c>
      <c r="X11" s="224" t="s">
        <v>110</v>
      </c>
      <c r="Y11" s="224" t="s">
        <v>111</v>
      </c>
      <c r="Z11" s="224" t="s">
        <v>112</v>
      </c>
      <c r="AA11" s="224" t="s">
        <v>113</v>
      </c>
      <c r="AB11" s="224" t="s">
        <v>114</v>
      </c>
      <c r="AC11" s="224" t="s">
        <v>115</v>
      </c>
      <c r="AD11" s="224" t="s">
        <v>116</v>
      </c>
      <c r="AE11" s="224" t="s">
        <v>117</v>
      </c>
      <c r="AF11" s="224" t="s">
        <v>118</v>
      </c>
      <c r="AG11" s="224" t="s">
        <v>119</v>
      </c>
      <c r="AH11" s="224" t="s">
        <v>120</v>
      </c>
      <c r="AI11" s="224" t="s">
        <v>121</v>
      </c>
      <c r="AJ11" s="224" t="s">
        <v>122</v>
      </c>
      <c r="AK11" s="224" t="s">
        <v>123</v>
      </c>
      <c r="AL11" s="224" t="s">
        <v>124</v>
      </c>
      <c r="AM11" s="224" t="s">
        <v>125</v>
      </c>
      <c r="AN11" s="224" t="s">
        <v>126</v>
      </c>
      <c r="AO11" s="224" t="s">
        <v>127</v>
      </c>
      <c r="AP11" s="224" t="s">
        <v>128</v>
      </c>
      <c r="AQ11" s="224" t="s">
        <v>129</v>
      </c>
      <c r="AR11" s="224" t="s">
        <v>130</v>
      </c>
      <c r="AS11" s="224" t="s">
        <v>131</v>
      </c>
      <c r="AT11" s="224" t="s">
        <v>132</v>
      </c>
      <c r="AU11" s="224" t="s">
        <v>133</v>
      </c>
      <c r="AV11" s="224" t="s">
        <v>134</v>
      </c>
      <c r="AW11" s="224" t="s">
        <v>135</v>
      </c>
      <c r="AX11" s="224" t="s">
        <v>136</v>
      </c>
      <c r="AY11" s="224" t="s">
        <v>137</v>
      </c>
      <c r="AZ11" s="224" t="s">
        <v>138</v>
      </c>
      <c r="BA11" s="224" t="s">
        <v>139</v>
      </c>
      <c r="BB11" s="224" t="s">
        <v>140</v>
      </c>
      <c r="BC11" s="224" t="s">
        <v>141</v>
      </c>
      <c r="BD11" s="224" t="s">
        <v>142</v>
      </c>
      <c r="BE11" s="224" t="s">
        <v>143</v>
      </c>
      <c r="BF11" s="224" t="s">
        <v>144</v>
      </c>
      <c r="BG11" s="224" t="s">
        <v>145</v>
      </c>
      <c r="BH11" s="224" t="s">
        <v>146</v>
      </c>
      <c r="BI11" s="224" t="s">
        <v>147</v>
      </c>
      <c r="BJ11" s="224" t="s">
        <v>148</v>
      </c>
      <c r="BK11" s="224" t="s">
        <v>149</v>
      </c>
      <c r="BL11" s="224" t="s">
        <v>150</v>
      </c>
      <c r="BM11" s="224" t="s">
        <v>151</v>
      </c>
      <c r="BN11" s="224" t="s">
        <v>152</v>
      </c>
      <c r="BO11" s="224" t="s">
        <v>153</v>
      </c>
      <c r="BP11" s="224" t="s">
        <v>154</v>
      </c>
      <c r="BQ11" s="224" t="s">
        <v>155</v>
      </c>
      <c r="BR11" s="224" t="s">
        <v>156</v>
      </c>
      <c r="BS11" s="224" t="s">
        <v>157</v>
      </c>
      <c r="BT11" s="224" t="s">
        <v>158</v>
      </c>
      <c r="BU11" s="224" t="s">
        <v>159</v>
      </c>
      <c r="BV11" s="224" t="s">
        <v>160</v>
      </c>
      <c r="BW11" s="224" t="s">
        <v>161</v>
      </c>
      <c r="BX11" s="224" t="s">
        <v>162</v>
      </c>
      <c r="BY11" s="224" t="s">
        <v>163</v>
      </c>
      <c r="BZ11" s="224" t="s">
        <v>164</v>
      </c>
      <c r="CA11" s="224" t="s">
        <v>165</v>
      </c>
      <c r="CB11" s="224" t="s">
        <v>166</v>
      </c>
      <c r="CC11" s="224" t="s">
        <v>167</v>
      </c>
      <c r="CD11" s="224" t="s">
        <v>168</v>
      </c>
      <c r="CE11" s="224" t="s">
        <v>169</v>
      </c>
      <c r="CF11" s="224" t="s">
        <v>170</v>
      </c>
      <c r="CG11" s="224" t="s">
        <v>171</v>
      </c>
      <c r="CH11" s="224" t="s">
        <v>172</v>
      </c>
      <c r="CI11" s="224" t="s">
        <v>173</v>
      </c>
      <c r="CJ11" s="224" t="s">
        <v>174</v>
      </c>
      <c r="CK11" s="224" t="s">
        <v>175</v>
      </c>
      <c r="CL11" s="224" t="s">
        <v>176</v>
      </c>
      <c r="CM11" s="224" t="s">
        <v>177</v>
      </c>
      <c r="CN11" s="224" t="s">
        <v>178</v>
      </c>
      <c r="CO11" s="224" t="s">
        <v>179</v>
      </c>
      <c r="CP11" s="224" t="s">
        <v>180</v>
      </c>
      <c r="CQ11" s="224" t="s">
        <v>181</v>
      </c>
      <c r="CR11" s="224" t="s">
        <v>182</v>
      </c>
      <c r="CS11" s="224" t="s">
        <v>183</v>
      </c>
      <c r="CT11" s="224" t="s">
        <v>184</v>
      </c>
      <c r="CU11" s="224" t="s">
        <v>185</v>
      </c>
      <c r="CV11" s="224" t="s">
        <v>186</v>
      </c>
      <c r="CW11" s="224" t="s">
        <v>187</v>
      </c>
      <c r="CX11" s="224" t="s">
        <v>188</v>
      </c>
      <c r="CY11" s="224" t="s">
        <v>189</v>
      </c>
      <c r="CZ11" s="224" t="s">
        <v>190</v>
      </c>
      <c r="DA11" s="224" t="s">
        <v>191</v>
      </c>
      <c r="DB11" s="224" t="s">
        <v>192</v>
      </c>
      <c r="DC11" s="224" t="s">
        <v>193</v>
      </c>
      <c r="DD11" s="224" t="s">
        <v>194</v>
      </c>
      <c r="DE11" s="224" t="s">
        <v>195</v>
      </c>
      <c r="DF11" s="224" t="s">
        <v>196</v>
      </c>
      <c r="DG11" s="224" t="s">
        <v>197</v>
      </c>
      <c r="DH11" s="224" t="s">
        <v>198</v>
      </c>
      <c r="DI11" s="224" t="s">
        <v>199</v>
      </c>
      <c r="DJ11" s="224" t="s">
        <v>200</v>
      </c>
      <c r="DK11" s="224" t="s">
        <v>201</v>
      </c>
      <c r="DL11" s="224" t="s">
        <v>202</v>
      </c>
      <c r="DM11" s="224" t="s">
        <v>203</v>
      </c>
      <c r="DN11" s="224" t="s">
        <v>204</v>
      </c>
      <c r="DO11" s="224" t="s">
        <v>205</v>
      </c>
      <c r="DP11" s="224" t="s">
        <v>206</v>
      </c>
      <c r="DQ11" s="224" t="s">
        <v>207</v>
      </c>
      <c r="DR11" s="224" t="s">
        <v>208</v>
      </c>
      <c r="DS11" s="224" t="s">
        <v>209</v>
      </c>
      <c r="DT11" s="224" t="s">
        <v>210</v>
      </c>
      <c r="DU11" s="224" t="s">
        <v>211</v>
      </c>
      <c r="DV11" s="224" t="s">
        <v>212</v>
      </c>
      <c r="DW11" s="224" t="s">
        <v>213</v>
      </c>
      <c r="DX11" s="224" t="s">
        <v>214</v>
      </c>
      <c r="DY11" s="224" t="s">
        <v>215</v>
      </c>
      <c r="DZ11" s="224" t="s">
        <v>216</v>
      </c>
      <c r="EA11" s="224" t="s">
        <v>217</v>
      </c>
      <c r="EB11" s="224" t="s">
        <v>218</v>
      </c>
      <c r="EC11" s="224" t="s">
        <v>219</v>
      </c>
      <c r="ED11" s="224" t="s">
        <v>220</v>
      </c>
      <c r="EE11" s="224" t="s">
        <v>221</v>
      </c>
      <c r="EF11" s="224" t="s">
        <v>222</v>
      </c>
      <c r="EG11" s="224" t="s">
        <v>223</v>
      </c>
      <c r="EH11" s="224" t="s">
        <v>224</v>
      </c>
      <c r="EI11" s="224" t="s">
        <v>225</v>
      </c>
      <c r="EJ11" s="224" t="s">
        <v>226</v>
      </c>
      <c r="EK11" s="224" t="s">
        <v>227</v>
      </c>
      <c r="EL11" s="224" t="s">
        <v>228</v>
      </c>
      <c r="EM11" s="224" t="s">
        <v>229</v>
      </c>
      <c r="EN11" s="224" t="s">
        <v>230</v>
      </c>
      <c r="EO11" s="224" t="s">
        <v>231</v>
      </c>
      <c r="EP11" s="224" t="s">
        <v>232</v>
      </c>
      <c r="EQ11" s="224" t="s">
        <v>233</v>
      </c>
      <c r="ER11" s="224" t="s">
        <v>234</v>
      </c>
      <c r="ES11" s="224" t="s">
        <v>235</v>
      </c>
      <c r="ET11" s="224" t="s">
        <v>236</v>
      </c>
      <c r="EU11" s="224">
        <v>43617</v>
      </c>
      <c r="EV11" s="224">
        <v>43647</v>
      </c>
      <c r="EW11" s="224">
        <v>43678</v>
      </c>
      <c r="EX11" s="224">
        <v>43709</v>
      </c>
      <c r="EY11" s="224">
        <v>43739</v>
      </c>
      <c r="EZ11" s="224">
        <v>43770</v>
      </c>
      <c r="FA11" s="224">
        <v>43800</v>
      </c>
      <c r="FB11" s="224">
        <v>43831</v>
      </c>
      <c r="FC11" s="224">
        <v>43862</v>
      </c>
      <c r="FD11" s="224">
        <v>43891</v>
      </c>
      <c r="FE11" s="224">
        <v>43922</v>
      </c>
      <c r="FF11" s="224">
        <v>43952</v>
      </c>
      <c r="FG11" s="224">
        <v>43983</v>
      </c>
      <c r="FH11" s="224">
        <v>44013</v>
      </c>
      <c r="FI11" s="224">
        <v>44044</v>
      </c>
      <c r="FJ11" s="224">
        <v>44075</v>
      </c>
      <c r="FK11" s="224">
        <v>44105</v>
      </c>
      <c r="FL11" s="224">
        <v>44136</v>
      </c>
      <c r="FM11" s="224">
        <v>44166</v>
      </c>
      <c r="FN11" s="224">
        <v>44197</v>
      </c>
      <c r="FO11" s="224">
        <v>44228</v>
      </c>
      <c r="FP11" s="224">
        <v>44256</v>
      </c>
      <c r="FQ11" s="224">
        <v>44287</v>
      </c>
      <c r="FR11" s="224">
        <v>44317</v>
      </c>
      <c r="FS11" s="224">
        <v>44348</v>
      </c>
      <c r="FT11" s="224">
        <v>44378</v>
      </c>
      <c r="FU11" s="224">
        <v>44409</v>
      </c>
      <c r="FV11" s="224">
        <v>44440</v>
      </c>
      <c r="FW11" s="224">
        <v>44470</v>
      </c>
      <c r="FX11" s="224">
        <v>44501</v>
      </c>
      <c r="FY11" s="224">
        <v>44531</v>
      </c>
      <c r="FZ11" s="224">
        <v>44562</v>
      </c>
      <c r="GA11" s="224">
        <v>44593</v>
      </c>
      <c r="GB11" s="224">
        <v>44621</v>
      </c>
      <c r="GC11" s="224">
        <v>44652</v>
      </c>
      <c r="GD11" s="224">
        <v>44682</v>
      </c>
      <c r="GE11" s="224">
        <v>44713</v>
      </c>
      <c r="GF11" s="224">
        <v>44743</v>
      </c>
      <c r="GG11" s="224">
        <v>44774</v>
      </c>
      <c r="GH11" s="224">
        <v>44805</v>
      </c>
      <c r="GI11" s="224">
        <v>44835</v>
      </c>
      <c r="GJ11" s="224">
        <v>44866</v>
      </c>
      <c r="GK11" s="224">
        <v>44896</v>
      </c>
      <c r="GL11" s="224">
        <v>44927</v>
      </c>
      <c r="GM11" s="224">
        <v>44958</v>
      </c>
      <c r="GN11" s="224">
        <v>44986</v>
      </c>
      <c r="GO11" s="224">
        <v>45017</v>
      </c>
      <c r="GP11" s="224">
        <v>45047</v>
      </c>
      <c r="GQ11" s="224">
        <v>45078</v>
      </c>
      <c r="GR11" s="224">
        <v>45108</v>
      </c>
      <c r="GS11" s="224">
        <v>45139</v>
      </c>
      <c r="GT11" s="224">
        <v>45170</v>
      </c>
      <c r="GU11" s="224">
        <v>45200</v>
      </c>
      <c r="GV11" s="224">
        <v>45231</v>
      </c>
      <c r="GW11" s="224">
        <v>45261</v>
      </c>
      <c r="GX11" s="224">
        <v>45292</v>
      </c>
      <c r="GY11" s="224">
        <v>45323</v>
      </c>
      <c r="GZ11" s="224">
        <v>45352</v>
      </c>
      <c r="HA11" s="224">
        <v>45383</v>
      </c>
      <c r="HB11" s="224">
        <v>45413</v>
      </c>
      <c r="HC11" s="270">
        <v>45444</v>
      </c>
      <c r="HD11" s="270">
        <v>45474</v>
      </c>
      <c r="HE11" s="270">
        <v>45505</v>
      </c>
      <c r="HF11" s="270">
        <v>45536</v>
      </c>
      <c r="HG11" s="270">
        <v>45566</v>
      </c>
      <c r="HH11" s="270">
        <v>45597</v>
      </c>
      <c r="HI11" s="270">
        <v>45627</v>
      </c>
      <c r="HJ11" s="270">
        <v>45658</v>
      </c>
      <c r="HK11" s="270">
        <v>45689</v>
      </c>
      <c r="HL11" s="270">
        <v>45717</v>
      </c>
    </row>
    <row r="12" spans="1:220">
      <c r="A12" s="300" t="s">
        <v>409</v>
      </c>
      <c r="B12" s="238">
        <v>135.54334154307</v>
      </c>
      <c r="C12" s="238">
        <v>117.29589434384002</v>
      </c>
      <c r="D12" s="238">
        <v>126.48450069586998</v>
      </c>
      <c r="E12" s="238">
        <v>125.39838941072999</v>
      </c>
      <c r="F12" s="238">
        <v>127.35999508081001</v>
      </c>
      <c r="G12" s="238">
        <v>125.59241573245001</v>
      </c>
      <c r="H12" s="238">
        <v>175.16209907031998</v>
      </c>
      <c r="I12" s="238">
        <v>176.48848115926998</v>
      </c>
      <c r="J12" s="238">
        <v>160.37514384671999</v>
      </c>
      <c r="K12" s="238">
        <v>165.68962823231999</v>
      </c>
      <c r="L12" s="238">
        <v>176.49239116492001</v>
      </c>
      <c r="M12" s="238">
        <v>254.02269508455004</v>
      </c>
      <c r="N12" s="238">
        <v>202.91474625710998</v>
      </c>
      <c r="O12" s="238">
        <v>160.36775780188998</v>
      </c>
      <c r="P12" s="238">
        <v>235.34782833473002</v>
      </c>
      <c r="Q12" s="238">
        <v>188.30295836761002</v>
      </c>
      <c r="R12" s="238">
        <v>177.30953949325996</v>
      </c>
      <c r="S12" s="238">
        <v>201.30791582270999</v>
      </c>
      <c r="T12" s="238">
        <v>196.08895249917998</v>
      </c>
      <c r="U12" s="238">
        <v>198.36801477215997</v>
      </c>
      <c r="V12" s="238">
        <v>228.49495532220001</v>
      </c>
      <c r="W12" s="238">
        <v>244.49118923122001</v>
      </c>
      <c r="X12" s="238">
        <v>242.58342402692</v>
      </c>
      <c r="Y12" s="238">
        <v>261.95448244846</v>
      </c>
      <c r="Z12" s="238">
        <v>437.97088511062998</v>
      </c>
      <c r="AA12" s="238">
        <v>362.36758254723009</v>
      </c>
      <c r="AB12" s="238">
        <v>321.23005094823003</v>
      </c>
      <c r="AC12" s="238">
        <v>329.52707114421003</v>
      </c>
      <c r="AD12" s="238">
        <v>340.73080045222997</v>
      </c>
      <c r="AE12" s="238">
        <v>199.86828398886999</v>
      </c>
      <c r="AF12" s="238">
        <v>300.77111972745996</v>
      </c>
      <c r="AG12" s="238">
        <v>299.09020468375007</v>
      </c>
      <c r="AH12" s="238">
        <v>284.88768361712999</v>
      </c>
      <c r="AI12" s="238">
        <v>224.48545493146</v>
      </c>
      <c r="AJ12" s="238">
        <v>194.66602415093001</v>
      </c>
      <c r="AK12" s="238">
        <v>281.63224782360004</v>
      </c>
      <c r="AL12" s="238">
        <v>226.95880534235997</v>
      </c>
      <c r="AM12" s="238">
        <v>197.91183490520004</v>
      </c>
      <c r="AN12" s="238">
        <v>388.63266968330998</v>
      </c>
      <c r="AO12" s="238">
        <v>246.18826072438998</v>
      </c>
      <c r="AP12" s="238">
        <v>262.31508234064</v>
      </c>
      <c r="AQ12" s="238">
        <v>247.24378131880999</v>
      </c>
      <c r="AR12" s="238">
        <v>406.54872361285004</v>
      </c>
      <c r="AS12" s="238">
        <v>266.57090906787005</v>
      </c>
      <c r="AT12" s="238">
        <v>222.88273316377993</v>
      </c>
      <c r="AU12" s="238">
        <v>493.48509910603002</v>
      </c>
      <c r="AV12" s="238">
        <v>407.45880300879003</v>
      </c>
      <c r="AW12" s="238">
        <v>449.95975631723996</v>
      </c>
      <c r="AX12" s="238">
        <v>409.72734466083006</v>
      </c>
      <c r="AY12" s="238">
        <v>355.41557945070008</v>
      </c>
      <c r="AZ12" s="238">
        <v>325.58056544598992</v>
      </c>
      <c r="BA12" s="238">
        <v>281.92236620981004</v>
      </c>
      <c r="BB12" s="238">
        <v>264.53771753947996</v>
      </c>
      <c r="BC12" s="238">
        <v>318.9500203158301</v>
      </c>
      <c r="BD12" s="238">
        <v>566.17349169290992</v>
      </c>
      <c r="BE12" s="238">
        <v>521.46539288275994</v>
      </c>
      <c r="BF12" s="238">
        <v>501.62995833241001</v>
      </c>
      <c r="BG12" s="238">
        <v>333.80585332295993</v>
      </c>
      <c r="BH12" s="238">
        <v>291.82045000316003</v>
      </c>
      <c r="BI12" s="238">
        <v>331.29146698074999</v>
      </c>
      <c r="BJ12" s="238">
        <v>291.96499588799003</v>
      </c>
      <c r="BK12" s="238">
        <v>252.64072301929002</v>
      </c>
      <c r="BL12" s="238">
        <v>256.74782120139997</v>
      </c>
      <c r="BM12" s="238">
        <v>223.13739171908003</v>
      </c>
      <c r="BN12" s="238">
        <v>257.60597971946999</v>
      </c>
      <c r="BO12" s="238">
        <v>293.23247805362001</v>
      </c>
      <c r="BP12" s="238">
        <v>237.38909461161995</v>
      </c>
      <c r="BQ12" s="238">
        <v>288.03397270528995</v>
      </c>
      <c r="BR12" s="238">
        <v>244.59380497795999</v>
      </c>
      <c r="BS12" s="238">
        <v>308.24204308867991</v>
      </c>
      <c r="BT12" s="238">
        <v>273.46851840939001</v>
      </c>
      <c r="BU12" s="238">
        <v>484.19534126424998</v>
      </c>
      <c r="BV12" s="238">
        <v>297.73688367835996</v>
      </c>
      <c r="BW12" s="238">
        <v>281.62497536929999</v>
      </c>
      <c r="BX12" s="238">
        <v>292.51968436578005</v>
      </c>
      <c r="BY12" s="238">
        <v>292.73821367958004</v>
      </c>
      <c r="BZ12" s="238">
        <v>279.78995447316004</v>
      </c>
      <c r="CA12" s="238">
        <v>428.04269574578996</v>
      </c>
      <c r="CB12" s="238">
        <v>286.75720551826998</v>
      </c>
      <c r="CC12" s="238">
        <v>276.03128662525</v>
      </c>
      <c r="CD12" s="238">
        <v>329.16526118079003</v>
      </c>
      <c r="CE12" s="238">
        <v>329.83132810325009</v>
      </c>
      <c r="CF12" s="238">
        <v>288.61390045155997</v>
      </c>
      <c r="CG12" s="238">
        <v>371.90531645376001</v>
      </c>
      <c r="CH12" s="238">
        <v>273.26245732865004</v>
      </c>
      <c r="CI12" s="238">
        <v>301.63257512673999</v>
      </c>
      <c r="CJ12" s="238">
        <v>281.26898843027999</v>
      </c>
      <c r="CK12" s="238">
        <v>236.50132767271</v>
      </c>
      <c r="CL12" s="238">
        <v>262.19856124918999</v>
      </c>
      <c r="CM12" s="238">
        <v>286.70691908297005</v>
      </c>
      <c r="CN12" s="238">
        <v>291.52570776547998</v>
      </c>
      <c r="CO12" s="238">
        <v>435.25543015982009</v>
      </c>
      <c r="CP12" s="238">
        <v>295.39729283491999</v>
      </c>
      <c r="CQ12" s="238">
        <v>264.15491757185004</v>
      </c>
      <c r="CR12" s="238">
        <v>218.69099171160002</v>
      </c>
      <c r="CS12" s="238">
        <v>372.36422671185994</v>
      </c>
      <c r="CT12" s="238">
        <v>285.84143816636998</v>
      </c>
      <c r="CU12" s="238">
        <v>292.86037133243002</v>
      </c>
      <c r="CV12" s="238">
        <v>380.50696110852999</v>
      </c>
      <c r="CW12" s="238">
        <v>345.52253726119</v>
      </c>
      <c r="CX12" s="238">
        <v>391.91993467747011</v>
      </c>
      <c r="CY12" s="238">
        <v>410.29282424105998</v>
      </c>
      <c r="CZ12" s="238">
        <v>401.51142692411992</v>
      </c>
      <c r="DA12" s="238">
        <v>359.26568542977998</v>
      </c>
      <c r="DB12" s="238">
        <v>414.08518246131001</v>
      </c>
      <c r="DC12" s="238">
        <v>375.62333658324002</v>
      </c>
      <c r="DD12" s="238">
        <v>406.51581784250993</v>
      </c>
      <c r="DE12" s="238">
        <v>405.42645216753004</v>
      </c>
      <c r="DF12" s="238">
        <v>348.98477361515995</v>
      </c>
      <c r="DG12" s="238">
        <v>345.29534092419004</v>
      </c>
      <c r="DH12" s="238">
        <v>303.86215881674008</v>
      </c>
      <c r="DI12" s="238">
        <v>306.76956838782996</v>
      </c>
      <c r="DJ12" s="238">
        <v>362.20988758489995</v>
      </c>
      <c r="DK12" s="238">
        <v>342.78139760768994</v>
      </c>
      <c r="DL12" s="238">
        <v>346.46615586402999</v>
      </c>
      <c r="DM12" s="238">
        <v>316.4101478943</v>
      </c>
      <c r="DN12" s="238">
        <v>285.73671815916998</v>
      </c>
      <c r="DO12" s="238">
        <v>286.78902009296996</v>
      </c>
      <c r="DP12" s="238">
        <v>342.85974070418007</v>
      </c>
      <c r="DQ12" s="238">
        <v>279.72574628931</v>
      </c>
      <c r="DR12" s="238">
        <v>294.80805860211007</v>
      </c>
      <c r="DS12" s="238">
        <v>234.34340772308002</v>
      </c>
      <c r="DT12" s="238">
        <v>297.27644521213</v>
      </c>
      <c r="DU12" s="238">
        <v>219.53286446998004</v>
      </c>
      <c r="DV12" s="301">
        <v>275.65100935604005</v>
      </c>
      <c r="DW12" s="301">
        <v>266.43281087818002</v>
      </c>
      <c r="DX12" s="301">
        <v>317.05446824465997</v>
      </c>
      <c r="DY12" s="301">
        <v>284.73559767792</v>
      </c>
      <c r="DZ12" s="301">
        <v>243.22575716588</v>
      </c>
      <c r="EA12" s="302">
        <v>287.60522107431001</v>
      </c>
      <c r="EB12" s="302">
        <v>252.31252975042003</v>
      </c>
      <c r="EC12" s="302">
        <v>268.50754562519001</v>
      </c>
      <c r="ED12" s="302">
        <v>302.77885325910995</v>
      </c>
      <c r="EE12" s="302">
        <v>185.55333591837004</v>
      </c>
      <c r="EF12" s="302">
        <v>233.30684770817999</v>
      </c>
      <c r="EG12" s="302">
        <v>239.55170064097999</v>
      </c>
      <c r="EH12" s="302">
        <v>270.16618017571005</v>
      </c>
      <c r="EI12" s="302">
        <v>246.12740764043997</v>
      </c>
      <c r="EJ12" s="302">
        <v>265.31622652013999</v>
      </c>
      <c r="EK12" s="302">
        <v>271.32376496273002</v>
      </c>
      <c r="EL12" s="302">
        <v>260.23361116674999</v>
      </c>
      <c r="EM12" s="302">
        <v>280.71448232463001</v>
      </c>
      <c r="EN12" s="302">
        <v>259.65311814108998</v>
      </c>
      <c r="EO12" s="302">
        <v>249.16218521829003</v>
      </c>
      <c r="EP12" s="302">
        <v>331.51056188091997</v>
      </c>
      <c r="EQ12" s="302">
        <v>254.18309592084998</v>
      </c>
      <c r="ER12" s="302">
        <v>240.66999711697997</v>
      </c>
      <c r="ES12" s="302">
        <v>259.23013565598995</v>
      </c>
      <c r="ET12" s="302">
        <v>285.11661544504005</v>
      </c>
      <c r="EU12" s="302">
        <v>208.78279846887003</v>
      </c>
      <c r="EV12" s="302">
        <v>336.85018814607008</v>
      </c>
      <c r="EW12" s="302">
        <v>287.84069641752001</v>
      </c>
      <c r="EX12" s="302">
        <v>273.94012702822005</v>
      </c>
      <c r="EY12" s="302">
        <v>288.36592120902003</v>
      </c>
      <c r="EZ12" s="302">
        <v>247.97137226904002</v>
      </c>
      <c r="FA12" s="302">
        <v>285.40783951871998</v>
      </c>
      <c r="FB12" s="302">
        <v>303.13441350198997</v>
      </c>
      <c r="FC12" s="302">
        <v>233.82218129231998</v>
      </c>
      <c r="FD12" s="302">
        <v>310.95732836977004</v>
      </c>
      <c r="FE12" s="302">
        <v>290.95167540634003</v>
      </c>
      <c r="FF12" s="302">
        <v>275.50645769344999</v>
      </c>
      <c r="FG12" s="302">
        <v>298.95119523850008</v>
      </c>
      <c r="FH12" s="302">
        <v>523.47935142257006</v>
      </c>
      <c r="FI12" s="302">
        <v>402.44076796782002</v>
      </c>
      <c r="FJ12" s="302">
        <v>328.36948868202001</v>
      </c>
      <c r="FK12" s="302">
        <v>344.81039215622002</v>
      </c>
      <c r="FL12" s="302">
        <v>351.15221122540999</v>
      </c>
      <c r="FM12" s="302">
        <v>367.01502249692999</v>
      </c>
      <c r="FN12" s="302">
        <v>211.10735626273998</v>
      </c>
      <c r="FO12" s="302">
        <v>184.97651628656999</v>
      </c>
      <c r="FP12" s="302">
        <v>243.75375422136</v>
      </c>
      <c r="FQ12" s="302">
        <v>197.10596833740001</v>
      </c>
      <c r="FR12" s="302">
        <v>212.80722043613</v>
      </c>
      <c r="FS12" s="302">
        <v>226.14657815455999</v>
      </c>
      <c r="FT12" s="302">
        <v>237.81467980608002</v>
      </c>
      <c r="FU12" s="302">
        <v>235.40132077857999</v>
      </c>
      <c r="FV12" s="302">
        <v>208.71779325128003</v>
      </c>
      <c r="FW12" s="302">
        <v>212.39568266741998</v>
      </c>
      <c r="FX12" s="302">
        <v>196.47224944742999</v>
      </c>
      <c r="FY12" s="302">
        <v>246.79210159640996</v>
      </c>
      <c r="FZ12" s="302">
        <v>235.83506527722</v>
      </c>
      <c r="GA12" s="302">
        <v>211.02392225490999</v>
      </c>
      <c r="GB12" s="302">
        <v>276.03149164563001</v>
      </c>
      <c r="GC12" s="302">
        <v>197.45824412787996</v>
      </c>
      <c r="GD12" s="302">
        <v>212.70473406946999</v>
      </c>
      <c r="GE12" s="302">
        <v>218.9</v>
      </c>
      <c r="GF12" s="302">
        <v>219.21110636914003</v>
      </c>
      <c r="GG12" s="302">
        <v>241.22638604725</v>
      </c>
      <c r="GH12" s="302">
        <v>237.92038017127999</v>
      </c>
      <c r="GI12" s="302">
        <v>220.71056309928997</v>
      </c>
      <c r="GJ12" s="302">
        <v>228.35728919180002</v>
      </c>
      <c r="GK12" s="302">
        <v>310.90453072391006</v>
      </c>
      <c r="GL12" s="302">
        <v>248.30115793332999</v>
      </c>
      <c r="GM12" s="302">
        <v>198.63557542608999</v>
      </c>
      <c r="GN12" s="302">
        <v>256.70592654599005</v>
      </c>
      <c r="GO12" s="302">
        <v>232.39381173800001</v>
      </c>
      <c r="GP12" s="302">
        <v>336.11017442977004</v>
      </c>
      <c r="GQ12" s="302">
        <v>284.10000000000002</v>
      </c>
      <c r="GR12" s="302">
        <v>255.5</v>
      </c>
      <c r="GS12" s="302">
        <v>265.60000000000002</v>
      </c>
      <c r="GT12" s="302">
        <v>240.4</v>
      </c>
      <c r="GU12" s="302">
        <v>256.39999999999998</v>
      </c>
      <c r="GV12" s="302">
        <v>249.2</v>
      </c>
      <c r="GW12" s="302">
        <v>291.78498633239002</v>
      </c>
      <c r="GX12" s="302">
        <v>238.51812371312997</v>
      </c>
      <c r="GY12" s="302">
        <v>209.3</v>
      </c>
      <c r="GZ12" s="302">
        <v>228.93024595245004</v>
      </c>
      <c r="HA12" s="302">
        <v>249</v>
      </c>
      <c r="HB12" s="302">
        <v>260.89999999999998</v>
      </c>
      <c r="HC12" s="302">
        <v>239.4</v>
      </c>
      <c r="HD12" s="302">
        <v>265.3</v>
      </c>
      <c r="HE12" s="302">
        <v>262.49266361630981</v>
      </c>
      <c r="HF12" s="302">
        <v>309.10000000000002</v>
      </c>
      <c r="HG12" s="302">
        <v>264.3</v>
      </c>
      <c r="HH12" s="302">
        <v>252.1</v>
      </c>
      <c r="HI12" s="302">
        <v>294.10000000000002</v>
      </c>
      <c r="HJ12" s="302">
        <v>289.60000000000002</v>
      </c>
      <c r="HK12" s="302">
        <v>239.7</v>
      </c>
      <c r="HL12" s="302">
        <v>258.3</v>
      </c>
    </row>
    <row r="13" spans="1:220">
      <c r="A13" s="95" t="s">
        <v>410</v>
      </c>
      <c r="B13" s="238">
        <v>41.442994627839994</v>
      </c>
      <c r="C13" s="237">
        <v>35.810857250429997</v>
      </c>
      <c r="D13" s="237">
        <v>44.046202187729996</v>
      </c>
      <c r="E13" s="237">
        <v>40.805227878669996</v>
      </c>
      <c r="F13" s="237">
        <v>52.937478758890009</v>
      </c>
      <c r="G13" s="237">
        <v>43.122768672639999</v>
      </c>
      <c r="H13" s="237">
        <v>43.645706697949997</v>
      </c>
      <c r="I13" s="237">
        <v>51.741421014549992</v>
      </c>
      <c r="J13" s="237">
        <v>44.25350602676</v>
      </c>
      <c r="K13" s="237">
        <v>49.851334386609999</v>
      </c>
      <c r="L13" s="237">
        <v>44.90884253638</v>
      </c>
      <c r="M13" s="237">
        <v>49.085656241490007</v>
      </c>
      <c r="N13" s="237">
        <v>67.691177916870004</v>
      </c>
      <c r="O13" s="237">
        <v>56.573537608650007</v>
      </c>
      <c r="P13" s="237">
        <v>76.015547443079996</v>
      </c>
      <c r="Q13" s="237">
        <v>109.11903083431001</v>
      </c>
      <c r="R13" s="237">
        <v>102.07267586857</v>
      </c>
      <c r="S13" s="237">
        <v>110.27189074324001</v>
      </c>
      <c r="T13" s="237">
        <v>112.62035291230001</v>
      </c>
      <c r="U13" s="237">
        <v>128.68250414964001</v>
      </c>
      <c r="V13" s="237">
        <v>133.13410144174003</v>
      </c>
      <c r="W13" s="237">
        <v>192.86658254116998</v>
      </c>
      <c r="X13" s="237">
        <v>133.61141317549999</v>
      </c>
      <c r="Y13" s="237">
        <v>152.55004018271998</v>
      </c>
      <c r="Z13" s="237">
        <v>112.66485521276</v>
      </c>
      <c r="AA13" s="237">
        <v>101.97619719816998</v>
      </c>
      <c r="AB13" s="237">
        <v>113.54022305938999</v>
      </c>
      <c r="AC13" s="237">
        <v>92.480325758589998</v>
      </c>
      <c r="AD13" s="237">
        <v>94.285899049029993</v>
      </c>
      <c r="AE13" s="237">
        <v>102.80317024848001</v>
      </c>
      <c r="AF13" s="237">
        <v>107.82064940248999</v>
      </c>
      <c r="AG13" s="237">
        <v>96.311783661149988</v>
      </c>
      <c r="AH13" s="237">
        <v>112.00191697715</v>
      </c>
      <c r="AI13" s="237">
        <v>107.32131705641999</v>
      </c>
      <c r="AJ13" s="237">
        <v>117.79915160251001</v>
      </c>
      <c r="AK13" s="237">
        <v>136.59765925833</v>
      </c>
      <c r="AL13" s="237">
        <v>109.721954731</v>
      </c>
      <c r="AM13" s="237">
        <v>100.41402944257999</v>
      </c>
      <c r="AN13" s="237">
        <v>129.21152877403</v>
      </c>
      <c r="AO13" s="237">
        <v>135.16293861892001</v>
      </c>
      <c r="AP13" s="237">
        <v>128.43660786788001</v>
      </c>
      <c r="AQ13" s="237">
        <v>134.06313714589999</v>
      </c>
      <c r="AR13" s="237">
        <v>133.51322141705998</v>
      </c>
      <c r="AS13" s="237">
        <v>149.74718818650001</v>
      </c>
      <c r="AT13" s="237">
        <v>155.93814676898998</v>
      </c>
      <c r="AU13" s="237">
        <v>153.19481936199003</v>
      </c>
      <c r="AV13" s="237">
        <v>181.00513929626996</v>
      </c>
      <c r="AW13" s="237">
        <v>303.81206605724998</v>
      </c>
      <c r="AX13" s="237">
        <v>176.76606968791998</v>
      </c>
      <c r="AY13" s="237">
        <v>173.76483230127997</v>
      </c>
      <c r="AZ13" s="237">
        <v>250.90414881953998</v>
      </c>
      <c r="BA13" s="237">
        <v>184.80656760944001</v>
      </c>
      <c r="BB13" s="237">
        <v>212.28743630227009</v>
      </c>
      <c r="BC13" s="237">
        <v>197.38318489068999</v>
      </c>
      <c r="BD13" s="237">
        <v>214.32941586065002</v>
      </c>
      <c r="BE13" s="237">
        <v>213.34681895315003</v>
      </c>
      <c r="BF13" s="237">
        <v>213.56867155293003</v>
      </c>
      <c r="BG13" s="237">
        <v>207.19821306092001</v>
      </c>
      <c r="BH13" s="237">
        <v>210.77811480328003</v>
      </c>
      <c r="BI13" s="237">
        <v>276.06455234761</v>
      </c>
      <c r="BJ13" s="237">
        <v>209.64007677353001</v>
      </c>
      <c r="BK13" s="237">
        <v>182.77985091828998</v>
      </c>
      <c r="BL13" s="237">
        <v>217.11914678777009</v>
      </c>
      <c r="BM13" s="237">
        <v>267.36588284855003</v>
      </c>
      <c r="BN13" s="237">
        <v>218.65913519971005</v>
      </c>
      <c r="BO13" s="237">
        <v>200.20861320371003</v>
      </c>
      <c r="BP13" s="237">
        <v>208.80477512469989</v>
      </c>
      <c r="BQ13" s="237">
        <v>212.09951320511996</v>
      </c>
      <c r="BR13" s="237">
        <v>189.11727855248003</v>
      </c>
      <c r="BS13" s="237">
        <v>214.13470738933998</v>
      </c>
      <c r="BT13" s="237">
        <v>191.12252911412006</v>
      </c>
      <c r="BU13" s="237">
        <v>222.92954315257001</v>
      </c>
      <c r="BV13" s="237">
        <v>197.91469281705</v>
      </c>
      <c r="BW13" s="237">
        <v>169.00471349707001</v>
      </c>
      <c r="BX13" s="237">
        <v>190.16612655841007</v>
      </c>
      <c r="BY13" s="237">
        <v>206.48601304050004</v>
      </c>
      <c r="BZ13" s="237">
        <v>202.47677670075001</v>
      </c>
      <c r="CA13" s="237">
        <v>205.94307188520997</v>
      </c>
      <c r="CB13" s="237">
        <v>215.53059944704</v>
      </c>
      <c r="CC13" s="237">
        <v>203.96036623089</v>
      </c>
      <c r="CD13" s="237">
        <v>197.67605469758001</v>
      </c>
      <c r="CE13" s="237">
        <v>223.17799381774</v>
      </c>
      <c r="CF13" s="237">
        <v>204.70662478207996</v>
      </c>
      <c r="CG13" s="237">
        <v>259.81798502613003</v>
      </c>
      <c r="CH13" s="237">
        <v>220.36603562664007</v>
      </c>
      <c r="CI13" s="237">
        <v>248.20555012618004</v>
      </c>
      <c r="CJ13" s="237">
        <v>321.76098874103991</v>
      </c>
      <c r="CK13" s="237">
        <v>237.26298761179001</v>
      </c>
      <c r="CL13" s="237">
        <v>208.97510416172003</v>
      </c>
      <c r="CM13" s="237">
        <v>200.60473524126999</v>
      </c>
      <c r="CN13" s="237">
        <v>210.42104812624001</v>
      </c>
      <c r="CO13" s="237">
        <v>189.04263081815</v>
      </c>
      <c r="CP13" s="237">
        <v>200.91591018708999</v>
      </c>
      <c r="CQ13" s="237">
        <v>205.72330347097</v>
      </c>
      <c r="CR13" s="237">
        <v>183.47754490097003</v>
      </c>
      <c r="CS13" s="237">
        <v>241.51671260244999</v>
      </c>
      <c r="CT13" s="237">
        <v>183.28062688922998</v>
      </c>
      <c r="CU13" s="237">
        <v>158.73178872819997</v>
      </c>
      <c r="CV13" s="237">
        <v>174.69345439420999</v>
      </c>
      <c r="CW13" s="237">
        <v>169.14806537997003</v>
      </c>
      <c r="CX13" s="237">
        <v>166.82031275272996</v>
      </c>
      <c r="CY13" s="237">
        <v>180.41753760325</v>
      </c>
      <c r="CZ13" s="237">
        <v>180.80621819153998</v>
      </c>
      <c r="DA13" s="237">
        <v>178.82038487206998</v>
      </c>
      <c r="DB13" s="237">
        <v>174.00853210060001</v>
      </c>
      <c r="DC13" s="237">
        <v>169.52844690248011</v>
      </c>
      <c r="DD13" s="237">
        <v>169.18117110217003</v>
      </c>
      <c r="DE13" s="237">
        <v>224.59079726937992</v>
      </c>
      <c r="DF13" s="237">
        <v>166.62441069476003</v>
      </c>
      <c r="DG13" s="237">
        <v>157.35654515149994</v>
      </c>
      <c r="DH13" s="237">
        <v>182.60834426956995</v>
      </c>
      <c r="DI13" s="237">
        <v>164.05800760660003</v>
      </c>
      <c r="DJ13" s="237">
        <v>198.27170434400992</v>
      </c>
      <c r="DK13" s="237">
        <v>203.97995789243998</v>
      </c>
      <c r="DL13" s="237">
        <v>187.52563576114997</v>
      </c>
      <c r="DM13" s="237">
        <v>198.30700100488008</v>
      </c>
      <c r="DN13" s="237">
        <v>187.62040405370993</v>
      </c>
      <c r="DO13" s="237">
        <v>198.04627163632998</v>
      </c>
      <c r="DP13" s="237">
        <v>203.80863784921002</v>
      </c>
      <c r="DQ13" s="237">
        <v>251.20698414701002</v>
      </c>
      <c r="DR13" s="237">
        <v>216.35270873133999</v>
      </c>
      <c r="DS13" s="237">
        <v>180.54808622630995</v>
      </c>
      <c r="DT13" s="237">
        <v>259.32608521588998</v>
      </c>
      <c r="DU13" s="237">
        <v>246.73731421256005</v>
      </c>
      <c r="DV13" s="246">
        <v>348.17645119706998</v>
      </c>
      <c r="DW13" s="247">
        <v>337.87408791332012</v>
      </c>
      <c r="DX13" s="247">
        <v>335.01030448329016</v>
      </c>
      <c r="DY13" s="247">
        <v>353.45985651169008</v>
      </c>
      <c r="DZ13" s="247">
        <v>278.25098381780003</v>
      </c>
      <c r="EA13" s="249">
        <v>271.51309864584999</v>
      </c>
      <c r="EB13" s="249">
        <v>273.81320910104</v>
      </c>
      <c r="EC13" s="249">
        <v>331.11135605767998</v>
      </c>
      <c r="ED13" s="249">
        <v>379.96756269654003</v>
      </c>
      <c r="EE13" s="249">
        <v>334.88150791450005</v>
      </c>
      <c r="EF13" s="249">
        <v>376.54061859813157</v>
      </c>
      <c r="EG13" s="249">
        <v>421.96691076832013</v>
      </c>
      <c r="EH13" s="249">
        <v>407.56220965023982</v>
      </c>
      <c r="EI13" s="249">
        <v>409.20850443296001</v>
      </c>
      <c r="EJ13" s="249">
        <v>416.44788762533005</v>
      </c>
      <c r="EK13" s="249">
        <v>430.81624544606996</v>
      </c>
      <c r="EL13" s="249">
        <v>392.5016938741698</v>
      </c>
      <c r="EM13" s="249">
        <v>447.23020925174006</v>
      </c>
      <c r="EN13" s="249">
        <v>408.82224883610996</v>
      </c>
      <c r="EO13" s="249">
        <v>499.18832771483005</v>
      </c>
      <c r="EP13" s="249">
        <v>432.83011235457008</v>
      </c>
      <c r="EQ13" s="249">
        <v>385.29826960552998</v>
      </c>
      <c r="ER13" s="249">
        <v>396.53133950387991</v>
      </c>
      <c r="ES13" s="249">
        <v>432.79925826867014</v>
      </c>
      <c r="ET13" s="249">
        <v>469.85759700433016</v>
      </c>
      <c r="EU13" s="249">
        <v>416.19281014868994</v>
      </c>
      <c r="EV13" s="249">
        <v>510.11420704108991</v>
      </c>
      <c r="EW13" s="249">
        <v>460.27215167026009</v>
      </c>
      <c r="EX13" s="249">
        <v>461.86333347662003</v>
      </c>
      <c r="EY13" s="249">
        <v>489.33833637906986</v>
      </c>
      <c r="EZ13" s="249">
        <v>480.09869271994006</v>
      </c>
      <c r="FA13" s="249">
        <v>623.96247328695995</v>
      </c>
      <c r="FB13" s="249">
        <v>524.94899114431996</v>
      </c>
      <c r="FC13" s="249">
        <v>454.51305093744003</v>
      </c>
      <c r="FD13" s="249">
        <v>678.06946775281995</v>
      </c>
      <c r="FE13" s="249">
        <v>662.56927619048997</v>
      </c>
      <c r="FF13" s="249">
        <v>577.95073290488995</v>
      </c>
      <c r="FG13" s="249">
        <v>599.03110952196994</v>
      </c>
      <c r="FH13" s="249">
        <v>659.61306914655006</v>
      </c>
      <c r="FI13" s="249">
        <v>607.64414162855007</v>
      </c>
      <c r="FJ13" s="249">
        <v>653.81878376367001</v>
      </c>
      <c r="FK13" s="249">
        <v>782.25064458496001</v>
      </c>
      <c r="FL13" s="249">
        <v>666.12813194622993</v>
      </c>
      <c r="FM13" s="249">
        <v>841.51422543657009</v>
      </c>
      <c r="FN13" s="249">
        <v>626.39113953863</v>
      </c>
      <c r="FO13" s="249">
        <v>615.49467762885001</v>
      </c>
      <c r="FP13" s="249">
        <v>774.93616647082001</v>
      </c>
      <c r="FQ13" s="249">
        <v>861.00440149270003</v>
      </c>
      <c r="FR13" s="249">
        <v>730.70768027552003</v>
      </c>
      <c r="FS13" s="249">
        <v>771.97770411541001</v>
      </c>
      <c r="FT13" s="249">
        <v>847.81323347067996</v>
      </c>
      <c r="FU13" s="249">
        <v>890.47771708843993</v>
      </c>
      <c r="FV13" s="249">
        <v>824.47556476889997</v>
      </c>
      <c r="FW13" s="249">
        <v>794.91179292342997</v>
      </c>
      <c r="FX13" s="249">
        <v>822.32339346249012</v>
      </c>
      <c r="FY13" s="249">
        <v>1095.43918744546</v>
      </c>
      <c r="FZ13" s="249">
        <v>769.7110012735701</v>
      </c>
      <c r="GA13" s="249">
        <v>739.14701968838995</v>
      </c>
      <c r="GB13" s="249">
        <v>961.41353478468989</v>
      </c>
      <c r="GC13" s="249">
        <v>878.51815043667011</v>
      </c>
      <c r="GD13" s="249">
        <v>1046.94227592981</v>
      </c>
      <c r="GE13" s="249">
        <v>1033.9000000000001</v>
      </c>
      <c r="GF13" s="249">
        <v>1022.65269910252</v>
      </c>
      <c r="GG13" s="249">
        <v>1038.6095179915201</v>
      </c>
      <c r="GH13" s="249">
        <v>1034.9037068425898</v>
      </c>
      <c r="GI13" s="249">
        <v>977.89500825968992</v>
      </c>
      <c r="GJ13" s="249">
        <v>1002.1067315518699</v>
      </c>
      <c r="GK13" s="249">
        <v>1195.9959088808598</v>
      </c>
      <c r="GL13" s="249">
        <v>1006.0286276053499</v>
      </c>
      <c r="GM13" s="249">
        <v>881.67234998379001</v>
      </c>
      <c r="GN13" s="249">
        <v>1140.68478235059</v>
      </c>
      <c r="GO13" s="249">
        <v>956.80204494300006</v>
      </c>
      <c r="GP13" s="249">
        <v>1101.2756634241598</v>
      </c>
      <c r="GQ13" s="249">
        <v>1083.0999999999999</v>
      </c>
      <c r="GR13" s="249">
        <v>1069.7</v>
      </c>
      <c r="GS13" s="249">
        <v>1111.8</v>
      </c>
      <c r="GT13" s="249">
        <v>985.9</v>
      </c>
      <c r="GU13" s="249">
        <v>1020.1</v>
      </c>
      <c r="GV13" s="249">
        <v>947.4</v>
      </c>
      <c r="GW13" s="249">
        <v>1263.795944452</v>
      </c>
      <c r="GX13" s="249">
        <v>999.10278640201989</v>
      </c>
      <c r="GY13" s="249">
        <v>927</v>
      </c>
      <c r="GZ13" s="249">
        <v>975.65603464640003</v>
      </c>
      <c r="HA13" s="249">
        <v>1094.2</v>
      </c>
      <c r="HB13" s="249">
        <v>1056.3</v>
      </c>
      <c r="HC13" s="249">
        <v>1047</v>
      </c>
      <c r="HD13" s="249">
        <v>1128.8</v>
      </c>
      <c r="HE13" s="249">
        <v>1075.50813640448</v>
      </c>
      <c r="HF13" s="249">
        <v>1050.5999999999999</v>
      </c>
      <c r="HG13" s="249">
        <v>1147.2</v>
      </c>
      <c r="HH13" s="249">
        <v>1063.9000000000001</v>
      </c>
      <c r="HI13" s="249">
        <v>1368.1</v>
      </c>
      <c r="HJ13" s="249">
        <v>1110.3</v>
      </c>
      <c r="HK13" s="249">
        <v>1073.5999999999999</v>
      </c>
      <c r="HL13" s="249">
        <v>1126.2</v>
      </c>
    </row>
    <row r="14" spans="1:220">
      <c r="A14" s="95" t="s">
        <v>411</v>
      </c>
      <c r="B14" s="238"/>
      <c r="C14" s="237"/>
      <c r="D14" s="237"/>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v>0</v>
      </c>
      <c r="AO14" s="237">
        <v>1.3272390000000001</v>
      </c>
      <c r="AP14" s="237">
        <v>1.58818079556</v>
      </c>
      <c r="AQ14" s="237">
        <v>1.86073582138</v>
      </c>
      <c r="AR14" s="237">
        <v>2.5564093277600004</v>
      </c>
      <c r="AS14" s="237">
        <v>3.8646382421400003</v>
      </c>
      <c r="AT14" s="237">
        <v>5.7645895699799992</v>
      </c>
      <c r="AU14" s="237">
        <v>1.7942464040699999</v>
      </c>
      <c r="AV14" s="237">
        <v>0.63893804556999989</v>
      </c>
      <c r="AW14" s="237">
        <v>9.7128695160700005</v>
      </c>
      <c r="AX14" s="237">
        <v>8.8663526916099986</v>
      </c>
      <c r="AY14" s="237">
        <v>7.6269298298599999</v>
      </c>
      <c r="AZ14" s="237">
        <v>6.4446438878099999</v>
      </c>
      <c r="BA14" s="237">
        <v>17.319106294779999</v>
      </c>
      <c r="BB14" s="237">
        <v>9.5625924887099991</v>
      </c>
      <c r="BC14" s="237">
        <v>7.5576282897799993</v>
      </c>
      <c r="BD14" s="237">
        <v>4.890732333559999</v>
      </c>
      <c r="BE14" s="237">
        <v>8.8572567157000002</v>
      </c>
      <c r="BF14" s="237">
        <v>7.5185016019000006</v>
      </c>
      <c r="BG14" s="237">
        <v>8.5589399115199996</v>
      </c>
      <c r="BH14" s="237">
        <v>14.617287127590002</v>
      </c>
      <c r="BI14" s="237">
        <v>6.3104235913800002</v>
      </c>
      <c r="BJ14" s="237">
        <v>6.9637814044100006</v>
      </c>
      <c r="BK14" s="237">
        <v>8.7275576860899999</v>
      </c>
      <c r="BL14" s="237">
        <v>7.9954615475899988</v>
      </c>
      <c r="BM14" s="237">
        <v>7.4138399806800006</v>
      </c>
      <c r="BN14" s="237">
        <v>12.715302698</v>
      </c>
      <c r="BO14" s="237">
        <v>8.8213782871499973</v>
      </c>
      <c r="BP14" s="237">
        <v>7.8357374595299998</v>
      </c>
      <c r="BQ14" s="237">
        <v>7.9582921392000001</v>
      </c>
      <c r="BR14" s="237">
        <v>8.6327207027700013</v>
      </c>
      <c r="BS14" s="237">
        <v>8.3343841137499997</v>
      </c>
      <c r="BT14" s="237">
        <v>5.3551273610400001</v>
      </c>
      <c r="BU14" s="237">
        <v>9.8732920273799998</v>
      </c>
      <c r="BV14" s="237">
        <v>14.54429002963</v>
      </c>
      <c r="BW14" s="237">
        <v>7.2567233830999998</v>
      </c>
      <c r="BX14" s="237">
        <v>9.4047033936699993</v>
      </c>
      <c r="BY14" s="237">
        <v>19.144888787500001</v>
      </c>
      <c r="BZ14" s="237">
        <v>10.56345880686</v>
      </c>
      <c r="CA14" s="237">
        <v>9.5839321774700004</v>
      </c>
      <c r="CB14" s="237">
        <v>4.5389877076199996</v>
      </c>
      <c r="CC14" s="237">
        <v>11.137022871979999</v>
      </c>
      <c r="CD14" s="237">
        <v>5.2268141330300004</v>
      </c>
      <c r="CE14" s="237">
        <v>9.7266173199099999</v>
      </c>
      <c r="CF14" s="237">
        <v>7.9220775592399999</v>
      </c>
      <c r="CG14" s="237">
        <v>3.3613778310299995</v>
      </c>
      <c r="CH14" s="237">
        <v>9.5019345904799994</v>
      </c>
      <c r="CI14" s="237">
        <v>7.5108462771899998</v>
      </c>
      <c r="CJ14" s="237">
        <v>11.662364860889999</v>
      </c>
      <c r="CK14" s="237">
        <v>10.042737289809999</v>
      </c>
      <c r="CL14" s="237">
        <v>6.8960170048899991</v>
      </c>
      <c r="CM14" s="237">
        <v>10.22021144282</v>
      </c>
      <c r="CN14" s="237">
        <v>14.346657321139999</v>
      </c>
      <c r="CO14" s="237">
        <v>8.4526157095399999</v>
      </c>
      <c r="CP14" s="237">
        <v>6.8811123912199994</v>
      </c>
      <c r="CQ14" s="237">
        <v>7.9525495287300005</v>
      </c>
      <c r="CR14" s="237">
        <v>8.9729186270699994</v>
      </c>
      <c r="CS14" s="237">
        <v>13.44857976706</v>
      </c>
      <c r="CT14" s="237">
        <v>9.03211185362</v>
      </c>
      <c r="CU14" s="237">
        <v>7.2930492465599999</v>
      </c>
      <c r="CV14" s="237">
        <v>14.395872588049999</v>
      </c>
      <c r="CW14" s="237">
        <v>10.73057737303</v>
      </c>
      <c r="CX14" s="237">
        <v>18.894417221059996</v>
      </c>
      <c r="CY14" s="237">
        <v>9.3244402308299996</v>
      </c>
      <c r="CZ14" s="237">
        <v>6.9260796960200004</v>
      </c>
      <c r="DA14" s="237">
        <v>11.113673553130001</v>
      </c>
      <c r="DB14" s="237">
        <v>11.34933226153</v>
      </c>
      <c r="DC14" s="237">
        <v>18.103492533160001</v>
      </c>
      <c r="DD14" s="237">
        <v>7.7269465648000004</v>
      </c>
      <c r="DE14" s="237">
        <v>10.0903383746</v>
      </c>
      <c r="DF14" s="237">
        <v>6.7929846979400006</v>
      </c>
      <c r="DG14" s="237">
        <v>3.0447911895300002</v>
      </c>
      <c r="DH14" s="237">
        <v>4.5935254028099992</v>
      </c>
      <c r="DI14" s="237">
        <v>16.157507735549999</v>
      </c>
      <c r="DJ14" s="237">
        <v>3.4497102690600006</v>
      </c>
      <c r="DK14" s="237">
        <v>7.3321221293500001</v>
      </c>
      <c r="DL14" s="237">
        <v>7.1196672999799997</v>
      </c>
      <c r="DM14" s="237">
        <v>8.53231510062</v>
      </c>
      <c r="DN14" s="237">
        <v>5.8698012675299998</v>
      </c>
      <c r="DO14" s="237">
        <v>16.257997218450001</v>
      </c>
      <c r="DP14" s="237">
        <v>7.9794382066499994</v>
      </c>
      <c r="DQ14" s="237">
        <v>14.045316717619999</v>
      </c>
      <c r="DR14" s="237">
        <v>6.7982231977899996</v>
      </c>
      <c r="DS14" s="237">
        <v>3.4283610090000001</v>
      </c>
      <c r="DT14" s="237">
        <v>7.5110902242600002</v>
      </c>
      <c r="DU14" s="237">
        <v>4.2402805398299996</v>
      </c>
      <c r="DV14" s="246">
        <v>15.97109416412</v>
      </c>
      <c r="DW14" s="247">
        <v>10.05644579578</v>
      </c>
      <c r="DX14" s="247">
        <v>8.1415390046600002</v>
      </c>
      <c r="DY14" s="247">
        <v>7.2495792338000014</v>
      </c>
      <c r="DZ14" s="247">
        <v>6.89926198664</v>
      </c>
      <c r="EA14" s="249">
        <v>3.4769459412499999</v>
      </c>
      <c r="EB14" s="249">
        <v>14.41510968383</v>
      </c>
      <c r="EC14" s="249">
        <v>13.78072288762</v>
      </c>
      <c r="ED14" s="249">
        <v>12.32847635649</v>
      </c>
      <c r="EE14" s="249">
        <v>19.111419602489999</v>
      </c>
      <c r="EF14" s="249">
        <v>17.873218692869997</v>
      </c>
      <c r="EG14" s="249">
        <v>9.1799563904700001</v>
      </c>
      <c r="EH14" s="249">
        <v>14.706165645310001</v>
      </c>
      <c r="EI14" s="249">
        <v>11.698691393080001</v>
      </c>
      <c r="EJ14" s="249">
        <v>7.6750794733400003</v>
      </c>
      <c r="EK14" s="249">
        <v>8.863395120909999</v>
      </c>
      <c r="EL14" s="249">
        <v>20.681620603439999</v>
      </c>
      <c r="EM14" s="249">
        <v>7.9593189662800006</v>
      </c>
      <c r="EN14" s="249">
        <v>5.5872853192500003</v>
      </c>
      <c r="EO14" s="249">
        <v>14.860531432610001</v>
      </c>
      <c r="EP14" s="249">
        <v>6.5418762876800001</v>
      </c>
      <c r="EQ14" s="249">
        <v>11.412487692440001</v>
      </c>
      <c r="ER14" s="249">
        <v>15.462120790350001</v>
      </c>
      <c r="ES14" s="249">
        <v>20.81006055257</v>
      </c>
      <c r="ET14" s="249">
        <v>8.6971985907300002</v>
      </c>
      <c r="EU14" s="249">
        <v>10.374218465569999</v>
      </c>
      <c r="EV14" s="249">
        <v>4.33855319212</v>
      </c>
      <c r="EW14" s="249">
        <v>14.423525889970001</v>
      </c>
      <c r="EX14" s="249">
        <v>3.6255759389500004</v>
      </c>
      <c r="EY14" s="249">
        <v>18.005055941269998</v>
      </c>
      <c r="EZ14" s="249">
        <v>6.8174529690300005</v>
      </c>
      <c r="FA14" s="249">
        <v>10.92142253231</v>
      </c>
      <c r="FB14" s="249">
        <v>10.506724003799999</v>
      </c>
      <c r="FC14" s="249">
        <v>4.6870822266800003</v>
      </c>
      <c r="FD14" s="249">
        <v>8.4550980363400008</v>
      </c>
      <c r="FE14" s="249">
        <v>2.7830554779700001</v>
      </c>
      <c r="FF14" s="249">
        <v>21.847354517009997</v>
      </c>
      <c r="FG14" s="249">
        <v>11.803832701059999</v>
      </c>
      <c r="FH14" s="249">
        <v>10.26298913774</v>
      </c>
      <c r="FI14" s="249">
        <v>9.2037778318400001</v>
      </c>
      <c r="FJ14" s="249">
        <v>10.17283740601</v>
      </c>
      <c r="FK14" s="249">
        <v>11.663384075510001</v>
      </c>
      <c r="FL14" s="249">
        <v>9.4933275611199992</v>
      </c>
      <c r="FM14" s="249">
        <v>51.537506702539993</v>
      </c>
      <c r="FN14" s="249">
        <v>4.7063313715599993</v>
      </c>
      <c r="FO14" s="249">
        <v>7.4839203178600009</v>
      </c>
      <c r="FP14" s="249">
        <v>15.58319533625</v>
      </c>
      <c r="FQ14" s="249">
        <v>9.9113923710100007</v>
      </c>
      <c r="FR14" s="249">
        <v>13.702044476859999</v>
      </c>
      <c r="FS14" s="249">
        <v>22.654422725130001</v>
      </c>
      <c r="FT14" s="249">
        <v>14.160697479049999</v>
      </c>
      <c r="FU14" s="249">
        <v>19.182559200920004</v>
      </c>
      <c r="FV14" s="249">
        <v>17.012408043879997</v>
      </c>
      <c r="FW14" s="249">
        <v>14.52964494782</v>
      </c>
      <c r="FX14" s="249">
        <v>5.2100872527299993</v>
      </c>
      <c r="FY14" s="249">
        <v>22.942456916330002</v>
      </c>
      <c r="FZ14" s="249">
        <v>19.296840393489997</v>
      </c>
      <c r="GA14" s="249">
        <v>18.06043494048</v>
      </c>
      <c r="GB14" s="249">
        <v>40.14067879185</v>
      </c>
      <c r="GC14" s="249">
        <v>18.927344202930001</v>
      </c>
      <c r="GD14" s="249">
        <v>18.158296147440002</v>
      </c>
      <c r="GE14" s="249">
        <v>16.5</v>
      </c>
      <c r="GF14" s="249">
        <v>9.0588431398899996</v>
      </c>
      <c r="GG14" s="249">
        <v>19.810032215060001</v>
      </c>
      <c r="GH14" s="249">
        <v>12.253183878069999</v>
      </c>
      <c r="GI14" s="249">
        <v>7.5846745742999993</v>
      </c>
      <c r="GJ14" s="249">
        <v>12.195071490329999</v>
      </c>
      <c r="GK14" s="249">
        <v>16.544210337119999</v>
      </c>
      <c r="GL14" s="249">
        <v>7.2209118222499997</v>
      </c>
      <c r="GM14" s="249">
        <v>5.5058203006299999</v>
      </c>
      <c r="GN14" s="249">
        <v>8.5740127222899982</v>
      </c>
      <c r="GO14" s="249">
        <v>5.8542808170000002</v>
      </c>
      <c r="GP14" s="249">
        <v>6.5533026596399999</v>
      </c>
      <c r="GQ14" s="249">
        <v>9.3000000000000007</v>
      </c>
      <c r="GR14" s="249">
        <v>8.6</v>
      </c>
      <c r="GS14" s="249">
        <v>17.399999999999999</v>
      </c>
      <c r="GT14" s="249">
        <v>10.3</v>
      </c>
      <c r="GU14" s="249">
        <v>17</v>
      </c>
      <c r="GV14" s="249">
        <v>10.3</v>
      </c>
      <c r="GW14" s="249">
        <v>9.6010999999999989</v>
      </c>
      <c r="GX14" s="249">
        <v>15.510282979469999</v>
      </c>
      <c r="GY14" s="249">
        <v>15.6</v>
      </c>
      <c r="GZ14" s="249">
        <v>23.206003790980002</v>
      </c>
      <c r="HA14" s="249">
        <v>15.4</v>
      </c>
      <c r="HB14" s="249">
        <v>15.1</v>
      </c>
      <c r="HC14" s="249">
        <v>21.8</v>
      </c>
      <c r="HD14" s="249">
        <v>18.100000000000001</v>
      </c>
      <c r="HE14" s="249">
        <v>19.126301809719997</v>
      </c>
      <c r="HF14" s="249">
        <v>20.6</v>
      </c>
      <c r="HG14" s="249">
        <v>23.4</v>
      </c>
      <c r="HH14" s="249">
        <v>33.700000000000003</v>
      </c>
      <c r="HI14" s="249">
        <v>20.2</v>
      </c>
      <c r="HJ14" s="249">
        <v>13</v>
      </c>
      <c r="HK14" s="249">
        <v>22.7</v>
      </c>
      <c r="HL14" s="249">
        <v>16.7</v>
      </c>
    </row>
    <row r="15" spans="1:220">
      <c r="A15" s="95" t="s">
        <v>414</v>
      </c>
      <c r="B15" s="238">
        <v>0.92745647341999993</v>
      </c>
      <c r="C15" s="237">
        <v>0.81691462473000009</v>
      </c>
      <c r="D15" s="237">
        <v>2.3660116488700003</v>
      </c>
      <c r="E15" s="237">
        <v>0.82142166315000009</v>
      </c>
      <c r="F15" s="237">
        <v>1.5827711677500003</v>
      </c>
      <c r="G15" s="237">
        <v>1.5365149743100002</v>
      </c>
      <c r="H15" s="237">
        <v>1.3529919938200001</v>
      </c>
      <c r="I15" s="237">
        <v>0.49303854064000002</v>
      </c>
      <c r="J15" s="237">
        <v>0.69119366475999999</v>
      </c>
      <c r="K15" s="237">
        <v>1.1196733403699997</v>
      </c>
      <c r="L15" s="237">
        <v>0.69049977549999986</v>
      </c>
      <c r="M15" s="237">
        <v>1.8406348276000004</v>
      </c>
      <c r="N15" s="237">
        <v>3.0244664392700003</v>
      </c>
      <c r="O15" s="237">
        <v>1.9564497342700002</v>
      </c>
      <c r="P15" s="237">
        <v>1.1558536068599998</v>
      </c>
      <c r="Q15" s="237">
        <v>1.2463370397000002</v>
      </c>
      <c r="R15" s="237">
        <v>1.5687957427100001</v>
      </c>
      <c r="S15" s="237">
        <v>1.0653332799999999</v>
      </c>
      <c r="T15" s="237">
        <v>0.70203356901999991</v>
      </c>
      <c r="U15" s="237">
        <v>0.90026719203999994</v>
      </c>
      <c r="V15" s="237">
        <v>0.97303986400999987</v>
      </c>
      <c r="W15" s="237">
        <v>1.1661909639600001</v>
      </c>
      <c r="X15" s="237">
        <v>0.87010142886000008</v>
      </c>
      <c r="Y15" s="237">
        <v>3.0720124399800004</v>
      </c>
      <c r="Z15" s="237">
        <v>2.16904848198</v>
      </c>
      <c r="AA15" s="237">
        <v>1.8325307255899999</v>
      </c>
      <c r="AB15" s="237">
        <v>0.97626320300000002</v>
      </c>
      <c r="AC15" s="237">
        <v>5.2527334826400001</v>
      </c>
      <c r="AD15" s="237">
        <v>3.1603011332800004</v>
      </c>
      <c r="AE15" s="237">
        <v>2.6487099945999999</v>
      </c>
      <c r="AF15" s="237">
        <v>1.4491386069099996</v>
      </c>
      <c r="AG15" s="237">
        <v>1.4660482643699999</v>
      </c>
      <c r="AH15" s="237">
        <v>1.1654954362899999</v>
      </c>
      <c r="AI15" s="237">
        <v>1.67983311352</v>
      </c>
      <c r="AJ15" s="237">
        <v>1.1844212090599999</v>
      </c>
      <c r="AK15" s="237">
        <v>1.1269667368400003</v>
      </c>
      <c r="AL15" s="237">
        <v>0.58853722925999985</v>
      </c>
      <c r="AM15" s="237">
        <v>1.0978255950300002</v>
      </c>
      <c r="AN15" s="237">
        <v>1.6272092212400002</v>
      </c>
      <c r="AO15" s="237">
        <v>1.5822357264499995</v>
      </c>
      <c r="AP15" s="237">
        <v>1.34991814072</v>
      </c>
      <c r="AQ15" s="237">
        <v>1.01600625257</v>
      </c>
      <c r="AR15" s="237">
        <v>1.06159693157</v>
      </c>
      <c r="AS15" s="237">
        <v>4.8</v>
      </c>
      <c r="AT15" s="237">
        <v>0.95179835006000013</v>
      </c>
      <c r="AU15" s="237">
        <v>1.1938644298399999</v>
      </c>
      <c r="AV15" s="237">
        <v>1.3937643878499999</v>
      </c>
      <c r="AW15" s="237">
        <v>1.4913035322099999</v>
      </c>
      <c r="AX15" s="237">
        <v>1.1865403425400003</v>
      </c>
      <c r="AY15" s="237">
        <v>1.1679593585400001</v>
      </c>
      <c r="AZ15" s="237">
        <v>1.13620241369</v>
      </c>
      <c r="BA15" s="237">
        <v>1.374488351345738</v>
      </c>
      <c r="BB15" s="237">
        <v>1.8909834990099232</v>
      </c>
      <c r="BC15" s="237">
        <v>2.4292997703100006</v>
      </c>
      <c r="BD15" s="237">
        <v>1.28593271351</v>
      </c>
      <c r="BE15" s="237">
        <v>1.0489488394399999</v>
      </c>
      <c r="BF15" s="237">
        <v>1.66518343634</v>
      </c>
      <c r="BG15" s="237">
        <v>1.8243802607599997</v>
      </c>
      <c r="BH15" s="237">
        <v>1.0734368748099998</v>
      </c>
      <c r="BI15" s="237">
        <v>1.3144298678399999</v>
      </c>
      <c r="BJ15" s="237">
        <v>0.68270738197000003</v>
      </c>
      <c r="BK15" s="237">
        <v>0.43854970964000006</v>
      </c>
      <c r="BL15" s="237">
        <v>0.62801593971000003</v>
      </c>
      <c r="BM15" s="237">
        <v>0.56884876902000003</v>
      </c>
      <c r="BN15" s="237">
        <v>0.56792693724999987</v>
      </c>
      <c r="BO15" s="237">
        <v>1.1675112356200001</v>
      </c>
      <c r="BP15" s="237">
        <v>1.3463830328600002</v>
      </c>
      <c r="BQ15" s="237">
        <v>1.3312328129500002</v>
      </c>
      <c r="BR15" s="237">
        <v>1.1934238794900001</v>
      </c>
      <c r="BS15" s="237">
        <v>0.90369235728000008</v>
      </c>
      <c r="BT15" s="237">
        <v>1.37795459203</v>
      </c>
      <c r="BU15" s="237">
        <v>1.94930771481</v>
      </c>
      <c r="BV15" s="237">
        <v>0.7575988898899999</v>
      </c>
      <c r="BW15" s="237">
        <v>0.53292478946999988</v>
      </c>
      <c r="BX15" s="237">
        <v>0.65195137133999992</v>
      </c>
      <c r="BY15" s="237">
        <v>0.72665816701999997</v>
      </c>
      <c r="BZ15" s="237">
        <v>0.89339624026999997</v>
      </c>
      <c r="CA15" s="237">
        <v>1.1261819644000002</v>
      </c>
      <c r="CB15" s="237">
        <v>1.0632624181199999</v>
      </c>
      <c r="CC15" s="237">
        <v>0.95049763124999997</v>
      </c>
      <c r="CD15" s="237">
        <v>2.2548782690000002</v>
      </c>
      <c r="CE15" s="237">
        <v>23.644249480809997</v>
      </c>
      <c r="CF15" s="237">
        <v>11.376942679680001</v>
      </c>
      <c r="CG15" s="237">
        <v>25.738103489220002</v>
      </c>
      <c r="CH15" s="237">
        <v>7.0559181420099994</v>
      </c>
      <c r="CI15" s="237">
        <v>1.1308011576500001</v>
      </c>
      <c r="CJ15" s="237">
        <v>8.8454238051299985</v>
      </c>
      <c r="CK15" s="237">
        <v>1.41604388675</v>
      </c>
      <c r="CL15" s="237">
        <v>2.7892751626299992</v>
      </c>
      <c r="CM15" s="237">
        <v>7.047987785330001</v>
      </c>
      <c r="CN15" s="237">
        <v>16.6907427113</v>
      </c>
      <c r="CO15" s="237">
        <v>4.3332359673599994</v>
      </c>
      <c r="CP15" s="237">
        <v>19.114048876549994</v>
      </c>
      <c r="CQ15" s="237">
        <v>7.5563339851699993</v>
      </c>
      <c r="CR15" s="237">
        <v>0.87877392910999996</v>
      </c>
      <c r="CS15" s="237">
        <v>11.300058684800003</v>
      </c>
      <c r="CT15" s="237">
        <v>1.2103074948099999</v>
      </c>
      <c r="CU15" s="237">
        <v>1.0688279518700001</v>
      </c>
      <c r="CV15" s="237">
        <v>2.8896306333799999</v>
      </c>
      <c r="CW15" s="237">
        <v>0.70739467110999998</v>
      </c>
      <c r="CX15" s="237">
        <v>0.86842917541999998</v>
      </c>
      <c r="CY15" s="237">
        <v>0.59215568675999997</v>
      </c>
      <c r="CZ15" s="237">
        <v>1.2341664368299996</v>
      </c>
      <c r="DA15" s="237">
        <v>0.54657933222999999</v>
      </c>
      <c r="DB15" s="237">
        <v>3.8090008955600001</v>
      </c>
      <c r="DC15" s="237">
        <v>2.0133346277199999</v>
      </c>
      <c r="DD15" s="237">
        <v>7.5070903167599994</v>
      </c>
      <c r="DE15" s="237">
        <v>8.8154408046599997</v>
      </c>
      <c r="DF15" s="237">
        <v>1.4897337789400016</v>
      </c>
      <c r="DG15" s="237">
        <v>1.0066900036000002</v>
      </c>
      <c r="DH15" s="237">
        <v>1.4883024558300002</v>
      </c>
      <c r="DI15" s="237">
        <v>1.83467625046</v>
      </c>
      <c r="DJ15" s="237">
        <v>0.89199468897</v>
      </c>
      <c r="DK15" s="237">
        <v>1.0095828335999999</v>
      </c>
      <c r="DL15" s="237">
        <v>1.3677756123400002</v>
      </c>
      <c r="DM15" s="237">
        <v>1.18634951659</v>
      </c>
      <c r="DN15" s="237">
        <v>5.06547985017</v>
      </c>
      <c r="DO15" s="237">
        <v>1.12619495352</v>
      </c>
      <c r="DP15" s="237">
        <v>2.0473127630099999</v>
      </c>
      <c r="DQ15" s="237">
        <v>1.2572100228000003</v>
      </c>
      <c r="DR15" s="237">
        <v>2.1943481711100001</v>
      </c>
      <c r="DS15" s="237">
        <v>1.21954912079</v>
      </c>
      <c r="DT15" s="237">
        <v>0.69374033963999981</v>
      </c>
      <c r="DU15" s="237">
        <v>6.8019367168599993</v>
      </c>
      <c r="DV15" s="246">
        <v>9.6045927765499997</v>
      </c>
      <c r="DW15" s="247">
        <v>0.78490432036000002</v>
      </c>
      <c r="DX15" s="247">
        <v>1.1490069569800001</v>
      </c>
      <c r="DY15" s="247">
        <v>0.91766453006999971</v>
      </c>
      <c r="DZ15" s="247">
        <v>4.1697789995400001</v>
      </c>
      <c r="EA15" s="249">
        <v>4.7856488689900001</v>
      </c>
      <c r="EB15" s="249">
        <v>0.85646924267000013</v>
      </c>
      <c r="EC15" s="249">
        <v>1.0825057864800001</v>
      </c>
      <c r="ED15" s="249">
        <v>2.0341462519100002</v>
      </c>
      <c r="EE15" s="249">
        <v>0.87889232050999999</v>
      </c>
      <c r="EF15" s="249">
        <v>6.0107406306400009</v>
      </c>
      <c r="EG15" s="249">
        <v>1.0926329425199997</v>
      </c>
      <c r="EH15" s="249">
        <v>1.7532940650900004</v>
      </c>
      <c r="EI15" s="249">
        <v>1.1735992151299999</v>
      </c>
      <c r="EJ15" s="249">
        <v>3.2735402486600003</v>
      </c>
      <c r="EK15" s="249">
        <v>8.2116220015400003</v>
      </c>
      <c r="EL15" s="249">
        <v>11.544521994239991</v>
      </c>
      <c r="EM15" s="249">
        <v>14.299092215729987</v>
      </c>
      <c r="EN15" s="249">
        <v>13.012297475820001</v>
      </c>
      <c r="EO15" s="249">
        <v>11.917346993529991</v>
      </c>
      <c r="EP15" s="249">
        <v>16.713223009779998</v>
      </c>
      <c r="EQ15" s="249">
        <v>11.083565081970017</v>
      </c>
      <c r="ER15" s="249">
        <v>18.812318207249987</v>
      </c>
      <c r="ES15" s="249">
        <v>18.063608795590003</v>
      </c>
      <c r="ET15" s="249">
        <v>18.87088289463999</v>
      </c>
      <c r="EU15" s="249">
        <v>15.890534215820006</v>
      </c>
      <c r="EV15" s="249">
        <v>15.782124148969956</v>
      </c>
      <c r="EW15" s="249">
        <v>19.133886719690022</v>
      </c>
      <c r="EX15" s="249">
        <v>18.582526025610004</v>
      </c>
      <c r="EY15" s="249">
        <v>17.693247979479981</v>
      </c>
      <c r="EZ15" s="249">
        <v>18.064632497620011</v>
      </c>
      <c r="FA15" s="249">
        <v>18.749342843580006</v>
      </c>
      <c r="FB15" s="249">
        <v>17.212426826049978</v>
      </c>
      <c r="FC15" s="249">
        <v>13.932923049200006</v>
      </c>
      <c r="FD15" s="249">
        <v>23.452585211899979</v>
      </c>
      <c r="FE15" s="249">
        <v>22.052102439590033</v>
      </c>
      <c r="FF15" s="249">
        <v>24.380399954369985</v>
      </c>
      <c r="FG15" s="249">
        <v>24.279188453870002</v>
      </c>
      <c r="FH15" s="249">
        <v>30.215639315060013</v>
      </c>
      <c r="FI15" s="249">
        <v>24.452686132539974</v>
      </c>
      <c r="FJ15" s="249">
        <v>29.376398789740005</v>
      </c>
      <c r="FK15" s="249">
        <v>27.752572087950004</v>
      </c>
      <c r="FL15" s="249">
        <v>28.137837722460006</v>
      </c>
      <c r="FM15" s="249">
        <v>29.621159904320017</v>
      </c>
      <c r="FN15" s="249">
        <v>25.925381584559986</v>
      </c>
      <c r="FO15" s="249">
        <v>21.297872808650038</v>
      </c>
      <c r="FP15" s="249">
        <v>26.072377431229981</v>
      </c>
      <c r="FQ15" s="249">
        <v>26.307545340610027</v>
      </c>
      <c r="FR15" s="249">
        <v>30.347625913080044</v>
      </c>
      <c r="FS15" s="249">
        <v>34.740239233239997</v>
      </c>
      <c r="FT15" s="249">
        <v>32.77320615663001</v>
      </c>
      <c r="FU15" s="249">
        <v>32.179016715690011</v>
      </c>
      <c r="FV15" s="249">
        <v>39.00905140645996</v>
      </c>
      <c r="FW15" s="249">
        <v>34.202912318970014</v>
      </c>
      <c r="FX15" s="249">
        <v>34.965209340159923</v>
      </c>
      <c r="FY15" s="249">
        <v>36.531578172480039</v>
      </c>
      <c r="FZ15" s="249">
        <v>30.466095509660001</v>
      </c>
      <c r="GA15" s="249">
        <v>28.067267003989965</v>
      </c>
      <c r="GB15" s="249">
        <v>37.858193771350045</v>
      </c>
      <c r="GC15" s="249">
        <v>35.588514781229996</v>
      </c>
      <c r="GD15" s="249">
        <v>38.404211728250004</v>
      </c>
      <c r="GE15" s="249">
        <v>43</v>
      </c>
      <c r="GF15" s="249">
        <v>38.532468345630043</v>
      </c>
      <c r="GG15" s="249">
        <v>45.439810040969981</v>
      </c>
      <c r="GH15" s="249">
        <v>44.640708446779918</v>
      </c>
      <c r="GI15" s="249">
        <v>40.605111033189978</v>
      </c>
      <c r="GJ15" s="249">
        <v>43.930985284599984</v>
      </c>
      <c r="GK15" s="249">
        <v>43.809325475980003</v>
      </c>
      <c r="GL15" s="249">
        <v>38.629530024439994</v>
      </c>
      <c r="GM15" s="249">
        <v>31.77159173087</v>
      </c>
      <c r="GN15" s="249">
        <v>45.335423199309965</v>
      </c>
      <c r="GO15" s="249">
        <v>37.197623346</v>
      </c>
      <c r="GP15" s="249">
        <v>45.762160813649999</v>
      </c>
      <c r="GQ15" s="249">
        <v>46.2</v>
      </c>
      <c r="GR15" s="249">
        <v>40.200000000000003</v>
      </c>
      <c r="GS15" s="249">
        <v>49.9</v>
      </c>
      <c r="GT15" s="249">
        <v>40.299999999999997</v>
      </c>
      <c r="GU15" s="249">
        <v>50.1</v>
      </c>
      <c r="GV15" s="249">
        <v>41.9</v>
      </c>
      <c r="GW15" s="249">
        <v>47.745107872440002</v>
      </c>
      <c r="GX15" s="249">
        <v>45.258590546340002</v>
      </c>
      <c r="GY15" s="249">
        <v>46.1</v>
      </c>
      <c r="GZ15" s="249">
        <v>42.857990162170005</v>
      </c>
      <c r="HA15" s="249">
        <v>51.5</v>
      </c>
      <c r="HB15" s="249">
        <v>49.7</v>
      </c>
      <c r="HC15" s="249">
        <v>60.9</v>
      </c>
      <c r="HD15" s="249">
        <v>57.8</v>
      </c>
      <c r="HE15" s="249">
        <v>62.537788492840001</v>
      </c>
      <c r="HF15" s="249">
        <v>79.599999999999994</v>
      </c>
      <c r="HG15" s="249">
        <v>69.900000000000006</v>
      </c>
      <c r="HH15" s="249">
        <v>48.4</v>
      </c>
      <c r="HI15" s="249">
        <v>79.8</v>
      </c>
      <c r="HJ15" s="249">
        <v>66.099999999999994</v>
      </c>
      <c r="HK15" s="249">
        <v>55.9</v>
      </c>
      <c r="HL15" s="249">
        <v>69.7</v>
      </c>
    </row>
    <row r="16" spans="1:220">
      <c r="A16" s="95" t="s">
        <v>415</v>
      </c>
      <c r="B16" s="238">
        <v>0.73754516019000005</v>
      </c>
      <c r="C16" s="237">
        <v>0.7262197736799999</v>
      </c>
      <c r="D16" s="237">
        <v>0.84123715142</v>
      </c>
      <c r="E16" s="237">
        <v>1.4068510965000001</v>
      </c>
      <c r="F16" s="237">
        <v>0.98239005359999998</v>
      </c>
      <c r="G16" s="237">
        <v>0.91763219911000005</v>
      </c>
      <c r="H16" s="237">
        <v>0.99315785993000005</v>
      </c>
      <c r="I16" s="237">
        <v>1.3439077096800001</v>
      </c>
      <c r="J16" s="237">
        <v>0.93273046986999997</v>
      </c>
      <c r="K16" s="237">
        <v>1.5500261081600002</v>
      </c>
      <c r="L16" s="237">
        <v>0.93820342474999996</v>
      </c>
      <c r="M16" s="237">
        <v>0.88118753875</v>
      </c>
      <c r="N16" s="237">
        <v>1.22409264698</v>
      </c>
      <c r="O16" s="237">
        <v>1.1493952469599999</v>
      </c>
      <c r="P16" s="237">
        <v>1.5255484718299999</v>
      </c>
      <c r="Q16" s="237">
        <v>1.97950725102</v>
      </c>
      <c r="R16" s="237">
        <v>1.34750421668</v>
      </c>
      <c r="S16" s="237">
        <v>1.8662426759200001</v>
      </c>
      <c r="T16" s="237">
        <v>2.77837345948</v>
      </c>
      <c r="U16" s="237">
        <v>2.1245483966700003</v>
      </c>
      <c r="V16" s="237">
        <v>1.8923293299799999</v>
      </c>
      <c r="W16" s="237">
        <v>2.7344611834299997</v>
      </c>
      <c r="X16" s="237">
        <v>4.6003340468400005</v>
      </c>
      <c r="Y16" s="237">
        <v>3.4937572813199997</v>
      </c>
      <c r="Z16" s="237">
        <v>2.2159401884299998</v>
      </c>
      <c r="AA16" s="237">
        <v>2.4411649359099998</v>
      </c>
      <c r="AB16" s="237">
        <v>2.6032224681500002</v>
      </c>
      <c r="AC16" s="237">
        <v>3.29037537995</v>
      </c>
      <c r="AD16" s="237">
        <v>3.01117032323</v>
      </c>
      <c r="AE16" s="237">
        <v>2.4294246683899998</v>
      </c>
      <c r="AF16" s="237">
        <v>3.3576263319400002</v>
      </c>
      <c r="AG16" s="237">
        <v>2.8681519792600003</v>
      </c>
      <c r="AH16" s="237">
        <v>3.5996772394100001</v>
      </c>
      <c r="AI16" s="237">
        <v>3.4608715168499997</v>
      </c>
      <c r="AJ16" s="237">
        <v>4.4457112544199999</v>
      </c>
      <c r="AK16" s="237">
        <v>4.5374743259699999</v>
      </c>
      <c r="AL16" s="237">
        <v>3.5477597375600003</v>
      </c>
      <c r="AM16" s="237">
        <v>2.7830124515500003</v>
      </c>
      <c r="AN16" s="237">
        <v>3.6612063616200006</v>
      </c>
      <c r="AO16" s="237">
        <v>3.2478404037700002</v>
      </c>
      <c r="AP16" s="237">
        <v>4.6770625144900002</v>
      </c>
      <c r="AQ16" s="237">
        <v>5.7127943880100016</v>
      </c>
      <c r="AR16" s="237">
        <v>4.5522497460100002</v>
      </c>
      <c r="AS16" s="237">
        <v>8.7441138412800008</v>
      </c>
      <c r="AT16" s="237">
        <v>4.9645222770000013</v>
      </c>
      <c r="AU16" s="237">
        <v>6.6676906669300005</v>
      </c>
      <c r="AV16" s="237">
        <v>5.1746355489999996</v>
      </c>
      <c r="AW16" s="237">
        <v>7.6884962288100001</v>
      </c>
      <c r="AX16" s="237">
        <v>6.8878107630400001</v>
      </c>
      <c r="AY16" s="237">
        <v>7.4990068815799997</v>
      </c>
      <c r="AZ16" s="237">
        <v>7.1951594591899983</v>
      </c>
      <c r="BA16" s="237">
        <v>5.5850022054600004</v>
      </c>
      <c r="BB16" s="237">
        <v>5.95894935873</v>
      </c>
      <c r="BC16" s="237">
        <v>6.6511822590499996</v>
      </c>
      <c r="BD16" s="237">
        <v>6.4720439452800003</v>
      </c>
      <c r="BE16" s="237">
        <v>7.0920051734699996</v>
      </c>
      <c r="BF16" s="237">
        <v>8.4929309715599999</v>
      </c>
      <c r="BG16" s="237">
        <v>7.5215399092699995</v>
      </c>
      <c r="BH16" s="237">
        <v>9.0874961845999991</v>
      </c>
      <c r="BI16" s="237">
        <v>10.203029929129999</v>
      </c>
      <c r="BJ16" s="237">
        <v>7.2578533446799991</v>
      </c>
      <c r="BK16" s="237">
        <v>6.865818170979999</v>
      </c>
      <c r="BL16" s="237">
        <v>9.2284650066600005</v>
      </c>
      <c r="BM16" s="237">
        <v>7.8390109043000002</v>
      </c>
      <c r="BN16" s="237">
        <v>8.2946294288600004</v>
      </c>
      <c r="BO16" s="237">
        <v>11.163650419590001</v>
      </c>
      <c r="BP16" s="237">
        <v>8.6868434844299998</v>
      </c>
      <c r="BQ16" s="237">
        <v>8.9215569386800002</v>
      </c>
      <c r="BR16" s="237">
        <v>7.7531517897400004</v>
      </c>
      <c r="BS16" s="237">
        <v>7.6280253033000003</v>
      </c>
      <c r="BT16" s="237">
        <v>8.4888984546199993</v>
      </c>
      <c r="BU16" s="237">
        <v>13.998667577449995</v>
      </c>
      <c r="BV16" s="237">
        <v>7.6972750611699992</v>
      </c>
      <c r="BW16" s="237">
        <v>8.8521831569099998</v>
      </c>
      <c r="BX16" s="237">
        <v>10.08146480565</v>
      </c>
      <c r="BY16" s="237">
        <v>10.087523206719998</v>
      </c>
      <c r="BZ16" s="237">
        <v>10.343755109109999</v>
      </c>
      <c r="CA16" s="237">
        <v>10.192343339990002</v>
      </c>
      <c r="CB16" s="237">
        <v>12.26000775526</v>
      </c>
      <c r="CC16" s="237">
        <v>12.340499715720002</v>
      </c>
      <c r="CD16" s="237">
        <v>14.051952311459996</v>
      </c>
      <c r="CE16" s="237">
        <v>21.25463350187</v>
      </c>
      <c r="CF16" s="237">
        <v>14.196690634719996</v>
      </c>
      <c r="CG16" s="237">
        <v>15.357243091189998</v>
      </c>
      <c r="CH16" s="237">
        <v>13.29061514018</v>
      </c>
      <c r="CI16" s="237">
        <v>15.260847637689997</v>
      </c>
      <c r="CJ16" s="237">
        <v>18.395396708480003</v>
      </c>
      <c r="CK16" s="237">
        <v>14.811828640419998</v>
      </c>
      <c r="CL16" s="237">
        <v>12.384334485010003</v>
      </c>
      <c r="CM16" s="237">
        <v>16.083015220090001</v>
      </c>
      <c r="CN16" s="237">
        <v>20.205293513320001</v>
      </c>
      <c r="CO16" s="237">
        <v>14.858459880330003</v>
      </c>
      <c r="CP16" s="237">
        <v>17.808270653970002</v>
      </c>
      <c r="CQ16" s="237">
        <v>19.483233078289992</v>
      </c>
      <c r="CR16" s="237">
        <v>16.289905613390001</v>
      </c>
      <c r="CS16" s="237">
        <v>26.956443266629996</v>
      </c>
      <c r="CT16" s="237">
        <v>24.303257045949998</v>
      </c>
      <c r="CU16" s="237">
        <v>16.565621929630002</v>
      </c>
      <c r="CV16" s="237">
        <v>18.227007447549997</v>
      </c>
      <c r="CW16" s="237">
        <v>18.643742174579998</v>
      </c>
      <c r="CX16" s="237">
        <v>17.531117175839999</v>
      </c>
      <c r="CY16" s="237">
        <v>15.409870558659998</v>
      </c>
      <c r="CZ16" s="237">
        <v>12.522389826439994</v>
      </c>
      <c r="DA16" s="237">
        <v>12.620887392749996</v>
      </c>
      <c r="DB16" s="237">
        <v>12.14011163064</v>
      </c>
      <c r="DC16" s="237">
        <v>12.708465316629914</v>
      </c>
      <c r="DD16" s="237">
        <v>13.395278052909999</v>
      </c>
      <c r="DE16" s="237">
        <v>21.838820507810006</v>
      </c>
      <c r="DF16" s="237">
        <v>16.106149352949995</v>
      </c>
      <c r="DG16" s="237">
        <v>13.479572588059998</v>
      </c>
      <c r="DH16" s="237">
        <v>13.646474065309999</v>
      </c>
      <c r="DI16" s="237">
        <v>11.378450900180001</v>
      </c>
      <c r="DJ16" s="237">
        <v>15.760761091490004</v>
      </c>
      <c r="DK16" s="237">
        <v>15.245770561629998</v>
      </c>
      <c r="DL16" s="237">
        <v>13.700798459000001</v>
      </c>
      <c r="DM16" s="237">
        <v>14.997667578090001</v>
      </c>
      <c r="DN16" s="237">
        <v>11.799322763940003</v>
      </c>
      <c r="DO16" s="237">
        <v>12.788359009099999</v>
      </c>
      <c r="DP16" s="237">
        <v>11.723158401879997</v>
      </c>
      <c r="DQ16" s="237">
        <v>25.411370248149996</v>
      </c>
      <c r="DR16" s="237">
        <v>16.381353217389997</v>
      </c>
      <c r="DS16" s="237">
        <v>10.922875461390003</v>
      </c>
      <c r="DT16" s="237">
        <v>14.915921718310003</v>
      </c>
      <c r="DU16" s="237">
        <v>10.697138215460001</v>
      </c>
      <c r="DV16" s="246">
        <v>9.9317486108799979</v>
      </c>
      <c r="DW16" s="247">
        <v>11.037117432979997</v>
      </c>
      <c r="DX16" s="247">
        <v>9.8862768513399981</v>
      </c>
      <c r="DY16" s="247">
        <v>10.811871619569999</v>
      </c>
      <c r="DZ16" s="247">
        <v>11.720343704630006</v>
      </c>
      <c r="EA16" s="249">
        <v>11.747858063800045</v>
      </c>
      <c r="EB16" s="249">
        <v>10.209269201709999</v>
      </c>
      <c r="EC16" s="249">
        <v>12.285134082474389</v>
      </c>
      <c r="ED16" s="249">
        <v>14.192127115380002</v>
      </c>
      <c r="EE16" s="249">
        <v>7.8717507788300001</v>
      </c>
      <c r="EF16" s="249">
        <v>10.74816372932</v>
      </c>
      <c r="EG16" s="249">
        <v>10.146443238428255</v>
      </c>
      <c r="EH16" s="249">
        <v>14.483566123630002</v>
      </c>
      <c r="EI16" s="249">
        <v>13.60643586758</v>
      </c>
      <c r="EJ16" s="249">
        <v>14.96488873519</v>
      </c>
      <c r="EK16" s="249">
        <v>14.012082001359996</v>
      </c>
      <c r="EL16" s="249">
        <v>9.1382264606399985</v>
      </c>
      <c r="EM16" s="249">
        <v>11.427418353270001</v>
      </c>
      <c r="EN16" s="249">
        <v>13.485402955469997</v>
      </c>
      <c r="EO16" s="249">
        <v>14.956828632889996</v>
      </c>
      <c r="EP16" s="249">
        <v>13.658400105610001</v>
      </c>
      <c r="EQ16" s="249">
        <v>11.48836043709</v>
      </c>
      <c r="ER16" s="249">
        <v>10.332575963400002</v>
      </c>
      <c r="ES16" s="249">
        <v>11.37873249005</v>
      </c>
      <c r="ET16" s="249">
        <v>13.408163151740002</v>
      </c>
      <c r="EU16" s="249">
        <v>15.607402821769998</v>
      </c>
      <c r="EV16" s="249">
        <v>16.383833278920005</v>
      </c>
      <c r="EW16" s="249">
        <v>15.559163907409998</v>
      </c>
      <c r="EX16" s="249">
        <v>13.11597421317</v>
      </c>
      <c r="EY16" s="249">
        <v>13.182701366319998</v>
      </c>
      <c r="EZ16" s="249">
        <v>13.475412488659998</v>
      </c>
      <c r="FA16" s="249">
        <v>18.594621870770002</v>
      </c>
      <c r="FB16" s="249">
        <v>21.215284939969997</v>
      </c>
      <c r="FC16" s="249">
        <v>10.712873212239998</v>
      </c>
      <c r="FD16" s="249">
        <v>13.848718871029998</v>
      </c>
      <c r="FE16" s="249">
        <v>12.23634569521</v>
      </c>
      <c r="FF16" s="249">
        <v>10.530667890069999</v>
      </c>
      <c r="FG16" s="249">
        <v>10.081585344459999</v>
      </c>
      <c r="FH16" s="249">
        <v>13.142366322540001</v>
      </c>
      <c r="FI16" s="249">
        <v>11.565669467620001</v>
      </c>
      <c r="FJ16" s="249">
        <v>11.98114756965</v>
      </c>
      <c r="FK16" s="249">
        <v>11.620103939970001</v>
      </c>
      <c r="FL16" s="249">
        <v>11.286844123010001</v>
      </c>
      <c r="FM16" s="249">
        <v>12.225402968829998</v>
      </c>
      <c r="FN16" s="249">
        <v>9.8924533644799997</v>
      </c>
      <c r="FO16" s="249">
        <v>7.7862991451399992</v>
      </c>
      <c r="FP16" s="249">
        <v>15.144577179420001</v>
      </c>
      <c r="FQ16" s="249">
        <v>10.32282931748</v>
      </c>
      <c r="FR16" s="249">
        <v>15.146882535920001</v>
      </c>
      <c r="FS16" s="249">
        <v>10.931690708100001</v>
      </c>
      <c r="FT16" s="249">
        <v>14.621991694379997</v>
      </c>
      <c r="FU16" s="249">
        <v>17.45655848586</v>
      </c>
      <c r="FV16" s="249">
        <v>17.927031404450002</v>
      </c>
      <c r="FW16" s="249">
        <v>20.7158685693</v>
      </c>
      <c r="FX16" s="249">
        <v>24.69019041092</v>
      </c>
      <c r="FY16" s="249">
        <v>30.32244276071</v>
      </c>
      <c r="FZ16" s="249">
        <v>20.859246501560001</v>
      </c>
      <c r="GA16" s="249">
        <v>19.22612986523</v>
      </c>
      <c r="GB16" s="249">
        <v>27.658145364070002</v>
      </c>
      <c r="GC16" s="249">
        <v>19.168870743429999</v>
      </c>
      <c r="GD16" s="249">
        <v>19.380066421310001</v>
      </c>
      <c r="GE16" s="249">
        <v>22.4</v>
      </c>
      <c r="GF16" s="249">
        <v>20.163462625210006</v>
      </c>
      <c r="GG16" s="249">
        <v>29.443179147182583</v>
      </c>
      <c r="GH16" s="249">
        <v>20.935690629173401</v>
      </c>
      <c r="GI16" s="249">
        <v>27.030952148450002</v>
      </c>
      <c r="GJ16" s="249">
        <v>39.689064556086585</v>
      </c>
      <c r="GK16" s="249">
        <v>34.360361458710003</v>
      </c>
      <c r="GL16" s="249">
        <v>23.967748093429996</v>
      </c>
      <c r="GM16" s="249">
        <v>23.748279083874404</v>
      </c>
      <c r="GN16" s="249">
        <v>44.509754791111682</v>
      </c>
      <c r="GO16" s="249">
        <v>26.968221743000001</v>
      </c>
      <c r="GP16" s="249">
        <v>24.884599536540001</v>
      </c>
      <c r="GQ16" s="249">
        <v>28.69</v>
      </c>
      <c r="GR16" s="249">
        <v>31.3</v>
      </c>
      <c r="GS16" s="249">
        <v>30.3</v>
      </c>
      <c r="GT16" s="249">
        <v>28</v>
      </c>
      <c r="GU16" s="249">
        <v>32.799999999999997</v>
      </c>
      <c r="GV16" s="249">
        <v>34</v>
      </c>
      <c r="GW16" s="249">
        <v>43.418442852319998</v>
      </c>
      <c r="GX16" s="249">
        <v>39.692651784809996</v>
      </c>
      <c r="GY16" s="249">
        <v>16.2</v>
      </c>
      <c r="GZ16" s="249">
        <v>16.332478064919997</v>
      </c>
      <c r="HA16" s="249">
        <v>19.899999999999999</v>
      </c>
      <c r="HB16" s="249">
        <v>18.899999999999999</v>
      </c>
      <c r="HC16" s="249">
        <v>16.5</v>
      </c>
      <c r="HD16" s="249">
        <v>19.3</v>
      </c>
      <c r="HE16" s="249">
        <v>17.891365793550001</v>
      </c>
      <c r="HF16" s="249">
        <v>18.8</v>
      </c>
      <c r="HG16" s="249">
        <v>24</v>
      </c>
      <c r="HH16" s="249">
        <v>27.3</v>
      </c>
      <c r="HI16" s="249">
        <v>45.3</v>
      </c>
      <c r="HJ16" s="249">
        <v>33.4</v>
      </c>
      <c r="HK16" s="249">
        <v>29.1</v>
      </c>
      <c r="HL16" s="249">
        <v>34.700000000000003</v>
      </c>
    </row>
    <row r="17" spans="1:220">
      <c r="A17" s="95" t="s">
        <v>416</v>
      </c>
      <c r="B17" s="238">
        <v>3.0167235340000001E-2</v>
      </c>
      <c r="C17" s="237">
        <v>5.8399E-2</v>
      </c>
      <c r="D17" s="237">
        <v>9.9689559590000004E-2</v>
      </c>
      <c r="E17" s="237">
        <v>0.26556561723</v>
      </c>
      <c r="F17" s="237">
        <v>0.26682493588</v>
      </c>
      <c r="G17" s="237">
        <v>0.15106566019000001</v>
      </c>
      <c r="H17" s="237">
        <v>0.39512548014999999</v>
      </c>
      <c r="I17" s="237">
        <v>0.36282780582000002</v>
      </c>
      <c r="J17" s="237">
        <v>0.43407044788999999</v>
      </c>
      <c r="K17" s="237">
        <v>0.82731807572000005</v>
      </c>
      <c r="L17" s="237">
        <v>0.91025278584000002</v>
      </c>
      <c r="M17" s="237">
        <v>1.4535663542000001</v>
      </c>
      <c r="N17" s="237">
        <v>0.89975930240000002</v>
      </c>
      <c r="O17" s="237">
        <v>1.3033390679400001</v>
      </c>
      <c r="P17" s="237">
        <v>2.1866410811199999</v>
      </c>
      <c r="Q17" s="237">
        <v>1.8644383310199999</v>
      </c>
      <c r="R17" s="237">
        <v>2.12599509585</v>
      </c>
      <c r="S17" s="237">
        <v>1.95112076499</v>
      </c>
      <c r="T17" s="237">
        <v>3.4798049631699999</v>
      </c>
      <c r="U17" s="237">
        <v>3.3692710633000003</v>
      </c>
      <c r="V17" s="237">
        <v>3.0395816240999998</v>
      </c>
      <c r="W17" s="237">
        <v>3.2472383011799999</v>
      </c>
      <c r="X17" s="237">
        <v>3.0113907535000002</v>
      </c>
      <c r="Y17" s="237">
        <v>3.85305274659</v>
      </c>
      <c r="Z17" s="237">
        <v>2.7503787933200003</v>
      </c>
      <c r="AA17" s="237">
        <v>2.9303920506300001</v>
      </c>
      <c r="AB17" s="237">
        <v>2.7192638487600003</v>
      </c>
      <c r="AC17" s="237">
        <v>2.6601270043</v>
      </c>
      <c r="AD17" s="237">
        <v>4.4635965370600008</v>
      </c>
      <c r="AE17" s="237">
        <v>5.38134393125</v>
      </c>
      <c r="AF17" s="237">
        <v>5.4789347495760001</v>
      </c>
      <c r="AG17" s="237">
        <v>6.2222083800801</v>
      </c>
      <c r="AH17" s="237">
        <v>8.3343392574626005</v>
      </c>
      <c r="AI17" s="237">
        <v>7.6844912599292003</v>
      </c>
      <c r="AJ17" s="237">
        <v>7.1958628112858003</v>
      </c>
      <c r="AK17" s="237">
        <v>7.4922714957031005</v>
      </c>
      <c r="AL17" s="237">
        <v>7.7406598601929995</v>
      </c>
      <c r="AM17" s="237">
        <v>6.7277819585351999</v>
      </c>
      <c r="AN17" s="237">
        <v>9.8544402249190011</v>
      </c>
      <c r="AO17" s="237">
        <v>8.2603159979260994</v>
      </c>
      <c r="AP17" s="237">
        <v>7.4224186337436002</v>
      </c>
      <c r="AQ17" s="237">
        <v>9.0442824829932995</v>
      </c>
      <c r="AR17" s="237">
        <v>12.8400908153407</v>
      </c>
      <c r="AS17" s="237">
        <v>11.811909511190001</v>
      </c>
      <c r="AT17" s="237">
        <v>11.829006009655899</v>
      </c>
      <c r="AU17" s="237">
        <v>14.238564595038699</v>
      </c>
      <c r="AV17" s="237">
        <v>12.114769703289401</v>
      </c>
      <c r="AW17" s="237">
        <v>16.166545632483999</v>
      </c>
      <c r="AX17" s="237">
        <v>10.393710752186399</v>
      </c>
      <c r="AY17" s="237">
        <v>5.7531736236285003</v>
      </c>
      <c r="AZ17" s="237">
        <v>4.8059595007217997</v>
      </c>
      <c r="BA17" s="237">
        <v>3.9116077864643999</v>
      </c>
      <c r="BB17" s="237">
        <v>5.5111787553845994</v>
      </c>
      <c r="BC17" s="237">
        <v>6.1841523812023</v>
      </c>
      <c r="BD17" s="237">
        <v>6.4342318433996999</v>
      </c>
      <c r="BE17" s="237">
        <v>5.4258557141150998</v>
      </c>
      <c r="BF17" s="237">
        <v>5.77212078137</v>
      </c>
      <c r="BG17" s="237">
        <v>8.3412512028200005</v>
      </c>
      <c r="BH17" s="237">
        <v>5.72411268911</v>
      </c>
      <c r="BI17" s="237">
        <v>11.81155425341</v>
      </c>
      <c r="BJ17" s="237">
        <v>5.0742406681199999</v>
      </c>
      <c r="BK17" s="237">
        <v>6.1276926651899997</v>
      </c>
      <c r="BL17" s="237">
        <v>6.7993382658900003</v>
      </c>
      <c r="BM17" s="237">
        <v>15.17778735632</v>
      </c>
      <c r="BN17" s="237">
        <v>10.459913018589999</v>
      </c>
      <c r="BO17" s="237">
        <v>6.7652943458900001</v>
      </c>
      <c r="BP17" s="237">
        <v>9.4323725766200006</v>
      </c>
      <c r="BQ17" s="237">
        <v>6.3962658280100007</v>
      </c>
      <c r="BR17" s="237">
        <v>5.5897554451699998</v>
      </c>
      <c r="BS17" s="237">
        <v>7.5383863935999997</v>
      </c>
      <c r="BT17" s="237">
        <v>11.221142645329998</v>
      </c>
      <c r="BU17" s="237">
        <v>11.144120601650002</v>
      </c>
      <c r="BV17" s="237">
        <v>6.3987556083200001</v>
      </c>
      <c r="BW17" s="237">
        <v>5.2979630411300001</v>
      </c>
      <c r="BX17" s="237">
        <v>16.741825531550003</v>
      </c>
      <c r="BY17" s="237">
        <v>7.9096188154100018</v>
      </c>
      <c r="BZ17" s="237">
        <v>8.4772963839600006</v>
      </c>
      <c r="CA17" s="237">
        <v>5.9347143775100006</v>
      </c>
      <c r="CB17" s="237">
        <v>7.2087304142099997</v>
      </c>
      <c r="CC17" s="237">
        <v>6.8601881628900001</v>
      </c>
      <c r="CD17" s="237">
        <v>8.0364557622699984</v>
      </c>
      <c r="CE17" s="237">
        <v>7.2952279424499995</v>
      </c>
      <c r="CF17" s="237">
        <v>6.5764445482299996</v>
      </c>
      <c r="CG17" s="237">
        <v>7.882821926210001</v>
      </c>
      <c r="CH17" s="237">
        <v>9.9756400559799996</v>
      </c>
      <c r="CI17" s="237">
        <v>8.2625539601700009</v>
      </c>
      <c r="CJ17" s="237">
        <v>9.559285856599999</v>
      </c>
      <c r="CK17" s="237">
        <v>12.423409346100001</v>
      </c>
      <c r="CL17" s="237">
        <v>8.7237005028000016</v>
      </c>
      <c r="CM17" s="237">
        <v>8.5405396705599976</v>
      </c>
      <c r="CN17" s="237">
        <v>14.54462755212</v>
      </c>
      <c r="CO17" s="237">
        <v>9.0831300178099994</v>
      </c>
      <c r="CP17" s="237">
        <v>11.552552565479999</v>
      </c>
      <c r="CQ17" s="237">
        <v>20.08246608272</v>
      </c>
      <c r="CR17" s="237">
        <v>13.66522098279</v>
      </c>
      <c r="CS17" s="237">
        <v>16.663478480499997</v>
      </c>
      <c r="CT17" s="237">
        <v>15.225066890370003</v>
      </c>
      <c r="CU17" s="237">
        <v>12.279335980089996</v>
      </c>
      <c r="CV17" s="237">
        <v>14.150786170909999</v>
      </c>
      <c r="CW17" s="237">
        <v>12.736276013159999</v>
      </c>
      <c r="CX17" s="237">
        <v>14.2736034088</v>
      </c>
      <c r="CY17" s="237">
        <v>15.865412388620003</v>
      </c>
      <c r="CZ17" s="237">
        <v>12.815133747850002</v>
      </c>
      <c r="DA17" s="237">
        <v>14.104798948780001</v>
      </c>
      <c r="DB17" s="237">
        <v>12.6782931517</v>
      </c>
      <c r="DC17" s="237">
        <v>13.126238234539999</v>
      </c>
      <c r="DD17" s="237">
        <v>15.97488982394</v>
      </c>
      <c r="DE17" s="237">
        <v>16.449922295059999</v>
      </c>
      <c r="DF17" s="237">
        <v>14.834717413049999</v>
      </c>
      <c r="DG17" s="237">
        <v>12.21747953819</v>
      </c>
      <c r="DH17" s="237">
        <v>17.185806863960003</v>
      </c>
      <c r="DI17" s="237">
        <v>17.981009293009997</v>
      </c>
      <c r="DJ17" s="237">
        <v>17.165835937939999</v>
      </c>
      <c r="DK17" s="237">
        <v>25.409212315979996</v>
      </c>
      <c r="DL17" s="237">
        <v>15.917815493970009</v>
      </c>
      <c r="DM17" s="237">
        <v>16.118241603879998</v>
      </c>
      <c r="DN17" s="237">
        <v>11.31449300954</v>
      </c>
      <c r="DO17" s="237">
        <v>16.263322989879992</v>
      </c>
      <c r="DP17" s="237">
        <v>15.969672137480002</v>
      </c>
      <c r="DQ17" s="237">
        <v>19.397104710439997</v>
      </c>
      <c r="DR17" s="237">
        <v>13.514338763649999</v>
      </c>
      <c r="DS17" s="237">
        <v>9.6991276209499997</v>
      </c>
      <c r="DT17" s="237">
        <v>12.619080339460002</v>
      </c>
      <c r="DU17" s="237">
        <v>10.815565846670003</v>
      </c>
      <c r="DV17" s="246">
        <v>23.67507246528</v>
      </c>
      <c r="DW17" s="247">
        <v>16.416516123914903</v>
      </c>
      <c r="DX17" s="247">
        <v>17.120757059989998</v>
      </c>
      <c r="DY17" s="247">
        <v>18.23883817275</v>
      </c>
      <c r="DZ17" s="247">
        <v>14.942913430509998</v>
      </c>
      <c r="EA17" s="249">
        <v>16.338212735679996</v>
      </c>
      <c r="EB17" s="249">
        <v>15.83981320597</v>
      </c>
      <c r="EC17" s="249">
        <v>27.867138964950005</v>
      </c>
      <c r="ED17" s="249">
        <v>27.059948736499994</v>
      </c>
      <c r="EE17" s="249">
        <v>15.22238194284</v>
      </c>
      <c r="EF17" s="249">
        <v>14.530267847170002</v>
      </c>
      <c r="EG17" s="249">
        <v>18.684055788750001</v>
      </c>
      <c r="EH17" s="249">
        <v>19.27859011404</v>
      </c>
      <c r="EI17" s="249">
        <v>20.079448847609996</v>
      </c>
      <c r="EJ17" s="249">
        <v>21.183158757662426</v>
      </c>
      <c r="EK17" s="249">
        <v>34.818073086299997</v>
      </c>
      <c r="EL17" s="249">
        <v>20.326740682819999</v>
      </c>
      <c r="EM17" s="249">
        <v>18.000476987649993</v>
      </c>
      <c r="EN17" s="249">
        <v>17.499875947139994</v>
      </c>
      <c r="EO17" s="249">
        <v>25.05611054113999</v>
      </c>
      <c r="EP17" s="249">
        <v>21.008088945809998</v>
      </c>
      <c r="EQ17" s="249">
        <v>21.258214687379997</v>
      </c>
      <c r="ER17" s="249">
        <v>21.578178889100002</v>
      </c>
      <c r="ES17" s="249">
        <v>28.206403392810003</v>
      </c>
      <c r="ET17" s="249">
        <v>44.282949704230006</v>
      </c>
      <c r="EU17" s="249">
        <v>25.356918824769998</v>
      </c>
      <c r="EV17" s="249">
        <v>30.388191141500009</v>
      </c>
      <c r="EW17" s="249">
        <v>29.62606619404999</v>
      </c>
      <c r="EX17" s="249">
        <v>19.994308350459999</v>
      </c>
      <c r="EY17" s="249">
        <v>21.895681889060004</v>
      </c>
      <c r="EZ17" s="249">
        <v>23.07299245815625</v>
      </c>
      <c r="FA17" s="249">
        <v>28.773027999203126</v>
      </c>
      <c r="FB17" s="249">
        <v>23.039682759560002</v>
      </c>
      <c r="FC17" s="249">
        <v>17.93261314411</v>
      </c>
      <c r="FD17" s="249">
        <v>27.651741071069999</v>
      </c>
      <c r="FE17" s="249">
        <v>30.47752870902</v>
      </c>
      <c r="FF17" s="249">
        <v>30.010655171029999</v>
      </c>
      <c r="FG17" s="249">
        <v>26.327125466870001</v>
      </c>
      <c r="FH17" s="249">
        <v>41.976618645839999</v>
      </c>
      <c r="FI17" s="249">
        <v>30.828743369329999</v>
      </c>
      <c r="FJ17" s="249">
        <v>35.081697986389997</v>
      </c>
      <c r="FK17" s="249">
        <v>46.388561274020006</v>
      </c>
      <c r="FL17" s="249">
        <v>31.643752042140001</v>
      </c>
      <c r="FM17" s="249">
        <v>35.187888165049998</v>
      </c>
      <c r="FN17" s="249">
        <v>28.599149355880002</v>
      </c>
      <c r="FO17" s="249">
        <v>26.275989799169999</v>
      </c>
      <c r="FP17" s="249">
        <v>39.086123402236893</v>
      </c>
      <c r="FQ17" s="249">
        <v>33.568576199340001</v>
      </c>
      <c r="FR17" s="249">
        <v>38.467286957390002</v>
      </c>
      <c r="FS17" s="249">
        <v>39.732229887549998</v>
      </c>
      <c r="FT17" s="249">
        <v>34.978223756540004</v>
      </c>
      <c r="FU17" s="249">
        <v>38.362026539710001</v>
      </c>
      <c r="FV17" s="249">
        <v>42.113056591000003</v>
      </c>
      <c r="FW17" s="249">
        <v>50.241826322089999</v>
      </c>
      <c r="FX17" s="249">
        <v>51.293534690689995</v>
      </c>
      <c r="FY17" s="249">
        <v>76.566710452750002</v>
      </c>
      <c r="FZ17" s="249">
        <v>45.710157139000003</v>
      </c>
      <c r="GA17" s="249">
        <v>52.268804568980002</v>
      </c>
      <c r="GB17" s="249">
        <v>81.357824924479999</v>
      </c>
      <c r="GC17" s="249">
        <v>74.74921845514001</v>
      </c>
      <c r="GD17" s="249">
        <v>74.320848092529999</v>
      </c>
      <c r="GE17" s="249">
        <v>69.900000000000006</v>
      </c>
      <c r="GF17" s="249">
        <v>78.264315435482004</v>
      </c>
      <c r="GG17" s="249">
        <v>87.720772780908078</v>
      </c>
      <c r="GH17" s="249">
        <v>66.045948858796493</v>
      </c>
      <c r="GI17" s="249">
        <v>66.965317989461624</v>
      </c>
      <c r="GJ17" s="249">
        <v>56.438629434764394</v>
      </c>
      <c r="GK17" s="249">
        <v>76.783355398284797</v>
      </c>
      <c r="GL17" s="249">
        <v>65.717260840082602</v>
      </c>
      <c r="GM17" s="249">
        <v>54.577992450019345</v>
      </c>
      <c r="GN17" s="249">
        <v>80.876924869085073</v>
      </c>
      <c r="GO17" s="249">
        <v>86.209012540999993</v>
      </c>
      <c r="GP17" s="249">
        <v>112.26879556126998</v>
      </c>
      <c r="GQ17" s="249">
        <v>104.44999999999999</v>
      </c>
      <c r="GR17" s="249">
        <v>107.19</v>
      </c>
      <c r="GS17" s="249">
        <v>124.8</v>
      </c>
      <c r="GT17" s="249">
        <v>92.58</v>
      </c>
      <c r="GU17" s="249">
        <v>122.45110156543439</v>
      </c>
      <c r="GV17" s="249">
        <v>119.0458642368709</v>
      </c>
      <c r="GW17" s="249">
        <v>108.41081757648999</v>
      </c>
      <c r="GX17" s="249">
        <v>100.26767645758872</v>
      </c>
      <c r="GY17" s="249">
        <v>69.498125678104813</v>
      </c>
      <c r="GZ17" s="249">
        <v>76.264777400269992</v>
      </c>
      <c r="HA17" s="249">
        <v>76.858096589699997</v>
      </c>
      <c r="HB17" s="249">
        <v>94.343080951090002</v>
      </c>
      <c r="HC17" s="249">
        <v>87.544545580985002</v>
      </c>
      <c r="HD17" s="249">
        <v>90.085339789424083</v>
      </c>
      <c r="HE17" s="249">
        <v>96.705599274811846</v>
      </c>
      <c r="HF17" s="249">
        <v>94.782444549160004</v>
      </c>
      <c r="HG17" s="249">
        <v>248.13897502824753</v>
      </c>
      <c r="HH17" s="249">
        <v>91.511451577374018</v>
      </c>
      <c r="HI17" s="249">
        <v>106.57141939034138</v>
      </c>
      <c r="HJ17" s="249">
        <v>96.652255674954574</v>
      </c>
      <c r="HK17" s="249">
        <v>92.916525184918839</v>
      </c>
      <c r="HL17" s="249">
        <v>103.40068867733666</v>
      </c>
    </row>
    <row r="18" spans="1:220" ht="12.75" customHeight="1">
      <c r="A18" s="95" t="s">
        <v>417</v>
      </c>
      <c r="B18" s="330">
        <v>2.0676948140399998</v>
      </c>
      <c r="C18" s="331">
        <v>1.6856647344199998</v>
      </c>
      <c r="D18" s="331">
        <v>1.1508365329300001</v>
      </c>
      <c r="E18" s="331">
        <v>1.23554346091</v>
      </c>
      <c r="F18" s="331">
        <v>2.3041502979299997</v>
      </c>
      <c r="G18" s="331">
        <v>2.4898862002799995</v>
      </c>
      <c r="H18" s="331">
        <v>2.88348071864</v>
      </c>
      <c r="I18" s="331">
        <v>1.7630688052399999</v>
      </c>
      <c r="J18" s="331">
        <v>1.4622295535200001</v>
      </c>
      <c r="K18" s="331">
        <v>1.3545729623999998</v>
      </c>
      <c r="L18" s="331">
        <v>1.7115020348699999</v>
      </c>
      <c r="M18" s="331">
        <v>3.0567671487400001</v>
      </c>
      <c r="N18" s="331">
        <v>1.8268957010600002</v>
      </c>
      <c r="O18" s="331">
        <v>4.3528151409699989</v>
      </c>
      <c r="P18" s="331">
        <v>4.6783665883300003</v>
      </c>
      <c r="Q18" s="331">
        <v>5.6818759453100007</v>
      </c>
      <c r="R18" s="331">
        <v>4.8294662045900001</v>
      </c>
      <c r="S18" s="331">
        <v>2.37225755454</v>
      </c>
      <c r="T18" s="331">
        <v>5.9602286237199991</v>
      </c>
      <c r="U18" s="331">
        <v>6.7238409035100002</v>
      </c>
      <c r="V18" s="331">
        <v>2.2821831589800001</v>
      </c>
      <c r="W18" s="331">
        <v>5.3319128715099993</v>
      </c>
      <c r="X18" s="331">
        <v>7.0298009423699996</v>
      </c>
      <c r="Y18" s="331">
        <v>7.4325591130499999</v>
      </c>
      <c r="Z18" s="331">
        <v>3.34198858242</v>
      </c>
      <c r="AA18" s="331">
        <v>1.6085562124799999</v>
      </c>
      <c r="AB18" s="331">
        <v>3.2138841948900003</v>
      </c>
      <c r="AC18" s="331">
        <v>3.3663351311100005</v>
      </c>
      <c r="AD18" s="331">
        <v>2.1118095816799998</v>
      </c>
      <c r="AE18" s="331">
        <v>4.4172572885900001</v>
      </c>
      <c r="AF18" s="331">
        <v>5.5827720222000004</v>
      </c>
      <c r="AG18" s="331">
        <v>6.11446551429</v>
      </c>
      <c r="AH18" s="331">
        <v>4.6071365457399995</v>
      </c>
      <c r="AI18" s="331">
        <v>5.6951564016000003</v>
      </c>
      <c r="AJ18" s="331">
        <v>3.3219320305799998</v>
      </c>
      <c r="AK18" s="331">
        <v>9.2367098242499974</v>
      </c>
      <c r="AL18" s="331">
        <v>2.4965454141599999</v>
      </c>
      <c r="AM18" s="331">
        <v>1.77947196049</v>
      </c>
      <c r="AN18" s="331">
        <v>6.2875283772199992</v>
      </c>
      <c r="AO18" s="331">
        <v>3.2825572669399996</v>
      </c>
      <c r="AP18" s="331">
        <v>5.2074948073900007</v>
      </c>
      <c r="AQ18" s="331">
        <v>7.1293318978000002</v>
      </c>
      <c r="AR18" s="331">
        <v>4.2707089732899997</v>
      </c>
      <c r="AS18" s="331">
        <v>3.8852075070899992</v>
      </c>
      <c r="AT18" s="331">
        <v>7.3088950655899998</v>
      </c>
      <c r="AU18" s="331">
        <v>3.0783329074300001</v>
      </c>
      <c r="AV18" s="331">
        <v>3.0298112478300001</v>
      </c>
      <c r="AW18" s="331">
        <v>8.002776836759999</v>
      </c>
      <c r="AX18" s="331">
        <v>3.5581405296200002</v>
      </c>
      <c r="AY18" s="331">
        <v>4.4515639821100006</v>
      </c>
      <c r="AZ18" s="331">
        <v>3.0838466947000005</v>
      </c>
      <c r="BA18" s="331">
        <v>2.8641834186600001</v>
      </c>
      <c r="BB18" s="331">
        <v>3.4086839842399996</v>
      </c>
      <c r="BC18" s="331">
        <v>3.4729247794</v>
      </c>
      <c r="BD18" s="331">
        <v>4.4548213588999994</v>
      </c>
      <c r="BE18" s="331">
        <v>5.1210366292599998</v>
      </c>
      <c r="BF18" s="331">
        <v>3.8842356645900002</v>
      </c>
      <c r="BG18" s="331">
        <v>3.4431430429100001</v>
      </c>
      <c r="BH18" s="331">
        <v>5.6713474288100008</v>
      </c>
      <c r="BI18" s="331">
        <v>7.4449669180100004</v>
      </c>
      <c r="BJ18" s="331">
        <v>7.8407473758400004</v>
      </c>
      <c r="BK18" s="331">
        <v>5.8125567701399987</v>
      </c>
      <c r="BL18" s="331">
        <v>6.3012079125200007</v>
      </c>
      <c r="BM18" s="331">
        <v>6.2138417303699995</v>
      </c>
      <c r="BN18" s="331">
        <v>8.0060785682300004</v>
      </c>
      <c r="BO18" s="331">
        <v>5.1141503971700004</v>
      </c>
      <c r="BP18" s="331">
        <v>6.4845767717100005</v>
      </c>
      <c r="BQ18" s="331">
        <v>5.8745260874599996</v>
      </c>
      <c r="BR18" s="331">
        <v>4.5862365763000001</v>
      </c>
      <c r="BS18" s="331">
        <v>6.1867180810999995</v>
      </c>
      <c r="BT18" s="331">
        <v>5.1727331080300001</v>
      </c>
      <c r="BU18" s="331">
        <v>4.8774607137600006</v>
      </c>
      <c r="BV18" s="331">
        <v>3.3256257410800001</v>
      </c>
      <c r="BW18" s="331">
        <v>2.7966150221399997</v>
      </c>
      <c r="BX18" s="331">
        <v>5.6026278949699995</v>
      </c>
      <c r="BY18" s="331">
        <v>6.2672821691099987</v>
      </c>
      <c r="BZ18" s="331">
        <v>8.2980019345300011</v>
      </c>
      <c r="CA18" s="331">
        <v>4.3978514669199997</v>
      </c>
      <c r="CB18" s="331">
        <v>4.3955425320600003</v>
      </c>
      <c r="CC18" s="331">
        <v>5.0077806479300007</v>
      </c>
      <c r="CD18" s="331">
        <v>5.5308776494199998</v>
      </c>
      <c r="CE18" s="331">
        <v>6.7115762475999992</v>
      </c>
      <c r="CF18" s="331">
        <v>4.1726688921799999</v>
      </c>
      <c r="CG18" s="331">
        <v>9.9439681041799997</v>
      </c>
      <c r="CH18" s="331">
        <v>4.7330520263400002</v>
      </c>
      <c r="CI18" s="331">
        <v>6.75577041851</v>
      </c>
      <c r="CJ18" s="331">
        <v>4.5267534967000005</v>
      </c>
      <c r="CK18" s="331">
        <v>7.42080231031</v>
      </c>
      <c r="CL18" s="331">
        <v>5.3579167860199997</v>
      </c>
      <c r="CM18" s="331">
        <v>8.7269050873599987</v>
      </c>
      <c r="CN18" s="331">
        <v>4.5502778022299992</v>
      </c>
      <c r="CO18" s="331">
        <v>4.1864781990499997</v>
      </c>
      <c r="CP18" s="331">
        <v>4.8195594592299997</v>
      </c>
      <c r="CQ18" s="331">
        <v>7.2578849864099997</v>
      </c>
      <c r="CR18" s="331">
        <v>3.4117464703800002</v>
      </c>
      <c r="CS18" s="331">
        <v>11.718447175930001</v>
      </c>
      <c r="CT18" s="331">
        <v>3.7409458363299999</v>
      </c>
      <c r="CU18" s="331">
        <v>2.5700198151599998</v>
      </c>
      <c r="CV18" s="331">
        <v>8.7642371459900001</v>
      </c>
      <c r="CW18" s="331">
        <v>5.8611302944799997</v>
      </c>
      <c r="CX18" s="331">
        <v>3.1915696729699996</v>
      </c>
      <c r="CY18" s="331">
        <v>4.4869281687600004</v>
      </c>
      <c r="CZ18" s="331">
        <v>1.6376018263099998</v>
      </c>
      <c r="DA18" s="331">
        <v>3.62732922563</v>
      </c>
      <c r="DB18" s="331">
        <v>2.1050298599700001</v>
      </c>
      <c r="DC18" s="331">
        <v>2.4184332708999996</v>
      </c>
      <c r="DD18" s="331">
        <v>3.4516060933899997</v>
      </c>
      <c r="DE18" s="331">
        <v>7.7981435891300004</v>
      </c>
      <c r="DF18" s="331">
        <v>2.28147038542</v>
      </c>
      <c r="DG18" s="331">
        <v>2.6482174944999999</v>
      </c>
      <c r="DH18" s="331">
        <v>2.9025354442899998</v>
      </c>
      <c r="DI18" s="331">
        <v>2.7075848373800002</v>
      </c>
      <c r="DJ18" s="331">
        <v>2.0234099405499997</v>
      </c>
      <c r="DK18" s="331">
        <v>4.8107920511900009</v>
      </c>
      <c r="DL18" s="331">
        <v>2.9017278930999999</v>
      </c>
      <c r="DM18" s="331">
        <v>2.6390453790299997</v>
      </c>
      <c r="DN18" s="331">
        <v>1.7829703071799998</v>
      </c>
      <c r="DO18" s="331">
        <v>1.6639187173899999</v>
      </c>
      <c r="DP18" s="331">
        <v>3.1413912171999998</v>
      </c>
      <c r="DQ18" s="331">
        <v>4.1773391828999999</v>
      </c>
      <c r="DR18" s="331">
        <v>3.6097095064499998</v>
      </c>
      <c r="DS18" s="331">
        <v>1.5513765291500001</v>
      </c>
      <c r="DT18" s="331">
        <v>1.1517125404500002</v>
      </c>
      <c r="DU18" s="331">
        <v>1.8682185319099998</v>
      </c>
      <c r="DV18" s="331">
        <v>1.8783190588400001</v>
      </c>
      <c r="DW18" s="332">
        <v>4.3410088735699999</v>
      </c>
      <c r="DX18" s="332">
        <v>0.82460268191999997</v>
      </c>
      <c r="DY18" s="332">
        <v>7.4139384501599999</v>
      </c>
      <c r="DZ18" s="332">
        <v>4.3127231929600001</v>
      </c>
      <c r="EA18" s="333">
        <v>6.1283684524300002</v>
      </c>
      <c r="EB18" s="333">
        <v>3.8861292521999999</v>
      </c>
      <c r="EC18" s="333">
        <v>7.3230097509899998</v>
      </c>
      <c r="ED18" s="333">
        <v>1.3725394318400002</v>
      </c>
      <c r="EE18" s="333">
        <v>1.2142206196399998</v>
      </c>
      <c r="EF18" s="333">
        <v>3.6244439524499996</v>
      </c>
      <c r="EG18" s="333">
        <v>3.35876466213</v>
      </c>
      <c r="EH18" s="333">
        <v>2.8157262053300003</v>
      </c>
      <c r="EI18" s="333">
        <v>10.07585326499</v>
      </c>
      <c r="EJ18" s="333">
        <v>0.58867632664000002</v>
      </c>
      <c r="EK18" s="333">
        <v>3.7629888616700002</v>
      </c>
      <c r="EL18" s="333">
        <v>2.90136542134</v>
      </c>
      <c r="EM18" s="333">
        <v>0.82979970853999996</v>
      </c>
      <c r="EN18" s="333">
        <v>1.16895216589</v>
      </c>
      <c r="EO18" s="333">
        <v>4.0632538698099996</v>
      </c>
      <c r="EP18" s="333">
        <v>3.6032297630100003</v>
      </c>
      <c r="EQ18" s="333">
        <v>0.70060512659000007</v>
      </c>
      <c r="ER18" s="333">
        <v>3.35485861625</v>
      </c>
      <c r="ES18" s="333">
        <v>6.3347480653800003</v>
      </c>
      <c r="ET18" s="333">
        <v>6.5489294451900006</v>
      </c>
      <c r="EU18" s="333">
        <v>3.0825667612199998</v>
      </c>
      <c r="EV18" s="333">
        <v>11.583056058559999</v>
      </c>
      <c r="EW18" s="333">
        <v>0.88310262405999995</v>
      </c>
      <c r="EX18" s="333">
        <v>6.2263922399800009</v>
      </c>
      <c r="EY18" s="333">
        <v>0.54739713743000007</v>
      </c>
      <c r="EZ18" s="333">
        <v>4.3878723392399976</v>
      </c>
      <c r="FA18" s="333">
        <v>6.1887001122799994</v>
      </c>
      <c r="FB18" s="333">
        <v>0.59326605233000007</v>
      </c>
      <c r="FC18" s="333">
        <v>0.28731131893999995</v>
      </c>
      <c r="FD18" s="333">
        <v>0.53473976904999998</v>
      </c>
      <c r="FE18" s="333">
        <v>58.9882488768</v>
      </c>
      <c r="FF18" s="333">
        <v>16.73990892318</v>
      </c>
      <c r="FG18" s="333">
        <v>22.12589726393</v>
      </c>
      <c r="FH18" s="333">
        <v>8.5469796171599999</v>
      </c>
      <c r="FI18" s="333">
        <v>15.055257535829998</v>
      </c>
      <c r="FJ18" s="333">
        <v>10.99423531405</v>
      </c>
      <c r="FK18" s="333">
        <v>13.377828920699999</v>
      </c>
      <c r="FL18" s="333">
        <v>11.418881247810001</v>
      </c>
      <c r="FM18" s="333">
        <v>19.184906828809996</v>
      </c>
      <c r="FN18" s="333">
        <v>13.441834301029999</v>
      </c>
      <c r="FO18" s="333">
        <v>0.32718834314999995</v>
      </c>
      <c r="FP18" s="333">
        <v>0.52502002226</v>
      </c>
      <c r="FQ18" s="333">
        <v>0.71817914526000004</v>
      </c>
      <c r="FR18" s="333">
        <v>0.50580361745999991</v>
      </c>
      <c r="FS18" s="333">
        <v>0.41535387966000004</v>
      </c>
      <c r="FT18" s="333">
        <v>0.59122632882999993</v>
      </c>
      <c r="FU18" s="333">
        <v>1.6004656342300001</v>
      </c>
      <c r="FV18" s="333">
        <v>1.9709409723800002</v>
      </c>
      <c r="FW18" s="333">
        <v>0.59965914171000001</v>
      </c>
      <c r="FX18" s="333">
        <v>0.71116000755000008</v>
      </c>
      <c r="FY18" s="333">
        <v>1.02188326974</v>
      </c>
      <c r="FZ18" s="333">
        <v>1.3020670320400001</v>
      </c>
      <c r="GA18" s="333">
        <v>2.2395742953600006</v>
      </c>
      <c r="GB18" s="333">
        <v>2.4029034803</v>
      </c>
      <c r="GC18" s="333">
        <v>3.7215261257000001</v>
      </c>
      <c r="GD18" s="333">
        <v>1.9889015414699998</v>
      </c>
      <c r="GE18" s="333">
        <v>2.4</v>
      </c>
      <c r="GF18" s="333">
        <v>3.6536734582900001</v>
      </c>
      <c r="GG18" s="333">
        <v>4.3767418686099999</v>
      </c>
      <c r="GH18" s="333">
        <v>3.0200418135599998</v>
      </c>
      <c r="GI18" s="333">
        <v>1.70235753007</v>
      </c>
      <c r="GJ18" s="333">
        <v>1.26596550719</v>
      </c>
      <c r="GK18" s="333">
        <v>2.1138003695199998</v>
      </c>
      <c r="GL18" s="333">
        <v>1.4143489281100001</v>
      </c>
      <c r="GM18" s="333">
        <v>0.70142582739999992</v>
      </c>
      <c r="GN18" s="333">
        <v>9.81494432655</v>
      </c>
      <c r="GO18" s="333">
        <v>1.321796601</v>
      </c>
      <c r="GP18" s="333">
        <v>1.85227510326</v>
      </c>
      <c r="GQ18" s="333">
        <v>18.5</v>
      </c>
      <c r="GR18" s="333">
        <v>1.78</v>
      </c>
      <c r="GS18" s="333">
        <v>3.58</v>
      </c>
      <c r="GT18" s="333">
        <v>5.48</v>
      </c>
      <c r="GU18" s="333">
        <v>4.8600000000000003</v>
      </c>
      <c r="GV18" s="333">
        <v>13.2</v>
      </c>
      <c r="GW18" s="333">
        <v>18.46</v>
      </c>
      <c r="GX18" s="333">
        <v>2.1</v>
      </c>
      <c r="GY18" s="333">
        <v>6.87</v>
      </c>
      <c r="GZ18" s="333">
        <v>14.63711922629</v>
      </c>
      <c r="HA18" s="333">
        <v>5.0199999999999996</v>
      </c>
      <c r="HB18" s="333">
        <v>9.3000000000000007</v>
      </c>
      <c r="HC18" s="333">
        <v>15.3</v>
      </c>
      <c r="HD18" s="333">
        <v>14.3</v>
      </c>
      <c r="HE18" s="333">
        <v>13.21431046663</v>
      </c>
      <c r="HF18" s="333">
        <v>14.8</v>
      </c>
      <c r="HG18" s="333">
        <v>12.7</v>
      </c>
      <c r="HH18" s="333">
        <v>10</v>
      </c>
      <c r="HI18" s="333">
        <v>46.1</v>
      </c>
      <c r="HJ18" s="333">
        <v>8.8000000000000007</v>
      </c>
      <c r="HK18" s="333">
        <v>12.9</v>
      </c>
      <c r="HL18" s="333">
        <v>16.7</v>
      </c>
    </row>
    <row r="19" spans="1:220">
      <c r="A19" s="427" t="s">
        <v>522</v>
      </c>
      <c r="B19" s="298"/>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9"/>
      <c r="EB19" s="299"/>
      <c r="EC19" s="299"/>
      <c r="ED19" s="299"/>
      <c r="EE19" s="299"/>
      <c r="EF19" s="299"/>
      <c r="EG19" s="299"/>
      <c r="EH19" s="299"/>
      <c r="EI19" s="299"/>
      <c r="EJ19" s="299"/>
      <c r="EK19" s="299"/>
      <c r="EL19" s="299"/>
      <c r="EM19" s="299"/>
      <c r="EN19" s="299"/>
      <c r="EO19" s="355"/>
      <c r="EP19" s="299"/>
      <c r="EQ19" s="299"/>
      <c r="ER19" s="299"/>
      <c r="ES19" s="355"/>
      <c r="ET19" s="299"/>
      <c r="EV19" s="355"/>
      <c r="EW19" s="355"/>
      <c r="EX19" s="355"/>
      <c r="EY19" s="355"/>
      <c r="EZ19" s="355"/>
      <c r="FA19" s="355"/>
      <c r="FB19" s="355"/>
      <c r="FC19" s="355"/>
      <c r="FD19" s="355"/>
      <c r="FN19" s="355"/>
      <c r="FO19" s="355"/>
      <c r="FS19" s="355"/>
      <c r="FY19" s="355"/>
      <c r="FZ19" s="355"/>
      <c r="GA19" s="355"/>
      <c r="GB19" s="355"/>
      <c r="GC19" s="355"/>
      <c r="GD19" s="355"/>
      <c r="GE19" s="355"/>
      <c r="GF19" s="355"/>
      <c r="GG19" s="355"/>
      <c r="GH19" s="355"/>
      <c r="GI19" s="355"/>
      <c r="GJ19" s="355"/>
      <c r="GK19" s="355"/>
      <c r="GL19" s="355"/>
      <c r="GM19" s="355"/>
      <c r="GN19" s="355"/>
      <c r="GO19" s="355"/>
      <c r="GP19" s="355"/>
      <c r="GQ19" s="355"/>
      <c r="GR19" s="355"/>
      <c r="GS19" s="355"/>
      <c r="GT19" s="355"/>
      <c r="GU19" s="355"/>
      <c r="GV19" s="355"/>
      <c r="GW19" s="355"/>
      <c r="GX19" s="355"/>
      <c r="GY19" s="355"/>
      <c r="GZ19" s="355"/>
      <c r="HA19" s="355"/>
      <c r="HB19" s="355"/>
      <c r="HC19" s="657"/>
      <c r="HD19" s="657"/>
      <c r="HE19" s="657"/>
      <c r="HF19" s="657"/>
      <c r="HG19" s="657"/>
      <c r="HH19" s="657"/>
      <c r="HI19" s="657"/>
      <c r="HJ19" s="657"/>
      <c r="HK19" s="657"/>
      <c r="HL19" s="657"/>
    </row>
    <row r="20" spans="1:220">
      <c r="A20" s="239" t="s">
        <v>412</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9"/>
      <c r="EB20" s="299"/>
      <c r="EC20" s="299"/>
      <c r="ED20" s="299"/>
      <c r="EE20" s="299"/>
      <c r="EF20" s="299"/>
      <c r="EG20" s="299"/>
      <c r="EH20" s="299"/>
      <c r="EI20" s="299"/>
      <c r="EJ20" s="299"/>
      <c r="EK20" s="299"/>
      <c r="EL20" s="299"/>
      <c r="EM20" s="299"/>
      <c r="EN20" s="299"/>
      <c r="EO20" s="299"/>
      <c r="EP20" s="299"/>
      <c r="EQ20" s="299"/>
      <c r="ER20" s="299"/>
      <c r="ES20" s="299"/>
      <c r="ET20" s="299"/>
      <c r="EW20" s="355"/>
      <c r="EZ20" s="355"/>
      <c r="FA20" s="355"/>
      <c r="FB20" s="355"/>
      <c r="FM20" s="355"/>
      <c r="FN20" s="355"/>
      <c r="FP20" s="355"/>
      <c r="HC20" s="630"/>
      <c r="HD20" s="630"/>
      <c r="HE20" s="630"/>
      <c r="HF20" s="630"/>
      <c r="HG20" s="630"/>
      <c r="HH20" s="630"/>
      <c r="HI20" s="630"/>
      <c r="HJ20" s="630"/>
      <c r="HK20" s="630"/>
      <c r="HL20" s="630"/>
    </row>
    <row r="21" spans="1:220">
      <c r="A21" s="239" t="s">
        <v>523</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9"/>
      <c r="EB21" s="299"/>
      <c r="EC21" s="299"/>
      <c r="ED21" s="299"/>
      <c r="EE21" s="299"/>
      <c r="EF21" s="299"/>
      <c r="EG21" s="299"/>
      <c r="EH21" s="299"/>
      <c r="EI21" s="299"/>
      <c r="EJ21" s="299"/>
      <c r="EK21" s="299"/>
      <c r="EL21" s="299"/>
      <c r="EM21" s="299"/>
      <c r="EN21" s="299"/>
      <c r="EO21" s="299"/>
      <c r="EP21" s="299"/>
      <c r="EQ21" s="299"/>
      <c r="ER21" s="299"/>
      <c r="ES21" s="299"/>
      <c r="ET21" s="299"/>
      <c r="GW21" s="355"/>
      <c r="GZ21" s="355"/>
      <c r="HC21" s="630"/>
      <c r="HD21" s="630"/>
      <c r="HE21" s="630"/>
      <c r="HF21" s="630"/>
      <c r="HG21" s="630"/>
      <c r="HH21" s="630"/>
      <c r="HI21" s="630"/>
      <c r="HJ21" s="630"/>
      <c r="HK21" s="630"/>
      <c r="HL21" s="630"/>
    </row>
    <row r="22" spans="1:220">
      <c r="A22" s="239" t="s">
        <v>413</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9"/>
      <c r="EB22" s="299"/>
      <c r="EC22" s="299"/>
      <c r="ED22" s="299"/>
      <c r="EE22" s="299"/>
      <c r="EF22" s="299"/>
      <c r="EG22" s="299"/>
      <c r="EH22" s="299"/>
      <c r="EI22" s="299"/>
      <c r="EJ22" s="299"/>
      <c r="EK22" s="299"/>
      <c r="EL22" s="299"/>
      <c r="EM22" s="299"/>
      <c r="EN22" s="299"/>
      <c r="EO22" s="299"/>
      <c r="EP22" s="299"/>
      <c r="EQ22" s="299"/>
      <c r="ER22" s="299"/>
      <c r="ES22" s="299"/>
      <c r="ET22" s="299"/>
      <c r="HC22" s="630"/>
      <c r="HD22" s="630"/>
      <c r="HE22" s="630"/>
      <c r="HF22" s="630"/>
      <c r="HG22" s="630"/>
      <c r="HH22" s="630"/>
      <c r="HI22" s="630"/>
      <c r="HJ22" s="630"/>
      <c r="HK22" s="630"/>
      <c r="HL22" s="630"/>
    </row>
    <row r="23" spans="1:220">
      <c r="A23" s="351"/>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9"/>
      <c r="EB23" s="299"/>
      <c r="EC23" s="299"/>
      <c r="ED23" s="299"/>
      <c r="EE23" s="299"/>
      <c r="EF23" s="299"/>
      <c r="EG23" s="299"/>
      <c r="EH23" s="299"/>
      <c r="EI23" s="299"/>
      <c r="EJ23" s="299"/>
      <c r="EK23" s="299"/>
      <c r="EL23" s="299"/>
      <c r="EM23" s="299"/>
      <c r="EN23" s="299"/>
      <c r="EO23" s="299"/>
      <c r="EP23" s="299"/>
      <c r="EQ23" s="299"/>
      <c r="ER23" s="299"/>
      <c r="ES23" s="299"/>
      <c r="ET23" s="299"/>
      <c r="HC23" s="630"/>
      <c r="HD23" s="630"/>
      <c r="HE23" s="630"/>
      <c r="HF23" s="630"/>
      <c r="HG23" s="630"/>
      <c r="HH23" s="630"/>
      <c r="HI23" s="630"/>
      <c r="HJ23" s="630"/>
      <c r="HK23" s="630"/>
      <c r="HL23" s="630"/>
    </row>
    <row r="24" spans="1:220">
      <c r="HC24" s="630"/>
      <c r="HD24" s="630"/>
      <c r="HE24" s="630"/>
      <c r="HF24" s="630"/>
      <c r="HG24" s="630"/>
      <c r="HH24" s="630"/>
      <c r="HI24" s="630"/>
      <c r="HJ24" s="630"/>
      <c r="HK24" s="630"/>
      <c r="HL24" s="630"/>
    </row>
    <row r="25" spans="1:220" ht="15.75">
      <c r="A25" s="403" t="s">
        <v>295</v>
      </c>
      <c r="HC25" s="630"/>
      <c r="HD25" s="630"/>
      <c r="HE25" s="630"/>
      <c r="HF25" s="630"/>
      <c r="HG25" s="630"/>
      <c r="HH25" s="630"/>
      <c r="HI25" s="630"/>
      <c r="HJ25" s="630"/>
      <c r="HK25" s="630"/>
      <c r="HL25" s="630"/>
    </row>
    <row r="26" spans="1:220">
      <c r="A26" s="303" t="s">
        <v>421</v>
      </c>
      <c r="B26" s="224">
        <v>39083</v>
      </c>
      <c r="C26" s="224">
        <v>39114</v>
      </c>
      <c r="D26" s="224">
        <v>39142</v>
      </c>
      <c r="E26" s="224">
        <v>39173</v>
      </c>
      <c r="F26" s="224">
        <v>39203</v>
      </c>
      <c r="G26" s="224">
        <v>39234</v>
      </c>
      <c r="H26" s="224">
        <v>39264</v>
      </c>
      <c r="I26" s="224">
        <v>39295</v>
      </c>
      <c r="J26" s="224">
        <v>39326</v>
      </c>
      <c r="K26" s="224">
        <v>39356</v>
      </c>
      <c r="L26" s="224">
        <v>39387</v>
      </c>
      <c r="M26" s="224">
        <v>39417</v>
      </c>
      <c r="N26" s="224">
        <v>39448</v>
      </c>
      <c r="O26" s="224">
        <v>39479</v>
      </c>
      <c r="P26" s="224">
        <v>39508</v>
      </c>
      <c r="Q26" s="224">
        <v>39539</v>
      </c>
      <c r="R26" s="224">
        <v>39569</v>
      </c>
      <c r="S26" s="224">
        <v>39600</v>
      </c>
      <c r="T26" s="224">
        <v>39630</v>
      </c>
      <c r="U26" s="224">
        <v>39661</v>
      </c>
      <c r="V26" s="224">
        <v>39692</v>
      </c>
      <c r="W26" s="224">
        <v>39722</v>
      </c>
      <c r="X26" s="224">
        <v>39753</v>
      </c>
      <c r="Y26" s="224">
        <v>39783</v>
      </c>
      <c r="Z26" s="224">
        <v>39814</v>
      </c>
      <c r="AA26" s="224">
        <v>39845</v>
      </c>
      <c r="AB26" s="224">
        <v>39873</v>
      </c>
      <c r="AC26" s="224">
        <v>39904</v>
      </c>
      <c r="AD26" s="224">
        <v>39934</v>
      </c>
      <c r="AE26" s="224">
        <v>39965</v>
      </c>
      <c r="AF26" s="224">
        <v>39995</v>
      </c>
      <c r="AG26" s="224">
        <v>40026</v>
      </c>
      <c r="AH26" s="224">
        <v>40057</v>
      </c>
      <c r="AI26" s="224">
        <v>40087</v>
      </c>
      <c r="AJ26" s="224">
        <v>40118</v>
      </c>
      <c r="AK26" s="224">
        <v>40148</v>
      </c>
      <c r="AL26" s="224">
        <v>40179</v>
      </c>
      <c r="AM26" s="224">
        <v>40210</v>
      </c>
      <c r="AN26" s="224">
        <v>40238</v>
      </c>
      <c r="AO26" s="224">
        <v>40269</v>
      </c>
      <c r="AP26" s="224">
        <v>40299</v>
      </c>
      <c r="AQ26" s="224">
        <v>40330</v>
      </c>
      <c r="AR26" s="224">
        <v>40360</v>
      </c>
      <c r="AS26" s="224">
        <v>40391</v>
      </c>
      <c r="AT26" s="224">
        <v>40422</v>
      </c>
      <c r="AU26" s="224">
        <v>40452</v>
      </c>
      <c r="AV26" s="224">
        <v>40483</v>
      </c>
      <c r="AW26" s="224">
        <v>40513</v>
      </c>
      <c r="AX26" s="224">
        <v>40544</v>
      </c>
      <c r="AY26" s="224">
        <v>40575</v>
      </c>
      <c r="AZ26" s="224">
        <v>40603</v>
      </c>
      <c r="BA26" s="224">
        <v>40634</v>
      </c>
      <c r="BB26" s="224">
        <v>40664</v>
      </c>
      <c r="BC26" s="224">
        <v>40695</v>
      </c>
      <c r="BD26" s="224">
        <v>40725</v>
      </c>
      <c r="BE26" s="224">
        <v>40756</v>
      </c>
      <c r="BF26" s="224">
        <v>40787</v>
      </c>
      <c r="BG26" s="224">
        <v>40817</v>
      </c>
      <c r="BH26" s="224">
        <v>40848</v>
      </c>
      <c r="BI26" s="224">
        <v>40878</v>
      </c>
      <c r="BJ26" s="224">
        <v>40909</v>
      </c>
      <c r="BK26" s="224">
        <v>40940</v>
      </c>
      <c r="BL26" s="224">
        <v>40969</v>
      </c>
      <c r="BM26" s="224">
        <v>41000</v>
      </c>
      <c r="BN26" s="224">
        <v>41030</v>
      </c>
      <c r="BO26" s="224">
        <v>41061</v>
      </c>
      <c r="BP26" s="224">
        <v>41091</v>
      </c>
      <c r="BQ26" s="224">
        <v>41122</v>
      </c>
      <c r="BR26" s="224">
        <v>41153</v>
      </c>
      <c r="BS26" s="224">
        <v>41183</v>
      </c>
      <c r="BT26" s="224">
        <v>41214</v>
      </c>
      <c r="BU26" s="224">
        <v>41244</v>
      </c>
      <c r="BV26" s="224">
        <v>41275</v>
      </c>
      <c r="BW26" s="224">
        <v>41306</v>
      </c>
      <c r="BX26" s="224">
        <v>41334</v>
      </c>
      <c r="BY26" s="224">
        <v>41365</v>
      </c>
      <c r="BZ26" s="224">
        <v>41395</v>
      </c>
      <c r="CA26" s="224">
        <v>41426</v>
      </c>
      <c r="CB26" s="224">
        <v>41456</v>
      </c>
      <c r="CC26" s="224">
        <v>41487</v>
      </c>
      <c r="CD26" s="224">
        <v>41518</v>
      </c>
      <c r="CE26" s="224">
        <v>41548</v>
      </c>
      <c r="CF26" s="224">
        <v>41579</v>
      </c>
      <c r="CG26" s="224">
        <v>41609</v>
      </c>
      <c r="CH26" s="224">
        <v>41640</v>
      </c>
      <c r="CI26" s="224">
        <v>41671</v>
      </c>
      <c r="CJ26" s="224">
        <v>41699</v>
      </c>
      <c r="CK26" s="224">
        <v>41730</v>
      </c>
      <c r="CL26" s="224">
        <v>41760</v>
      </c>
      <c r="CM26" s="224">
        <v>41791</v>
      </c>
      <c r="CN26" s="224">
        <v>41821</v>
      </c>
      <c r="CO26" s="224">
        <v>41852</v>
      </c>
      <c r="CP26" s="224">
        <v>41883</v>
      </c>
      <c r="CQ26" s="224">
        <v>41913</v>
      </c>
      <c r="CR26" s="224">
        <v>41944</v>
      </c>
      <c r="CS26" s="224">
        <v>41974</v>
      </c>
      <c r="CT26" s="224">
        <v>42005</v>
      </c>
      <c r="CU26" s="224">
        <v>42036</v>
      </c>
      <c r="CV26" s="224">
        <v>42064</v>
      </c>
      <c r="CW26" s="224">
        <v>42095</v>
      </c>
      <c r="CX26" s="224">
        <v>42125</v>
      </c>
      <c r="CY26" s="224">
        <v>42156</v>
      </c>
      <c r="CZ26" s="224">
        <v>42186</v>
      </c>
      <c r="DA26" s="224">
        <v>42217</v>
      </c>
      <c r="DB26" s="224">
        <v>42248</v>
      </c>
      <c r="DC26" s="224">
        <v>42278</v>
      </c>
      <c r="DD26" s="224">
        <v>42309</v>
      </c>
      <c r="DE26" s="224">
        <v>42339</v>
      </c>
      <c r="DF26" s="224">
        <v>42370</v>
      </c>
      <c r="DG26" s="224">
        <v>42401</v>
      </c>
      <c r="DH26" s="224">
        <v>42430</v>
      </c>
      <c r="DI26" s="224">
        <v>42461</v>
      </c>
      <c r="DJ26" s="224">
        <v>42491</v>
      </c>
      <c r="DK26" s="224">
        <v>42522</v>
      </c>
      <c r="DL26" s="224">
        <v>42552</v>
      </c>
      <c r="DM26" s="224">
        <v>42583</v>
      </c>
      <c r="DN26" s="224">
        <v>42614</v>
      </c>
      <c r="DO26" s="224">
        <v>42644</v>
      </c>
      <c r="DP26" s="224">
        <v>42675</v>
      </c>
      <c r="DQ26" s="224">
        <v>42705</v>
      </c>
      <c r="DR26" s="224">
        <v>42736</v>
      </c>
      <c r="DS26" s="224">
        <v>42767</v>
      </c>
      <c r="DT26" s="224">
        <v>42795</v>
      </c>
      <c r="DU26" s="224">
        <v>42826</v>
      </c>
      <c r="DV26" s="224">
        <v>42856</v>
      </c>
      <c r="DW26" s="224">
        <v>42887</v>
      </c>
      <c r="DX26" s="224">
        <v>42917</v>
      </c>
      <c r="DY26" s="224">
        <v>42948</v>
      </c>
      <c r="DZ26" s="224">
        <v>42979</v>
      </c>
      <c r="EA26" s="224">
        <v>43009</v>
      </c>
      <c r="EB26" s="224">
        <v>43040</v>
      </c>
      <c r="EC26" s="224">
        <v>43070</v>
      </c>
      <c r="ED26" s="224">
        <v>43101</v>
      </c>
      <c r="EE26" s="224">
        <v>43132</v>
      </c>
      <c r="EF26" s="224">
        <v>43160</v>
      </c>
      <c r="EG26" s="224">
        <v>43191</v>
      </c>
      <c r="EH26" s="224">
        <v>43221</v>
      </c>
      <c r="EI26" s="224">
        <v>43252</v>
      </c>
      <c r="EJ26" s="224">
        <v>43282</v>
      </c>
      <c r="EK26" s="224">
        <v>43313</v>
      </c>
      <c r="EL26" s="224">
        <v>43344</v>
      </c>
      <c r="EM26" s="224">
        <v>43374</v>
      </c>
      <c r="EN26" s="224">
        <v>43405</v>
      </c>
      <c r="EO26" s="224">
        <v>43435</v>
      </c>
      <c r="EP26" s="224">
        <v>43466</v>
      </c>
      <c r="EQ26" s="224">
        <v>43497</v>
      </c>
      <c r="ER26" s="224">
        <v>43525</v>
      </c>
      <c r="ES26" s="224">
        <v>43556</v>
      </c>
      <c r="ET26" s="224">
        <v>43586</v>
      </c>
      <c r="EU26" s="224">
        <v>43617</v>
      </c>
      <c r="EV26" s="224">
        <v>43647</v>
      </c>
      <c r="EW26" s="224">
        <v>43678</v>
      </c>
      <c r="EX26" s="224">
        <v>43709</v>
      </c>
      <c r="EY26" s="224">
        <v>43739</v>
      </c>
      <c r="EZ26" s="224">
        <v>43770</v>
      </c>
      <c r="FA26" s="224">
        <v>43800</v>
      </c>
      <c r="FB26" s="224">
        <v>43831</v>
      </c>
      <c r="FC26" s="224">
        <v>43862</v>
      </c>
      <c r="FD26" s="224">
        <v>43891</v>
      </c>
      <c r="FE26" s="224">
        <v>43922</v>
      </c>
      <c r="FF26" s="224">
        <v>43952</v>
      </c>
      <c r="FG26" s="224">
        <v>43983</v>
      </c>
      <c r="FH26" s="224">
        <v>44013</v>
      </c>
      <c r="FI26" s="224">
        <v>44044</v>
      </c>
      <c r="FJ26" s="224">
        <v>44075</v>
      </c>
      <c r="FK26" s="224">
        <v>44105</v>
      </c>
      <c r="FL26" s="224">
        <v>44136</v>
      </c>
      <c r="FM26" s="224">
        <v>44166</v>
      </c>
      <c r="FN26" s="224">
        <v>44197</v>
      </c>
      <c r="FO26" s="224">
        <v>44228</v>
      </c>
      <c r="FP26" s="224">
        <v>44256</v>
      </c>
      <c r="FQ26" s="224">
        <v>44287</v>
      </c>
      <c r="FR26" s="224">
        <v>44317</v>
      </c>
      <c r="FS26" s="224">
        <v>44348</v>
      </c>
      <c r="FT26" s="224">
        <v>44378</v>
      </c>
      <c r="FU26" s="224">
        <v>44409</v>
      </c>
      <c r="FV26" s="224">
        <v>44440</v>
      </c>
      <c r="FW26" s="224">
        <v>44470</v>
      </c>
      <c r="FX26" s="224">
        <v>44501</v>
      </c>
      <c r="FY26" s="224">
        <v>44531</v>
      </c>
      <c r="FZ26" s="224">
        <v>44562</v>
      </c>
      <c r="GA26" s="224">
        <v>44593</v>
      </c>
      <c r="GB26" s="224">
        <v>44621</v>
      </c>
      <c r="GC26" s="224">
        <v>44652</v>
      </c>
      <c r="GD26" s="224">
        <v>44682</v>
      </c>
      <c r="GE26" s="224">
        <v>44713</v>
      </c>
      <c r="GF26" s="224">
        <v>44743</v>
      </c>
      <c r="GG26" s="224">
        <v>44774</v>
      </c>
      <c r="GH26" s="224">
        <v>44805</v>
      </c>
      <c r="GI26" s="224">
        <v>44835</v>
      </c>
      <c r="GJ26" s="224">
        <v>44866</v>
      </c>
      <c r="GK26" s="224">
        <v>44896</v>
      </c>
      <c r="GL26" s="224">
        <v>44927</v>
      </c>
      <c r="GM26" s="224">
        <v>44958</v>
      </c>
      <c r="GN26" s="224">
        <v>44986</v>
      </c>
      <c r="GO26" s="224">
        <f t="shared" ref="GO26:HB26" si="0">GO$11</f>
        <v>45017</v>
      </c>
      <c r="GP26" s="224">
        <f t="shared" si="0"/>
        <v>45047</v>
      </c>
      <c r="GQ26" s="224">
        <f t="shared" si="0"/>
        <v>45078</v>
      </c>
      <c r="GR26" s="224">
        <f t="shared" si="0"/>
        <v>45108</v>
      </c>
      <c r="GS26" s="224">
        <f t="shared" si="0"/>
        <v>45139</v>
      </c>
      <c r="GT26" s="224">
        <f t="shared" si="0"/>
        <v>45170</v>
      </c>
      <c r="GU26" s="224">
        <f t="shared" si="0"/>
        <v>45200</v>
      </c>
      <c r="GV26" s="224">
        <f t="shared" si="0"/>
        <v>45231</v>
      </c>
      <c r="GW26" s="224">
        <f t="shared" si="0"/>
        <v>45261</v>
      </c>
      <c r="GX26" s="224">
        <f t="shared" si="0"/>
        <v>45292</v>
      </c>
      <c r="GY26" s="224">
        <f t="shared" si="0"/>
        <v>45323</v>
      </c>
      <c r="GZ26" s="224">
        <f t="shared" si="0"/>
        <v>45352</v>
      </c>
      <c r="HA26" s="224">
        <f t="shared" si="0"/>
        <v>45383</v>
      </c>
      <c r="HB26" s="224">
        <f t="shared" si="0"/>
        <v>45413</v>
      </c>
      <c r="HC26" s="270">
        <v>45444</v>
      </c>
      <c r="HD26" s="270">
        <v>45474</v>
      </c>
      <c r="HE26" s="270">
        <v>45505</v>
      </c>
      <c r="HF26" s="270">
        <v>45536</v>
      </c>
      <c r="HG26" s="270">
        <v>45566</v>
      </c>
      <c r="HH26" s="270">
        <v>45597</v>
      </c>
      <c r="HI26" s="270">
        <v>45627</v>
      </c>
      <c r="HJ26" s="270">
        <v>45658</v>
      </c>
      <c r="HK26" s="270">
        <v>45689</v>
      </c>
      <c r="HL26" s="270">
        <v>45717</v>
      </c>
    </row>
    <row r="27" spans="1:220">
      <c r="A27" s="300" t="s">
        <v>327</v>
      </c>
      <c r="B27" s="238">
        <v>159.53853349451001</v>
      </c>
      <c r="C27" s="238">
        <v>160.31121408434001</v>
      </c>
      <c r="D27" s="238">
        <v>160.85127858972001</v>
      </c>
      <c r="E27" s="238">
        <v>162.00745201455999</v>
      </c>
      <c r="F27" s="238">
        <v>163.19815163217001</v>
      </c>
      <c r="G27" s="238">
        <v>164.97886041882998</v>
      </c>
      <c r="H27" s="238">
        <v>184.10227893154999</v>
      </c>
      <c r="I27" s="238">
        <v>191.33189731620001</v>
      </c>
      <c r="J27" s="238">
        <v>191.53359302603999</v>
      </c>
      <c r="K27" s="238">
        <v>195.42470394392001</v>
      </c>
      <c r="L27" s="238">
        <v>206.79763381141001</v>
      </c>
      <c r="M27" s="238">
        <v>208.09009457626001</v>
      </c>
      <c r="N27" s="238">
        <v>226.92330239676002</v>
      </c>
      <c r="O27" s="238">
        <v>219.03494998654998</v>
      </c>
      <c r="P27" s="238">
        <v>222.05088045860001</v>
      </c>
      <c r="Q27" s="238">
        <v>227.22628358403</v>
      </c>
      <c r="R27" s="238">
        <v>229.03302512609</v>
      </c>
      <c r="S27" s="238">
        <v>230.83054336043</v>
      </c>
      <c r="T27" s="238">
        <v>235.15824498475001</v>
      </c>
      <c r="U27" s="238">
        <v>237.55171026597</v>
      </c>
      <c r="V27" s="238">
        <v>234.86015784048999</v>
      </c>
      <c r="W27" s="238">
        <v>234.88158628695001</v>
      </c>
      <c r="X27" s="238">
        <v>236.23218293689999</v>
      </c>
      <c r="Y27" s="238">
        <v>238.68099899176002</v>
      </c>
      <c r="Z27" s="238">
        <v>234.40934879510999</v>
      </c>
      <c r="AA27" s="238">
        <v>236.13356841498998</v>
      </c>
      <c r="AB27" s="238">
        <v>237.17530792688001</v>
      </c>
      <c r="AC27" s="238">
        <v>241.22471041420999</v>
      </c>
      <c r="AD27" s="238">
        <v>246.53438495945002</v>
      </c>
      <c r="AE27" s="238">
        <v>249.82416631516</v>
      </c>
      <c r="AF27" s="238">
        <v>251.74105643618</v>
      </c>
      <c r="AG27" s="238">
        <v>244.81012546669001</v>
      </c>
      <c r="AH27" s="238">
        <v>248.11124913379999</v>
      </c>
      <c r="AI27" s="238">
        <v>252.04234618730999</v>
      </c>
      <c r="AJ27" s="238">
        <v>255.44053853557998</v>
      </c>
      <c r="AK27" s="238">
        <v>262.38409612932998</v>
      </c>
      <c r="AL27" s="238">
        <v>265.95144137150999</v>
      </c>
      <c r="AM27" s="238">
        <v>268.20792538958</v>
      </c>
      <c r="AN27" s="238">
        <v>277.34113203108001</v>
      </c>
      <c r="AO27" s="238">
        <v>288.67566975965997</v>
      </c>
      <c r="AP27" s="238">
        <v>297.81581848195003</v>
      </c>
      <c r="AQ27" s="238">
        <v>300.61566840133003</v>
      </c>
      <c r="AR27" s="238">
        <v>306.04825212014003</v>
      </c>
      <c r="AS27" s="238">
        <v>314.12802552891998</v>
      </c>
      <c r="AT27" s="238">
        <v>320.52153904912001</v>
      </c>
      <c r="AU27" s="238">
        <v>322.16355194127004</v>
      </c>
      <c r="AV27" s="238">
        <v>324.98512518302005</v>
      </c>
      <c r="AW27" s="238">
        <v>336.23851884374102</v>
      </c>
      <c r="AX27" s="238">
        <v>336.92388016201096</v>
      </c>
      <c r="AY27" s="238">
        <v>342.37765898798</v>
      </c>
      <c r="AZ27" s="238">
        <v>343.02203034073904</v>
      </c>
      <c r="BA27" s="238">
        <v>345.503700780521</v>
      </c>
      <c r="BB27" s="238">
        <v>349.65438499061997</v>
      </c>
      <c r="BC27" s="238">
        <v>366.473380636049</v>
      </c>
      <c r="BD27" s="238">
        <v>370.65410027996899</v>
      </c>
      <c r="BE27" s="238">
        <v>375.03450735909098</v>
      </c>
      <c r="BF27" s="238">
        <v>381.55984519168999</v>
      </c>
      <c r="BG27" s="238">
        <v>384.94919363669999</v>
      </c>
      <c r="BH27" s="238">
        <v>385.52381290434005</v>
      </c>
      <c r="BI27" s="238">
        <v>396.015113643929</v>
      </c>
      <c r="BJ27" s="238">
        <v>398.72870913951999</v>
      </c>
      <c r="BK27" s="238">
        <v>413.311712948989</v>
      </c>
      <c r="BL27" s="238">
        <v>395.38656593020102</v>
      </c>
      <c r="BM27" s="238">
        <v>404.2351599510298</v>
      </c>
      <c r="BN27" s="238">
        <v>410.68758112566991</v>
      </c>
      <c r="BO27" s="238">
        <v>412.22838619230009</v>
      </c>
      <c r="BP27" s="238">
        <v>417.50237985131008</v>
      </c>
      <c r="BQ27" s="238">
        <v>426.80756189692988</v>
      </c>
      <c r="BR27" s="238">
        <v>439.63454492006014</v>
      </c>
      <c r="BS27" s="238">
        <v>444.49646235191994</v>
      </c>
      <c r="BT27" s="238">
        <v>457.67836556168379</v>
      </c>
      <c r="BU27" s="238">
        <v>467.75128872621002</v>
      </c>
      <c r="BV27" s="238">
        <v>473.58554969765004</v>
      </c>
      <c r="BW27" s="238">
        <v>474.18473416068991</v>
      </c>
      <c r="BX27" s="238">
        <v>484.22200333770007</v>
      </c>
      <c r="BY27" s="238">
        <v>506.54725852056004</v>
      </c>
      <c r="BZ27" s="238">
        <v>514.39934527372998</v>
      </c>
      <c r="CA27" s="238">
        <v>516.74318786670005</v>
      </c>
      <c r="CB27" s="238">
        <v>523.26278132036009</v>
      </c>
      <c r="CC27" s="238">
        <v>527.63608357818998</v>
      </c>
      <c r="CD27" s="238">
        <v>531.93050003004009</v>
      </c>
      <c r="CE27" s="238">
        <v>537.90776255228002</v>
      </c>
      <c r="CF27" s="238">
        <v>548.41739794401565</v>
      </c>
      <c r="CG27" s="238">
        <v>547.91668875279015</v>
      </c>
      <c r="CH27" s="238">
        <v>552.15462314450997</v>
      </c>
      <c r="CI27" s="238">
        <v>558.22274464877</v>
      </c>
      <c r="CJ27" s="238">
        <v>562.58973226484011</v>
      </c>
      <c r="CK27" s="238">
        <v>567.46511118525996</v>
      </c>
      <c r="CL27" s="238">
        <v>587.62957960782012</v>
      </c>
      <c r="CM27" s="238">
        <v>595.66669384539011</v>
      </c>
      <c r="CN27" s="238">
        <v>607.71449565153989</v>
      </c>
      <c r="CO27" s="238">
        <v>613.16638614800991</v>
      </c>
      <c r="CP27" s="238">
        <v>610.11193754344015</v>
      </c>
      <c r="CQ27" s="238">
        <v>618.31924221748011</v>
      </c>
      <c r="CR27" s="238">
        <v>624.84835624800996</v>
      </c>
      <c r="CS27" s="238">
        <v>627.38948275875987</v>
      </c>
      <c r="CT27" s="238">
        <v>638.47030180734009</v>
      </c>
      <c r="CU27" s="238">
        <v>640.55380924944984</v>
      </c>
      <c r="CV27" s="238">
        <v>641.78271810704018</v>
      </c>
      <c r="CW27" s="238">
        <v>642.61377579189002</v>
      </c>
      <c r="CX27" s="238">
        <v>644.7901852038201</v>
      </c>
      <c r="CY27" s="238">
        <v>645.78724909502</v>
      </c>
      <c r="CZ27" s="238">
        <v>651.32288253998001</v>
      </c>
      <c r="DA27" s="238">
        <v>653.62223894493002</v>
      </c>
      <c r="DB27" s="238">
        <v>651.49273017942983</v>
      </c>
      <c r="DC27" s="238">
        <v>655.09091470594001</v>
      </c>
      <c r="DD27" s="238">
        <v>664.23361092889991</v>
      </c>
      <c r="DE27" s="238">
        <v>673.40377037388976</v>
      </c>
      <c r="DF27" s="238">
        <v>692.85897908354991</v>
      </c>
      <c r="DG27" s="238">
        <v>700.02716943670191</v>
      </c>
      <c r="DH27" s="238">
        <v>707.8081655586501</v>
      </c>
      <c r="DI27" s="238">
        <v>727.05449271876978</v>
      </c>
      <c r="DJ27" s="238">
        <v>728.67204143772904</v>
      </c>
      <c r="DK27" s="238">
        <v>725.82540962379005</v>
      </c>
      <c r="DL27" s="238">
        <v>724.85603231448056</v>
      </c>
      <c r="DM27" s="238">
        <v>723.70349321000708</v>
      </c>
      <c r="DN27" s="238">
        <v>731.31531100877442</v>
      </c>
      <c r="DO27" s="238">
        <v>727.65708641058393</v>
      </c>
      <c r="DP27" s="238">
        <v>723.52245800173023</v>
      </c>
      <c r="DQ27" s="238">
        <v>710.85596664469995</v>
      </c>
      <c r="DR27" s="238">
        <v>706.21585439199907</v>
      </c>
      <c r="DS27" s="238">
        <v>700.91100969830688</v>
      </c>
      <c r="DT27" s="238">
        <v>678.64104387819691</v>
      </c>
      <c r="DU27" s="238">
        <v>657.28851285487497</v>
      </c>
      <c r="DV27" s="301">
        <v>658.21870412848205</v>
      </c>
      <c r="DW27" s="301">
        <v>659.25164408217086</v>
      </c>
      <c r="DX27" s="301">
        <v>653.1266646037609</v>
      </c>
      <c r="DY27" s="301">
        <v>640.65593268706084</v>
      </c>
      <c r="DZ27" s="301">
        <v>630.98788855595103</v>
      </c>
      <c r="EA27" s="302">
        <v>636.73710363692101</v>
      </c>
      <c r="EB27" s="302">
        <v>645.18667292293105</v>
      </c>
      <c r="EC27" s="302">
        <v>654.21524116480089</v>
      </c>
      <c r="ED27" s="302">
        <v>662.04146961362108</v>
      </c>
      <c r="EE27" s="302">
        <v>662.38782543017101</v>
      </c>
      <c r="EF27" s="302">
        <v>671.06695577319101</v>
      </c>
      <c r="EG27" s="302">
        <v>678.14453015119091</v>
      </c>
      <c r="EH27" s="302">
        <v>682.64328885185103</v>
      </c>
      <c r="EI27" s="302">
        <v>689.05477849843101</v>
      </c>
      <c r="EJ27" s="302">
        <v>701.79942608698093</v>
      </c>
      <c r="EK27" s="302">
        <v>719.34420486943088</v>
      </c>
      <c r="EL27" s="302">
        <v>729.2</v>
      </c>
      <c r="EM27" s="302">
        <v>690.33435182560015</v>
      </c>
      <c r="EN27" s="302">
        <v>602.89150952460011</v>
      </c>
      <c r="EO27" s="302">
        <v>602.2981567709711</v>
      </c>
      <c r="EP27" s="302">
        <v>594.54668921550103</v>
      </c>
      <c r="EQ27" s="302">
        <v>596.06256090414001</v>
      </c>
      <c r="ER27" s="302">
        <v>581.2019080498701</v>
      </c>
      <c r="ES27" s="302">
        <v>602.87700025939978</v>
      </c>
      <c r="ET27" s="302">
        <v>599.60470883360006</v>
      </c>
      <c r="EU27" s="249">
        <v>616.65593325353007</v>
      </c>
      <c r="EV27" s="249">
        <v>632.29999999999995</v>
      </c>
      <c r="EW27" s="249">
        <v>640.84684277238989</v>
      </c>
      <c r="EX27" s="249">
        <v>648.39089703419006</v>
      </c>
      <c r="EY27" s="249">
        <v>655.13003520080997</v>
      </c>
      <c r="EZ27" s="249">
        <v>664.51513287806006</v>
      </c>
      <c r="FA27" s="249">
        <v>669.59889343120994</v>
      </c>
      <c r="FB27" s="249">
        <v>675.67139958030998</v>
      </c>
      <c r="FC27" s="249">
        <v>674.97522096937996</v>
      </c>
      <c r="FD27" s="249">
        <v>679.35952615963015</v>
      </c>
      <c r="FE27" s="249">
        <v>684.73292033557004</v>
      </c>
      <c r="FF27" s="249">
        <v>688.86875692242018</v>
      </c>
      <c r="FG27" s="249">
        <v>705.76409719425953</v>
      </c>
      <c r="FH27" s="249">
        <v>695.76480580688974</v>
      </c>
      <c r="FI27" s="249">
        <v>695.67033874232004</v>
      </c>
      <c r="FJ27" s="249">
        <v>699.88589672265016</v>
      </c>
      <c r="FK27" s="249">
        <v>703.81218801418993</v>
      </c>
      <c r="FL27" s="249">
        <v>696.53191425965008</v>
      </c>
      <c r="FM27" s="249">
        <v>673.82464721955967</v>
      </c>
      <c r="FN27" s="249">
        <v>679.55454890687008</v>
      </c>
      <c r="FO27" s="249">
        <v>680.62018253003987</v>
      </c>
      <c r="FP27" s="249">
        <v>707.09743188704988</v>
      </c>
      <c r="FQ27" s="249">
        <v>693.64676635973012</v>
      </c>
      <c r="FR27" s="249">
        <v>707.69507629451994</v>
      </c>
      <c r="FS27" s="249">
        <v>717.12826463137003</v>
      </c>
      <c r="FT27" s="249">
        <v>727.81445263916987</v>
      </c>
      <c r="FU27" s="249">
        <v>746.99946537248979</v>
      </c>
      <c r="FV27" s="249">
        <v>759.62717501658017</v>
      </c>
      <c r="FW27" s="249">
        <v>775.24816844238001</v>
      </c>
      <c r="FX27" s="249">
        <v>802.66608879289993</v>
      </c>
      <c r="FY27" s="249">
        <v>814.17900669890503</v>
      </c>
      <c r="FZ27" s="249">
        <v>829.90255043145999</v>
      </c>
      <c r="GA27" s="249">
        <v>835.91420662483984</v>
      </c>
      <c r="GB27" s="249">
        <v>852.60368739392015</v>
      </c>
      <c r="GC27" s="249">
        <v>872.99283972004991</v>
      </c>
      <c r="GD27" s="249">
        <v>895.24427635814004</v>
      </c>
      <c r="GE27" s="249">
        <v>920.6</v>
      </c>
      <c r="GF27" s="249">
        <v>941.15503143934984</v>
      </c>
      <c r="GG27" s="249">
        <v>964.6812953584099</v>
      </c>
      <c r="GH27" s="249">
        <v>959.10818408978002</v>
      </c>
      <c r="GI27" s="249">
        <v>976.63522326880002</v>
      </c>
      <c r="GJ27" s="249">
        <v>979.86122452332995</v>
      </c>
      <c r="GK27" s="249">
        <v>988.14625593346011</v>
      </c>
      <c r="GL27" s="249">
        <v>1005.0514293433</v>
      </c>
      <c r="GM27" s="249">
        <v>1016.10765003704</v>
      </c>
      <c r="GN27" s="249">
        <v>1025.8180281627599</v>
      </c>
      <c r="GO27" s="249">
        <v>1034.4964804690001</v>
      </c>
      <c r="GP27" s="249">
        <v>1040.5451975373801</v>
      </c>
      <c r="GQ27" s="249">
        <v>1045.7</v>
      </c>
      <c r="GR27" s="249">
        <v>1061.4000000000001</v>
      </c>
      <c r="GS27" s="249">
        <v>1078.3</v>
      </c>
      <c r="GT27" s="249">
        <v>1081.5</v>
      </c>
      <c r="GU27" s="249">
        <v>1102.5</v>
      </c>
      <c r="GV27" s="249">
        <v>999.69082314971001</v>
      </c>
      <c r="GW27" s="249">
        <v>954.06360081104003</v>
      </c>
      <c r="GX27" s="249">
        <v>977.28</v>
      </c>
      <c r="GY27" s="249">
        <v>982.16</v>
      </c>
      <c r="GZ27" s="249">
        <v>1001.2443698688901</v>
      </c>
      <c r="HA27" s="249">
        <v>1025.8306043714113</v>
      </c>
      <c r="HB27" s="249">
        <v>1048.3</v>
      </c>
      <c r="HC27" s="249">
        <v>1064.9000000000001</v>
      </c>
      <c r="HD27" s="249">
        <v>1100.7</v>
      </c>
      <c r="HE27" s="249">
        <v>1112.8643600002904</v>
      </c>
      <c r="HF27" s="249">
        <v>1119.5999999999999</v>
      </c>
      <c r="HG27" s="249">
        <v>1156.7</v>
      </c>
      <c r="HH27" s="249">
        <v>1185.5999999999999</v>
      </c>
      <c r="HI27" s="249">
        <v>1209.3</v>
      </c>
      <c r="HJ27" s="249">
        <v>1240.4000000000001</v>
      </c>
      <c r="HK27" s="249">
        <v>1233.3</v>
      </c>
      <c r="HL27" s="249">
        <v>1260</v>
      </c>
    </row>
    <row r="28" spans="1:220">
      <c r="A28" s="95" t="s">
        <v>418</v>
      </c>
      <c r="B28" s="238">
        <v>0</v>
      </c>
      <c r="C28" s="237">
        <v>0</v>
      </c>
      <c r="D28" s="237">
        <v>0</v>
      </c>
      <c r="E28" s="237">
        <v>0</v>
      </c>
      <c r="F28" s="237">
        <v>0</v>
      </c>
      <c r="G28" s="237">
        <v>0</v>
      </c>
      <c r="H28" s="237">
        <v>0</v>
      </c>
      <c r="I28" s="237">
        <v>0</v>
      </c>
      <c r="J28" s="237">
        <v>0</v>
      </c>
      <c r="K28" s="237">
        <v>0</v>
      </c>
      <c r="L28" s="237">
        <v>0</v>
      </c>
      <c r="M28" s="237">
        <v>0</v>
      </c>
      <c r="N28" s="237">
        <v>0</v>
      </c>
      <c r="O28" s="237">
        <v>0</v>
      </c>
      <c r="P28" s="237">
        <v>0</v>
      </c>
      <c r="Q28" s="237">
        <v>0</v>
      </c>
      <c r="R28" s="237">
        <v>0</v>
      </c>
      <c r="S28" s="237">
        <v>0</v>
      </c>
      <c r="T28" s="237">
        <v>0</v>
      </c>
      <c r="U28" s="237">
        <v>0</v>
      </c>
      <c r="V28" s="237">
        <v>0</v>
      </c>
      <c r="W28" s="237">
        <v>0</v>
      </c>
      <c r="X28" s="237">
        <v>0</v>
      </c>
      <c r="Y28" s="237">
        <v>0</v>
      </c>
      <c r="Z28" s="237">
        <v>0</v>
      </c>
      <c r="AA28" s="237">
        <v>0</v>
      </c>
      <c r="AB28" s="237">
        <v>0</v>
      </c>
      <c r="AC28" s="237">
        <v>0</v>
      </c>
      <c r="AD28" s="237">
        <v>0</v>
      </c>
      <c r="AE28" s="237">
        <v>0</v>
      </c>
      <c r="AF28" s="237">
        <v>0</v>
      </c>
      <c r="AG28" s="237">
        <v>0</v>
      </c>
      <c r="AH28" s="237">
        <v>0</v>
      </c>
      <c r="AI28" s="237">
        <v>0</v>
      </c>
      <c r="AJ28" s="237">
        <v>0</v>
      </c>
      <c r="AK28" s="237">
        <v>0</v>
      </c>
      <c r="AL28" s="237">
        <v>0</v>
      </c>
      <c r="AM28" s="237">
        <v>0</v>
      </c>
      <c r="AN28" s="237">
        <v>0</v>
      </c>
      <c r="AO28" s="237">
        <v>0.55869189946000009</v>
      </c>
      <c r="AP28" s="237">
        <v>3.3804009532799997</v>
      </c>
      <c r="AQ28" s="237">
        <v>5.4231124373599995</v>
      </c>
      <c r="AR28" s="237">
        <v>7.1582054401800006</v>
      </c>
      <c r="AS28" s="237">
        <v>10.331102127339999</v>
      </c>
      <c r="AT28" s="237">
        <v>14.647835835540004</v>
      </c>
      <c r="AU28" s="237">
        <v>19.27308531177</v>
      </c>
      <c r="AV28" s="237">
        <v>20.55373860417</v>
      </c>
      <c r="AW28" s="237">
        <v>25.960338811870002</v>
      </c>
      <c r="AX28" s="237">
        <v>35.908026676569989</v>
      </c>
      <c r="AY28" s="237">
        <v>43.817894304899994</v>
      </c>
      <c r="AZ28" s="237">
        <v>50.745608481470001</v>
      </c>
      <c r="BA28" s="237">
        <v>66.136068258790004</v>
      </c>
      <c r="BB28" s="237">
        <v>79.001186257499995</v>
      </c>
      <c r="BC28" s="237">
        <v>88.105938495030017</v>
      </c>
      <c r="BD28" s="237">
        <v>95.135291568700012</v>
      </c>
      <c r="BE28" s="237">
        <v>102.71778484651999</v>
      </c>
      <c r="BF28" s="237">
        <v>111.2550374823</v>
      </c>
      <c r="BG28" s="237">
        <v>118.79825234801999</v>
      </c>
      <c r="BH28" s="237">
        <v>131.98466914132001</v>
      </c>
      <c r="BI28" s="237">
        <v>143.28830512803</v>
      </c>
      <c r="BJ28" s="237">
        <v>151.92496337491997</v>
      </c>
      <c r="BK28" s="237">
        <v>161.18955597067998</v>
      </c>
      <c r="BL28" s="237">
        <v>171.62091701439999</v>
      </c>
      <c r="BM28" s="237">
        <v>178.54020198278647</v>
      </c>
      <c r="BN28" s="237">
        <v>186.84809730971767</v>
      </c>
      <c r="BO28" s="237">
        <v>195.63494216606847</v>
      </c>
      <c r="BP28" s="237">
        <v>205.18464819910864</v>
      </c>
      <c r="BQ28" s="237">
        <v>210.40570659592129</v>
      </c>
      <c r="BR28" s="237">
        <v>216.73473044147366</v>
      </c>
      <c r="BS28" s="237">
        <v>222.82669443413627</v>
      </c>
      <c r="BT28" s="237">
        <v>230.96962588522396</v>
      </c>
      <c r="BU28" s="237">
        <v>233.35927454751101</v>
      </c>
      <c r="BV28" s="237">
        <v>238.81407304549495</v>
      </c>
      <c r="BW28" s="237">
        <v>243.67150972411221</v>
      </c>
      <c r="BX28" s="237">
        <v>246.90663100839899</v>
      </c>
      <c r="BY28" s="237">
        <v>253.67889185041997</v>
      </c>
      <c r="BZ28" s="237">
        <v>258.03942549842094</v>
      </c>
      <c r="CA28" s="237">
        <v>263.014200114012</v>
      </c>
      <c r="CB28" s="237">
        <v>267.60689256008391</v>
      </c>
      <c r="CC28" s="237">
        <v>273.09157568927685</v>
      </c>
      <c r="CD28" s="237">
        <v>277.26037680281223</v>
      </c>
      <c r="CE28" s="237">
        <v>302.40096778149126</v>
      </c>
      <c r="CF28" s="237">
        <v>317.84910630014105</v>
      </c>
      <c r="CG28" s="237">
        <v>339.93501035959144</v>
      </c>
      <c r="CH28" s="237">
        <v>345.68578553912675</v>
      </c>
      <c r="CI28" s="237">
        <v>356.27677343639454</v>
      </c>
      <c r="CJ28" s="237">
        <v>361.24623068211156</v>
      </c>
      <c r="CK28" s="237">
        <v>371.91172120056706</v>
      </c>
      <c r="CL28" s="237">
        <v>354.16553367278982</v>
      </c>
      <c r="CM28" s="237">
        <v>385.96658063059851</v>
      </c>
      <c r="CN28" s="237">
        <v>408.05325457507467</v>
      </c>
      <c r="CO28" s="237">
        <v>419.718282410489</v>
      </c>
      <c r="CP28" s="237">
        <v>431.96624864593872</v>
      </c>
      <c r="CQ28" s="237">
        <v>447.12301498639306</v>
      </c>
      <c r="CR28" s="237">
        <v>444.59107428110246</v>
      </c>
      <c r="CS28" s="237">
        <v>455.2921253109954</v>
      </c>
      <c r="CT28" s="237">
        <v>465.31422604205</v>
      </c>
      <c r="CU28" s="237">
        <v>474.37077958862272</v>
      </c>
      <c r="CV28" s="237">
        <v>534.70516088271768</v>
      </c>
      <c r="CW28" s="237">
        <v>603.75102382310388</v>
      </c>
      <c r="CX28" s="237">
        <v>632.03475103427058</v>
      </c>
      <c r="CY28" s="237">
        <v>662.37964203189836</v>
      </c>
      <c r="CZ28" s="237">
        <v>692.24965317290093</v>
      </c>
      <c r="DA28" s="237">
        <v>717.38013129968715</v>
      </c>
      <c r="DB28" s="237">
        <v>719.96033128558611</v>
      </c>
      <c r="DC28" s="237">
        <v>773.46692295095374</v>
      </c>
      <c r="DD28" s="237">
        <v>791.87112521578399</v>
      </c>
      <c r="DE28" s="237">
        <v>820.50943858848768</v>
      </c>
      <c r="DF28" s="237">
        <v>846.03214175021446</v>
      </c>
      <c r="DG28" s="237">
        <v>855.80962057864008</v>
      </c>
      <c r="DH28" s="237">
        <v>870.57293050488897</v>
      </c>
      <c r="DI28" s="237">
        <v>885.83337543969219</v>
      </c>
      <c r="DJ28" s="237">
        <v>908.34871572118243</v>
      </c>
      <c r="DK28" s="237">
        <v>921.2457585271959</v>
      </c>
      <c r="DL28" s="237">
        <v>956.91463537096297</v>
      </c>
      <c r="DM28" s="237">
        <v>955.03348541123705</v>
      </c>
      <c r="DN28" s="237">
        <v>971.940729999224</v>
      </c>
      <c r="DO28" s="237">
        <v>966.08798067595501</v>
      </c>
      <c r="DP28" s="237">
        <v>989.50346087718003</v>
      </c>
      <c r="DQ28" s="237">
        <v>1004.66116092717</v>
      </c>
      <c r="DR28" s="237">
        <v>1017.0223410610701</v>
      </c>
      <c r="DS28" s="237">
        <v>1020.68389031405</v>
      </c>
      <c r="DT28" s="237">
        <v>1031.70631909751</v>
      </c>
      <c r="DU28" s="237">
        <v>1048.27597799156</v>
      </c>
      <c r="DV28" s="246">
        <v>1079.9190269124758</v>
      </c>
      <c r="DW28" s="247">
        <v>1102.7862778945562</v>
      </c>
      <c r="DX28" s="247">
        <v>1119.1112246058101</v>
      </c>
      <c r="DY28" s="247">
        <v>1124.0799198874099</v>
      </c>
      <c r="DZ28" s="247">
        <v>1120.7236877491525</v>
      </c>
      <c r="EA28" s="249">
        <v>1114.8032514346519</v>
      </c>
      <c r="EB28" s="249">
        <v>1116.9046486887901</v>
      </c>
      <c r="EC28" s="249">
        <v>1103.9065443562613</v>
      </c>
      <c r="ED28" s="249">
        <v>1127.0610606244859</v>
      </c>
      <c r="EE28" s="249">
        <v>1167.7604296228474</v>
      </c>
      <c r="EF28" s="249">
        <v>1241.3452028047143</v>
      </c>
      <c r="EG28" s="249">
        <v>1260.6706863796965</v>
      </c>
      <c r="EH28" s="249">
        <v>1265.3075717100403</v>
      </c>
      <c r="EI28" s="249">
        <v>1288.9307603265433</v>
      </c>
      <c r="EJ28" s="249">
        <v>1309.2787662471339</v>
      </c>
      <c r="EK28" s="249">
        <v>1315.0735817749055</v>
      </c>
      <c r="EL28" s="249">
        <v>1347.1</v>
      </c>
      <c r="EM28" s="249">
        <v>1362.5722543479153</v>
      </c>
      <c r="EN28" s="249">
        <v>1335.6755994185687</v>
      </c>
      <c r="EO28" s="249">
        <v>1389.4188035740547</v>
      </c>
      <c r="EP28" s="249">
        <v>1310.9766031970703</v>
      </c>
      <c r="EQ28" s="249">
        <v>1365.5095231147832</v>
      </c>
      <c r="ER28" s="249">
        <v>1377.3504207235935</v>
      </c>
      <c r="ES28" s="249">
        <v>1401.7072375312391</v>
      </c>
      <c r="ET28" s="249">
        <v>1411.930682475273</v>
      </c>
      <c r="EU28" s="249">
        <v>1435.3500895507011</v>
      </c>
      <c r="EV28" s="249">
        <v>1444.4</v>
      </c>
      <c r="EW28" s="249">
        <v>1373.1002267706708</v>
      </c>
      <c r="EX28" s="249">
        <v>1474.0425688014864</v>
      </c>
      <c r="EY28" s="249">
        <v>1462.4042897196655</v>
      </c>
      <c r="EZ28" s="249">
        <v>1500.6225099209407</v>
      </c>
      <c r="FA28" s="249">
        <v>1524.6730792311751</v>
      </c>
      <c r="FB28" s="249">
        <v>1514.9982244698572</v>
      </c>
      <c r="FC28" s="249">
        <v>1543.8371988713868</v>
      </c>
      <c r="FD28" s="249">
        <v>1654.245343803587</v>
      </c>
      <c r="FE28" s="249">
        <v>1841.3805459827174</v>
      </c>
      <c r="FF28" s="249">
        <v>1945.3663367165232</v>
      </c>
      <c r="FG28" s="249">
        <v>2001.989732876425</v>
      </c>
      <c r="FH28" s="249">
        <v>1979.0413886829101</v>
      </c>
      <c r="FI28" s="249">
        <v>2062.9854103972898</v>
      </c>
      <c r="FJ28" s="249">
        <v>2090.1356590979913</v>
      </c>
      <c r="FK28" s="249">
        <v>2147.4484880479736</v>
      </c>
      <c r="FL28" s="249">
        <v>2164.9106684554527</v>
      </c>
      <c r="FM28" s="249">
        <v>2179.2390439738556</v>
      </c>
      <c r="FN28" s="249">
        <v>2182.5775709483551</v>
      </c>
      <c r="FO28" s="249">
        <v>2157.689428143261</v>
      </c>
      <c r="FP28" s="249">
        <v>2163.7379901243335</v>
      </c>
      <c r="FQ28" s="249">
        <v>2169.7942361233722</v>
      </c>
      <c r="FR28" s="249">
        <v>2136.2567950120588</v>
      </c>
      <c r="FS28" s="249">
        <v>2178.2205585477386</v>
      </c>
      <c r="FT28" s="249">
        <v>2171.4973731910832</v>
      </c>
      <c r="FU28" s="249">
        <v>2196.921458789669</v>
      </c>
      <c r="FV28" s="249">
        <v>2228.0386465914817</v>
      </c>
      <c r="FW28" s="249">
        <v>2263.5288160048908</v>
      </c>
      <c r="FX28" s="249">
        <v>2254.3911692989795</v>
      </c>
      <c r="FY28" s="249">
        <v>2312.7010310313249</v>
      </c>
      <c r="FZ28" s="249">
        <v>2347.9227083147871</v>
      </c>
      <c r="GA28" s="249">
        <v>2319.3242430078958</v>
      </c>
      <c r="GB28" s="249">
        <v>2353.8984578814438</v>
      </c>
      <c r="GC28" s="249">
        <v>2430.5677478035841</v>
      </c>
      <c r="GD28" s="249">
        <v>2492.8500849041843</v>
      </c>
      <c r="GE28" s="249">
        <v>2558.1</v>
      </c>
      <c r="GF28" s="249">
        <v>2603.17033716173</v>
      </c>
      <c r="GG28" s="249">
        <v>2645.1047879880366</v>
      </c>
      <c r="GH28" s="249">
        <v>2709.6394084044532</v>
      </c>
      <c r="GI28" s="249">
        <v>2759.3098406536546</v>
      </c>
      <c r="GJ28" s="249">
        <v>2782.2354402100182</v>
      </c>
      <c r="GK28" s="249">
        <v>2840.421955995007</v>
      </c>
      <c r="GL28" s="249">
        <v>2665.2262353850479</v>
      </c>
      <c r="GM28" s="249">
        <v>2660.350746400215</v>
      </c>
      <c r="GN28" s="249">
        <v>2720.0962315263841</v>
      </c>
      <c r="GO28" s="249">
        <v>2770.870638078</v>
      </c>
      <c r="GP28" s="249">
        <v>2776.6633768186721</v>
      </c>
      <c r="GQ28" s="249">
        <v>2825.7999999999997</v>
      </c>
      <c r="GR28" s="249">
        <v>2889.6</v>
      </c>
      <c r="GS28" s="249">
        <v>2894.9183933448139</v>
      </c>
      <c r="GT28" s="249">
        <v>2755</v>
      </c>
      <c r="GU28" s="249">
        <v>2984.8</v>
      </c>
      <c r="GV28" s="249">
        <v>3013.8793973637862</v>
      </c>
      <c r="GW28" s="249">
        <v>3057.95</v>
      </c>
      <c r="GX28" s="249">
        <v>3069.26</v>
      </c>
      <c r="GY28" s="249">
        <v>3063.93</v>
      </c>
      <c r="GZ28" s="249">
        <v>3055.9607212937944</v>
      </c>
      <c r="HA28" s="249">
        <v>3467.1099999999997</v>
      </c>
      <c r="HB28" s="249">
        <v>3506.3199999999997</v>
      </c>
      <c r="HC28" s="249">
        <v>3562.58</v>
      </c>
      <c r="HD28" s="249">
        <v>3625.2000000000003</v>
      </c>
      <c r="HE28" s="249">
        <v>3665.5464890815633</v>
      </c>
      <c r="HF28" s="249">
        <v>3717.25</v>
      </c>
      <c r="HG28" s="249">
        <v>3733.5499999999997</v>
      </c>
      <c r="HH28" s="249">
        <v>3776.39</v>
      </c>
      <c r="HI28" s="249">
        <v>3835.19</v>
      </c>
      <c r="HJ28" s="249">
        <v>3892.65</v>
      </c>
      <c r="HK28" s="249">
        <v>3656.7799999999997</v>
      </c>
      <c r="HL28" s="249">
        <v>3961.71</v>
      </c>
    </row>
    <row r="29" spans="1:220">
      <c r="A29" s="95" t="s">
        <v>419</v>
      </c>
      <c r="B29" s="238">
        <v>44.67963873467</v>
      </c>
      <c r="C29" s="237">
        <v>46.106039267070003</v>
      </c>
      <c r="D29" s="237">
        <v>48.078991244249998</v>
      </c>
      <c r="E29" s="237">
        <v>49.029840721550002</v>
      </c>
      <c r="F29" s="237">
        <v>50.295568686839985</v>
      </c>
      <c r="G29" s="237">
        <v>51.322737701539992</v>
      </c>
      <c r="H29" s="237">
        <v>52.310741982810008</v>
      </c>
      <c r="I29" s="237">
        <v>52.98838633922</v>
      </c>
      <c r="J29" s="237">
        <v>54.489990484780002</v>
      </c>
      <c r="K29" s="237">
        <v>54.668319028079992</v>
      </c>
      <c r="L29" s="237">
        <v>55.883432308999993</v>
      </c>
      <c r="M29" s="237">
        <v>57.288845064289994</v>
      </c>
      <c r="N29" s="237">
        <v>58.999473406869996</v>
      </c>
      <c r="O29" s="237">
        <v>61.655931442079996</v>
      </c>
      <c r="P29" s="237">
        <v>64.406023308160002</v>
      </c>
      <c r="Q29" s="237">
        <v>65.17037975528001</v>
      </c>
      <c r="R29" s="237">
        <v>67.318331903590007</v>
      </c>
      <c r="S29" s="237">
        <v>69.293527201520007</v>
      </c>
      <c r="T29" s="237">
        <v>69.666477570810017</v>
      </c>
      <c r="U29" s="237">
        <v>72.400812937140017</v>
      </c>
      <c r="V29" s="237">
        <v>67.338528300289994</v>
      </c>
      <c r="W29" s="237">
        <v>63.798669005569998</v>
      </c>
      <c r="X29" s="237">
        <v>64.861345931009993</v>
      </c>
      <c r="Y29" s="237">
        <v>65.195255213350009</v>
      </c>
      <c r="Z29" s="237">
        <v>63.708577001190001</v>
      </c>
      <c r="AA29" s="237">
        <v>61.662895485549996</v>
      </c>
      <c r="AB29" s="237">
        <v>60.907254796640004</v>
      </c>
      <c r="AC29" s="237">
        <v>61.013209811589995</v>
      </c>
      <c r="AD29" s="237">
        <v>66.114141277170006</v>
      </c>
      <c r="AE29" s="237">
        <v>71.621156257139987</v>
      </c>
      <c r="AF29" s="237">
        <v>80.948248226079997</v>
      </c>
      <c r="AG29" s="237">
        <v>79.517082629170019</v>
      </c>
      <c r="AH29" s="237">
        <v>78.49121698351</v>
      </c>
      <c r="AI29" s="237">
        <v>77.988524469539996</v>
      </c>
      <c r="AJ29" s="237">
        <v>82.608632747889985</v>
      </c>
      <c r="AK29" s="237">
        <v>85.875458041589994</v>
      </c>
      <c r="AL29" s="237">
        <v>85.677752007150005</v>
      </c>
      <c r="AM29" s="237">
        <v>85.933678771769991</v>
      </c>
      <c r="AN29" s="237">
        <v>84.099567948969991</v>
      </c>
      <c r="AO29" s="237">
        <v>86.406397198049973</v>
      </c>
      <c r="AP29" s="237">
        <v>84.926988178249999</v>
      </c>
      <c r="AQ29" s="237">
        <v>84.337219421709989</v>
      </c>
      <c r="AR29" s="237">
        <v>86.032078868810004</v>
      </c>
      <c r="AS29" s="237">
        <v>81.501082982990027</v>
      </c>
      <c r="AT29" s="237">
        <v>78.854654919290013</v>
      </c>
      <c r="AU29" s="237">
        <v>79.714828794740001</v>
      </c>
      <c r="AV29" s="237">
        <v>78.380423992060017</v>
      </c>
      <c r="AW29" s="237">
        <v>78.455869295080007</v>
      </c>
      <c r="AX29" s="237">
        <v>82.364166312200012</v>
      </c>
      <c r="AY29" s="237">
        <v>79.649518049310004</v>
      </c>
      <c r="AZ29" s="237">
        <v>79.823097763430013</v>
      </c>
      <c r="BA29" s="237">
        <v>82.688610700869958</v>
      </c>
      <c r="BB29" s="237">
        <v>118.06745280458998</v>
      </c>
      <c r="BC29" s="237">
        <v>81.649879642359991</v>
      </c>
      <c r="BD29" s="237">
        <v>81.254415799040004</v>
      </c>
      <c r="BE29" s="237">
        <v>82.728969501339989</v>
      </c>
      <c r="BF29" s="237">
        <v>83.834905156850013</v>
      </c>
      <c r="BG29" s="237">
        <v>85.351319196649996</v>
      </c>
      <c r="BH29" s="237">
        <v>86.057582221899978</v>
      </c>
      <c r="BI29" s="237">
        <v>91.053162804850615</v>
      </c>
      <c r="BJ29" s="237">
        <v>94.250002271120024</v>
      </c>
      <c r="BK29" s="237">
        <v>100.55910343112001</v>
      </c>
      <c r="BL29" s="237">
        <v>99.066143068379986</v>
      </c>
      <c r="BM29" s="237">
        <v>100.36654944519252</v>
      </c>
      <c r="BN29" s="237">
        <v>104.50862484434363</v>
      </c>
      <c r="BO29" s="237">
        <v>104.59126747576799</v>
      </c>
      <c r="BP29" s="237">
        <v>106.23593883288589</v>
      </c>
      <c r="BQ29" s="237">
        <v>108.37498365020868</v>
      </c>
      <c r="BR29" s="237">
        <v>108.58870138990318</v>
      </c>
      <c r="BS29" s="237">
        <v>106.19655527363497</v>
      </c>
      <c r="BT29" s="237">
        <v>107.06375677061041</v>
      </c>
      <c r="BU29" s="237">
        <v>104.63640095479198</v>
      </c>
      <c r="BV29" s="237">
        <v>105.04630450528126</v>
      </c>
      <c r="BW29" s="237">
        <v>102.93837116016331</v>
      </c>
      <c r="BX29" s="237">
        <v>103.43109666833396</v>
      </c>
      <c r="BY29" s="237">
        <v>104.99556747737317</v>
      </c>
      <c r="BZ29" s="237">
        <v>107.32248480632032</v>
      </c>
      <c r="CA29" s="237">
        <v>107.1854446486425</v>
      </c>
      <c r="CB29" s="237">
        <v>108.66462328426654</v>
      </c>
      <c r="CC29" s="237">
        <v>111.77838800148544</v>
      </c>
      <c r="CD29" s="237">
        <v>109.76360504363001</v>
      </c>
      <c r="CE29" s="237">
        <v>111.53762376199086</v>
      </c>
      <c r="CF29" s="237">
        <v>112.51974611322699</v>
      </c>
      <c r="CG29" s="237">
        <v>111.52745363558473</v>
      </c>
      <c r="CH29" s="237">
        <v>115.90887742850757</v>
      </c>
      <c r="CI29" s="237">
        <v>118.907388543414</v>
      </c>
      <c r="CJ29" s="237">
        <v>121.3779883167187</v>
      </c>
      <c r="CK29" s="237">
        <v>120.97360324384499</v>
      </c>
      <c r="CL29" s="237">
        <v>129.72247423195091</v>
      </c>
      <c r="CM29" s="237">
        <v>130.80119774462997</v>
      </c>
      <c r="CN29" s="237">
        <v>137.14528291240561</v>
      </c>
      <c r="CO29" s="237">
        <v>139.58260600220481</v>
      </c>
      <c r="CP29" s="237">
        <v>143.39435126840229</v>
      </c>
      <c r="CQ29" s="237">
        <v>148.52548965283523</v>
      </c>
      <c r="CR29" s="237">
        <v>150.29616645308053</v>
      </c>
      <c r="CS29" s="237">
        <v>160.93499479070996</v>
      </c>
      <c r="CT29" s="237">
        <v>155.61404736794427</v>
      </c>
      <c r="CU29" s="237">
        <v>165.69951756903222</v>
      </c>
      <c r="CV29" s="237">
        <v>175.25996936373735</v>
      </c>
      <c r="CW29" s="237">
        <v>175.40244695269806</v>
      </c>
      <c r="CX29" s="237">
        <v>172.2457929293968</v>
      </c>
      <c r="CY29" s="237">
        <v>176.6026466930241</v>
      </c>
      <c r="CZ29" s="237">
        <v>185.56156322761353</v>
      </c>
      <c r="DA29" s="237">
        <v>196.38964065558616</v>
      </c>
      <c r="DB29" s="237">
        <v>178.00250379414612</v>
      </c>
      <c r="DC29" s="237">
        <v>181.33844196537859</v>
      </c>
      <c r="DD29" s="237">
        <v>182.81499832453241</v>
      </c>
      <c r="DE29" s="237">
        <v>194.96662429137012</v>
      </c>
      <c r="DF29" s="237">
        <v>188.65700057363247</v>
      </c>
      <c r="DG29" s="237">
        <v>188.17283585184239</v>
      </c>
      <c r="DH29" s="237">
        <v>142.5857128860973</v>
      </c>
      <c r="DI29" s="237">
        <v>142.32282547575602</v>
      </c>
      <c r="DJ29" s="237">
        <v>176.53916337319092</v>
      </c>
      <c r="DK29" s="237">
        <v>178.29534145444677</v>
      </c>
      <c r="DL29" s="237">
        <v>176.27818500604806</v>
      </c>
      <c r="DM29" s="237">
        <v>176.10971953041039</v>
      </c>
      <c r="DN29" s="237">
        <v>177.04199196894379</v>
      </c>
      <c r="DO29" s="237">
        <v>176.6784108000505</v>
      </c>
      <c r="DP29" s="237">
        <v>181.24120750978517</v>
      </c>
      <c r="DQ29" s="237">
        <v>192.22930298272905</v>
      </c>
      <c r="DR29" s="237">
        <v>207.70964577137818</v>
      </c>
      <c r="DS29" s="237">
        <v>290.46612156612838</v>
      </c>
      <c r="DT29" s="237">
        <v>303.72656347033262</v>
      </c>
      <c r="DU29" s="237">
        <v>315.26945485576164</v>
      </c>
      <c r="DV29" s="246">
        <v>328.47901568344503</v>
      </c>
      <c r="DW29" s="247">
        <v>339.00074916481134</v>
      </c>
      <c r="DX29" s="247">
        <v>346.32977155855951</v>
      </c>
      <c r="DY29" s="247">
        <v>359.33692366585905</v>
      </c>
      <c r="DZ29" s="247">
        <v>374.39693537890497</v>
      </c>
      <c r="EA29" s="249">
        <v>404.70043072397715</v>
      </c>
      <c r="EB29" s="249">
        <v>408.618021892456</v>
      </c>
      <c r="EC29" s="249">
        <v>421.49068099396999</v>
      </c>
      <c r="ED29" s="249">
        <v>447.45015954477628</v>
      </c>
      <c r="EE29" s="249">
        <v>477.09670339578116</v>
      </c>
      <c r="EF29" s="249">
        <v>447.70682856992278</v>
      </c>
      <c r="EG29" s="249">
        <v>454.09847618998811</v>
      </c>
      <c r="EH29" s="249">
        <v>467.13579849862435</v>
      </c>
      <c r="EI29" s="249">
        <v>469.00344598858095</v>
      </c>
      <c r="EJ29" s="249">
        <v>482.17405535571288</v>
      </c>
      <c r="EK29" s="249">
        <v>500.21260120638397</v>
      </c>
      <c r="EL29" s="249">
        <v>517.63832441873785</v>
      </c>
      <c r="EM29" s="249">
        <v>523.00199185816132</v>
      </c>
      <c r="EN29" s="249">
        <v>528.59662340037949</v>
      </c>
      <c r="EO29" s="249">
        <v>545.88536825930703</v>
      </c>
      <c r="EP29" s="249">
        <v>572.30561707836364</v>
      </c>
      <c r="EQ29" s="249">
        <v>576.53629444419641</v>
      </c>
      <c r="ER29" s="249">
        <v>586.8540915493835</v>
      </c>
      <c r="ES29" s="249">
        <v>592.28659574691096</v>
      </c>
      <c r="ET29" s="249">
        <v>616.93230927696879</v>
      </c>
      <c r="EU29" s="249">
        <v>622.17504910406478</v>
      </c>
      <c r="EV29" s="249">
        <v>634.0512380062371</v>
      </c>
      <c r="EW29" s="249">
        <v>645.05393150571444</v>
      </c>
      <c r="EX29" s="249">
        <v>641.12574899210722</v>
      </c>
      <c r="EY29" s="249">
        <v>610.93056214312207</v>
      </c>
      <c r="EZ29" s="249">
        <v>677.46166484101741</v>
      </c>
      <c r="FA29" s="249">
        <v>691.48187378437046</v>
      </c>
      <c r="FB29" s="249">
        <v>673.48839242124859</v>
      </c>
      <c r="FC29" s="249">
        <v>681.91234126073039</v>
      </c>
      <c r="FD29" s="249">
        <v>685.08506994467587</v>
      </c>
      <c r="FE29" s="249">
        <v>726.20439699403903</v>
      </c>
      <c r="FF29" s="249">
        <v>759.38607725471843</v>
      </c>
      <c r="FG29" s="249">
        <v>835.68418091134481</v>
      </c>
      <c r="FH29" s="249">
        <v>816.75443925164939</v>
      </c>
      <c r="FI29" s="249">
        <v>656.07320896020963</v>
      </c>
      <c r="FJ29" s="249">
        <v>660.44996781607756</v>
      </c>
      <c r="FK29" s="249">
        <v>677.57465895116638</v>
      </c>
      <c r="FL29" s="249">
        <v>694.94651119783498</v>
      </c>
      <c r="FM29" s="249">
        <v>706.5489189045021</v>
      </c>
      <c r="FN29" s="249">
        <v>752.53256832113777</v>
      </c>
      <c r="FO29" s="249">
        <v>748.77081380970571</v>
      </c>
      <c r="FP29" s="249">
        <v>794.86971433958581</v>
      </c>
      <c r="FQ29" s="249">
        <v>802.60547757365896</v>
      </c>
      <c r="FR29" s="249">
        <v>887.06006293783753</v>
      </c>
      <c r="FS29" s="249">
        <v>850.31347024381466</v>
      </c>
      <c r="FT29" s="249">
        <v>819.81604633663289</v>
      </c>
      <c r="FU29" s="249">
        <v>877.96335914282486</v>
      </c>
      <c r="FV29" s="249">
        <v>852.5102021713667</v>
      </c>
      <c r="FW29" s="249">
        <v>905.05440481566689</v>
      </c>
      <c r="FX29" s="249">
        <v>925.23191392170884</v>
      </c>
      <c r="FY29" s="249">
        <v>967.48704764787999</v>
      </c>
      <c r="FZ29" s="249">
        <v>1010.560244718608</v>
      </c>
      <c r="GA29" s="249">
        <v>1044.9084639885214</v>
      </c>
      <c r="GB29" s="249">
        <v>1093.8364512398414</v>
      </c>
      <c r="GC29" s="249">
        <v>1145.194709574271</v>
      </c>
      <c r="GD29" s="249">
        <v>1218.546519028042</v>
      </c>
      <c r="GE29" s="249">
        <v>1223.3</v>
      </c>
      <c r="GF29" s="249">
        <v>1288.3592709274496</v>
      </c>
      <c r="GG29" s="249">
        <v>1356.7341420622263</v>
      </c>
      <c r="GH29" s="249">
        <v>1426.7906834684443</v>
      </c>
      <c r="GI29" s="249">
        <v>1478.5646339160078</v>
      </c>
      <c r="GJ29" s="249">
        <v>1544.210648248765</v>
      </c>
      <c r="GK29" s="249">
        <v>1598.565896341958</v>
      </c>
      <c r="GL29" s="249">
        <v>1644.7771985429522</v>
      </c>
      <c r="GM29" s="249">
        <v>1677.1480123177148</v>
      </c>
      <c r="GN29" s="249">
        <v>1659.2857518058559</v>
      </c>
      <c r="GO29" s="249">
        <v>1734.2319915640001</v>
      </c>
      <c r="GP29" s="249">
        <v>1782.2702168149581</v>
      </c>
      <c r="GQ29" s="249">
        <v>1849.6</v>
      </c>
      <c r="GR29" s="249">
        <v>1904</v>
      </c>
      <c r="GS29" s="249">
        <v>1902.8514384141861</v>
      </c>
      <c r="GT29" s="249">
        <v>1952.7</v>
      </c>
      <c r="GU29" s="249">
        <v>1955.9</v>
      </c>
      <c r="GV29" s="249">
        <v>2096.9268595913045</v>
      </c>
      <c r="GW29" s="249">
        <v>2104.91</v>
      </c>
      <c r="GX29" s="249">
        <v>2168.19</v>
      </c>
      <c r="GY29" s="249">
        <v>2201.0732973053073</v>
      </c>
      <c r="GZ29" s="249">
        <v>2186.568387554993</v>
      </c>
      <c r="HA29" s="249">
        <v>2256.9899999999998</v>
      </c>
      <c r="HB29" s="249">
        <v>2344.1799999999998</v>
      </c>
      <c r="HC29" s="249">
        <v>2397.12</v>
      </c>
      <c r="HD29" s="249">
        <v>2388.6</v>
      </c>
      <c r="HE29" s="249">
        <v>2388.6296825702507</v>
      </c>
      <c r="HF29" s="249">
        <v>2478.65</v>
      </c>
      <c r="HG29" s="249">
        <v>2685.25</v>
      </c>
      <c r="HH29" s="249">
        <v>2506.81</v>
      </c>
      <c r="HI29" s="249">
        <v>2551.21</v>
      </c>
      <c r="HJ29" s="249">
        <v>2606.9500000000003</v>
      </c>
      <c r="HK29" s="249">
        <v>2572.0200000000004</v>
      </c>
      <c r="HL29" s="249">
        <v>2679.3900000000003</v>
      </c>
    </row>
    <row r="30" spans="1:220">
      <c r="A30" s="239" t="s">
        <v>383</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9"/>
      <c r="DS30" s="299"/>
      <c r="DT30" s="299"/>
      <c r="DU30" s="299"/>
      <c r="DV30" s="299"/>
      <c r="DW30" s="299"/>
      <c r="DX30" s="299"/>
      <c r="DY30" s="299"/>
      <c r="DZ30" s="299"/>
      <c r="EA30" s="299"/>
      <c r="EB30" s="299"/>
      <c r="EC30" s="299"/>
      <c r="ED30" s="299"/>
      <c r="EE30" s="299"/>
      <c r="EF30" s="299"/>
      <c r="EG30" s="299"/>
      <c r="EH30" s="299"/>
      <c r="EI30" s="355"/>
      <c r="EJ30" s="355"/>
      <c r="EK30" s="299"/>
      <c r="EL30" s="299"/>
      <c r="EM30" s="299"/>
      <c r="EN30" s="299"/>
      <c r="EO30" s="355"/>
      <c r="EP30" s="299"/>
      <c r="EQ30" s="299"/>
      <c r="ER30" s="299"/>
      <c r="ES30" s="355"/>
      <c r="ET30" s="355"/>
      <c r="EU30" s="355"/>
      <c r="EV30" s="355"/>
      <c r="EW30" s="355"/>
      <c r="EX30" s="355"/>
      <c r="EY30" s="355"/>
      <c r="EZ30" s="355"/>
      <c r="FA30" s="355"/>
      <c r="FB30" s="355"/>
      <c r="FC30" s="355"/>
      <c r="FD30" s="355"/>
      <c r="FL30" s="355"/>
      <c r="FM30" s="355"/>
      <c r="FN30" s="355"/>
      <c r="FO30" s="355"/>
      <c r="FS30" s="355"/>
      <c r="FY30" s="355"/>
      <c r="FZ30" s="355"/>
      <c r="GA30" s="355"/>
      <c r="GB30" s="355"/>
      <c r="GC30" s="355"/>
      <c r="GD30" s="355"/>
      <c r="GE30" s="355"/>
      <c r="GF30" s="355"/>
      <c r="GG30" s="355"/>
      <c r="GH30" s="355"/>
      <c r="GI30" s="355"/>
      <c r="GJ30" s="355"/>
      <c r="GK30" s="355"/>
      <c r="GL30" s="355"/>
      <c r="GM30" s="355"/>
      <c r="GN30" s="355"/>
      <c r="GO30" s="355"/>
      <c r="GP30" s="355"/>
      <c r="GQ30" s="355"/>
      <c r="GR30" s="355"/>
      <c r="GS30" s="355"/>
      <c r="GT30" s="355"/>
      <c r="GU30" s="355"/>
      <c r="GV30" s="355"/>
      <c r="GW30" s="355"/>
      <c r="GX30" s="355"/>
      <c r="GY30" s="355"/>
      <c r="GZ30" s="355"/>
      <c r="HA30" s="355"/>
      <c r="HB30" s="355"/>
      <c r="HC30" s="657"/>
      <c r="HD30" s="657"/>
      <c r="HE30" s="657"/>
      <c r="HF30" s="657"/>
      <c r="HG30" s="657"/>
      <c r="HH30" s="657"/>
      <c r="HI30" s="657"/>
      <c r="HJ30" s="657"/>
      <c r="HK30" s="657"/>
      <c r="HL30" s="657"/>
    </row>
    <row r="31" spans="1:220">
      <c r="A31" s="239" t="s">
        <v>328</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9"/>
      <c r="EB31" s="299"/>
      <c r="EC31" s="299"/>
      <c r="ED31" s="299"/>
      <c r="EE31" s="299"/>
      <c r="EF31" s="299"/>
      <c r="EG31" s="299"/>
      <c r="EH31" s="299"/>
      <c r="EI31" s="299"/>
      <c r="EJ31" s="299"/>
      <c r="EK31" s="299"/>
      <c r="EL31" s="299"/>
      <c r="EM31" s="299"/>
      <c r="EN31" s="299"/>
      <c r="EO31" s="299"/>
      <c r="EP31" s="299"/>
      <c r="EQ31" s="299"/>
      <c r="ER31" s="299"/>
      <c r="ES31" s="299"/>
      <c r="ET31" s="299"/>
      <c r="FO31" s="355"/>
      <c r="FP31" s="355"/>
      <c r="GZ31" s="355"/>
      <c r="HC31" s="630"/>
      <c r="HD31" s="630"/>
      <c r="HE31" s="630"/>
      <c r="HF31" s="630"/>
      <c r="HG31" s="630"/>
      <c r="HH31" s="630"/>
      <c r="HI31" s="630"/>
      <c r="HJ31" s="630"/>
      <c r="HK31" s="630"/>
      <c r="HL31" s="630"/>
    </row>
    <row r="32" spans="1:220">
      <c r="HC32" s="630"/>
      <c r="HD32" s="630"/>
      <c r="HE32" s="630"/>
      <c r="HF32" s="630"/>
      <c r="HG32" s="630"/>
      <c r="HH32" s="630"/>
      <c r="HI32" s="630"/>
      <c r="HJ32" s="630"/>
      <c r="HK32" s="630"/>
      <c r="HL32" s="630"/>
    </row>
    <row r="33" spans="1:220">
      <c r="HC33" s="630"/>
      <c r="HD33" s="630"/>
      <c r="HE33" s="630"/>
      <c r="HF33" s="630"/>
      <c r="HG33" s="630"/>
      <c r="HH33" s="630"/>
      <c r="HI33" s="630"/>
      <c r="HJ33" s="630"/>
      <c r="HK33" s="630"/>
      <c r="HL33" s="630"/>
    </row>
    <row r="34" spans="1:220" ht="15.75">
      <c r="A34" s="403" t="s">
        <v>282</v>
      </c>
      <c r="HC34" s="630"/>
      <c r="HD34" s="630"/>
      <c r="HE34" s="630"/>
      <c r="HF34" s="630"/>
      <c r="HG34" s="630"/>
      <c r="HH34" s="630"/>
      <c r="HI34" s="630"/>
      <c r="HJ34" s="630"/>
      <c r="HK34" s="630"/>
      <c r="HL34" s="630"/>
    </row>
    <row r="35" spans="1:220">
      <c r="A35" s="303"/>
      <c r="B35" s="224">
        <v>39083</v>
      </c>
      <c r="C35" s="224">
        <v>39114</v>
      </c>
      <c r="D35" s="224">
        <v>39142</v>
      </c>
      <c r="E35" s="224">
        <v>39173</v>
      </c>
      <c r="F35" s="224">
        <v>39203</v>
      </c>
      <c r="G35" s="224">
        <v>39234</v>
      </c>
      <c r="H35" s="224">
        <v>39264</v>
      </c>
      <c r="I35" s="224">
        <v>39295</v>
      </c>
      <c r="J35" s="224">
        <v>39326</v>
      </c>
      <c r="K35" s="224">
        <v>39356</v>
      </c>
      <c r="L35" s="224">
        <v>39387</v>
      </c>
      <c r="M35" s="224">
        <v>39417</v>
      </c>
      <c r="N35" s="224">
        <v>39448</v>
      </c>
      <c r="O35" s="224">
        <v>39479</v>
      </c>
      <c r="P35" s="224">
        <v>39508</v>
      </c>
      <c r="Q35" s="224">
        <v>39539</v>
      </c>
      <c r="R35" s="224">
        <v>39569</v>
      </c>
      <c r="S35" s="224">
        <v>39600</v>
      </c>
      <c r="T35" s="224">
        <v>39630</v>
      </c>
      <c r="U35" s="224">
        <v>39661</v>
      </c>
      <c r="V35" s="224">
        <v>39692</v>
      </c>
      <c r="W35" s="224">
        <v>39722</v>
      </c>
      <c r="X35" s="224">
        <v>39753</v>
      </c>
      <c r="Y35" s="224">
        <v>39783</v>
      </c>
      <c r="Z35" s="224">
        <v>39814</v>
      </c>
      <c r="AA35" s="224">
        <v>39845</v>
      </c>
      <c r="AB35" s="224">
        <v>39873</v>
      </c>
      <c r="AC35" s="224">
        <v>39904</v>
      </c>
      <c r="AD35" s="224">
        <v>39934</v>
      </c>
      <c r="AE35" s="224">
        <v>39965</v>
      </c>
      <c r="AF35" s="224">
        <v>39995</v>
      </c>
      <c r="AG35" s="224">
        <v>40026</v>
      </c>
      <c r="AH35" s="224">
        <v>40057</v>
      </c>
      <c r="AI35" s="224">
        <v>40087</v>
      </c>
      <c r="AJ35" s="224">
        <v>40118</v>
      </c>
      <c r="AK35" s="224">
        <v>40148</v>
      </c>
      <c r="AL35" s="224">
        <v>40179</v>
      </c>
      <c r="AM35" s="224">
        <v>40210</v>
      </c>
      <c r="AN35" s="224">
        <v>40238</v>
      </c>
      <c r="AO35" s="224">
        <v>40269</v>
      </c>
      <c r="AP35" s="224">
        <v>40299</v>
      </c>
      <c r="AQ35" s="224">
        <v>40330</v>
      </c>
      <c r="AR35" s="224">
        <v>40360</v>
      </c>
      <c r="AS35" s="224">
        <v>40391</v>
      </c>
      <c r="AT35" s="224">
        <v>40422</v>
      </c>
      <c r="AU35" s="224">
        <v>40452</v>
      </c>
      <c r="AV35" s="224">
        <v>40483</v>
      </c>
      <c r="AW35" s="224">
        <v>40513</v>
      </c>
      <c r="AX35" s="224">
        <v>40544</v>
      </c>
      <c r="AY35" s="224">
        <v>40575</v>
      </c>
      <c r="AZ35" s="224">
        <v>40603</v>
      </c>
      <c r="BA35" s="224">
        <v>40634</v>
      </c>
      <c r="BB35" s="224">
        <v>40664</v>
      </c>
      <c r="BC35" s="224">
        <v>40695</v>
      </c>
      <c r="BD35" s="224">
        <v>40725</v>
      </c>
      <c r="BE35" s="224">
        <v>40756</v>
      </c>
      <c r="BF35" s="224">
        <v>40787</v>
      </c>
      <c r="BG35" s="224">
        <v>40817</v>
      </c>
      <c r="BH35" s="224">
        <v>40848</v>
      </c>
      <c r="BI35" s="224">
        <v>40878</v>
      </c>
      <c r="BJ35" s="224">
        <v>40909</v>
      </c>
      <c r="BK35" s="224">
        <v>40940</v>
      </c>
      <c r="BL35" s="224">
        <v>40969</v>
      </c>
      <c r="BM35" s="224">
        <v>41000</v>
      </c>
      <c r="BN35" s="224">
        <v>41030</v>
      </c>
      <c r="BO35" s="224">
        <v>41061</v>
      </c>
      <c r="BP35" s="224">
        <v>41091</v>
      </c>
      <c r="BQ35" s="224">
        <v>41122</v>
      </c>
      <c r="BR35" s="224">
        <v>41153</v>
      </c>
      <c r="BS35" s="224">
        <v>41183</v>
      </c>
      <c r="BT35" s="224">
        <v>41214</v>
      </c>
      <c r="BU35" s="224">
        <v>41244</v>
      </c>
      <c r="BV35" s="224">
        <v>41275</v>
      </c>
      <c r="BW35" s="224">
        <v>41306</v>
      </c>
      <c r="BX35" s="224">
        <v>41334</v>
      </c>
      <c r="BY35" s="224">
        <v>41365</v>
      </c>
      <c r="BZ35" s="224">
        <v>41395</v>
      </c>
      <c r="CA35" s="224">
        <v>41426</v>
      </c>
      <c r="CB35" s="224">
        <v>41456</v>
      </c>
      <c r="CC35" s="224">
        <v>41487</v>
      </c>
      <c r="CD35" s="224">
        <v>41518</v>
      </c>
      <c r="CE35" s="224">
        <v>41548</v>
      </c>
      <c r="CF35" s="224">
        <v>41579</v>
      </c>
      <c r="CG35" s="224">
        <v>41609</v>
      </c>
      <c r="CH35" s="224">
        <v>41640</v>
      </c>
      <c r="CI35" s="224">
        <v>41671</v>
      </c>
      <c r="CJ35" s="224">
        <v>41699</v>
      </c>
      <c r="CK35" s="224">
        <v>41730</v>
      </c>
      <c r="CL35" s="224">
        <v>41760</v>
      </c>
      <c r="CM35" s="224">
        <v>41791</v>
      </c>
      <c r="CN35" s="224">
        <v>41821</v>
      </c>
      <c r="CO35" s="224">
        <v>41852</v>
      </c>
      <c r="CP35" s="224">
        <v>41883</v>
      </c>
      <c r="CQ35" s="224">
        <v>41913</v>
      </c>
      <c r="CR35" s="224">
        <v>41944</v>
      </c>
      <c r="CS35" s="224">
        <v>41974</v>
      </c>
      <c r="CT35" s="224">
        <v>42005</v>
      </c>
      <c r="CU35" s="224">
        <v>42036</v>
      </c>
      <c r="CV35" s="224">
        <v>42064</v>
      </c>
      <c r="CW35" s="224">
        <v>42095</v>
      </c>
      <c r="CX35" s="224">
        <v>42125</v>
      </c>
      <c r="CY35" s="224">
        <v>42156</v>
      </c>
      <c r="CZ35" s="224">
        <v>42186</v>
      </c>
      <c r="DA35" s="224">
        <v>42217</v>
      </c>
      <c r="DB35" s="224">
        <v>42248</v>
      </c>
      <c r="DC35" s="224">
        <v>42278</v>
      </c>
      <c r="DD35" s="224">
        <v>42309</v>
      </c>
      <c r="DE35" s="224">
        <v>42339</v>
      </c>
      <c r="DF35" s="224">
        <v>42370</v>
      </c>
      <c r="DG35" s="224">
        <v>42401</v>
      </c>
      <c r="DH35" s="224">
        <v>42430</v>
      </c>
      <c r="DI35" s="224">
        <v>42461</v>
      </c>
      <c r="DJ35" s="224">
        <v>42491</v>
      </c>
      <c r="DK35" s="224">
        <v>42522</v>
      </c>
      <c r="DL35" s="224">
        <v>42552</v>
      </c>
      <c r="DM35" s="224">
        <v>42583</v>
      </c>
      <c r="DN35" s="224">
        <v>42614</v>
      </c>
      <c r="DO35" s="224">
        <v>42644</v>
      </c>
      <c r="DP35" s="224">
        <v>42675</v>
      </c>
      <c r="DQ35" s="224">
        <v>42705</v>
      </c>
      <c r="DR35" s="224">
        <v>42736</v>
      </c>
      <c r="DS35" s="224">
        <v>42767</v>
      </c>
      <c r="DT35" s="224">
        <v>42795</v>
      </c>
      <c r="DU35" s="224">
        <v>42826</v>
      </c>
      <c r="DV35" s="224">
        <v>42856</v>
      </c>
      <c r="DW35" s="224">
        <v>42887</v>
      </c>
      <c r="DX35" s="224">
        <v>42917</v>
      </c>
      <c r="DY35" s="224">
        <v>42948</v>
      </c>
      <c r="DZ35" s="224">
        <v>42979</v>
      </c>
      <c r="EA35" s="224">
        <v>43009</v>
      </c>
      <c r="EB35" s="224">
        <v>43040</v>
      </c>
      <c r="EC35" s="224">
        <v>43070</v>
      </c>
      <c r="ED35" s="224">
        <v>43101</v>
      </c>
      <c r="EE35" s="224">
        <v>43132</v>
      </c>
      <c r="EF35" s="224">
        <v>43160</v>
      </c>
      <c r="EG35" s="224">
        <v>43191</v>
      </c>
      <c r="EH35" s="224">
        <v>43221</v>
      </c>
      <c r="EI35" s="224">
        <v>43252</v>
      </c>
      <c r="EJ35" s="224">
        <v>43282</v>
      </c>
      <c r="EK35" s="224">
        <v>43313</v>
      </c>
      <c r="EL35" s="224">
        <v>43344</v>
      </c>
      <c r="EM35" s="224">
        <v>43374</v>
      </c>
      <c r="EN35" s="224">
        <v>43405</v>
      </c>
      <c r="EO35" s="224">
        <v>43435</v>
      </c>
      <c r="EP35" s="224">
        <v>43466</v>
      </c>
      <c r="EQ35" s="224">
        <v>43497</v>
      </c>
      <c r="ER35" s="224">
        <v>43525</v>
      </c>
      <c r="ES35" s="224">
        <v>43556</v>
      </c>
      <c r="ET35" s="224">
        <v>43586</v>
      </c>
      <c r="EU35" s="224">
        <v>43617</v>
      </c>
      <c r="EV35" s="224">
        <v>43647</v>
      </c>
      <c r="EW35" s="224">
        <v>43678</v>
      </c>
      <c r="EX35" s="224">
        <v>43709</v>
      </c>
      <c r="EY35" s="224">
        <v>43739</v>
      </c>
      <c r="EZ35" s="224">
        <v>43770</v>
      </c>
      <c r="FA35" s="224">
        <v>43800</v>
      </c>
      <c r="FB35" s="224">
        <v>43831</v>
      </c>
      <c r="FC35" s="224">
        <v>43862</v>
      </c>
      <c r="FD35" s="224">
        <v>43891</v>
      </c>
      <c r="FE35" s="224">
        <v>43922</v>
      </c>
      <c r="FF35" s="224">
        <v>43952</v>
      </c>
      <c r="FG35" s="224">
        <v>43983</v>
      </c>
      <c r="FH35" s="224">
        <v>44013</v>
      </c>
      <c r="FI35" s="224">
        <v>44044</v>
      </c>
      <c r="FJ35" s="224">
        <v>44075</v>
      </c>
      <c r="FK35" s="224">
        <v>44105</v>
      </c>
      <c r="FL35" s="224">
        <v>44136</v>
      </c>
      <c r="FM35" s="224">
        <v>44166</v>
      </c>
      <c r="FN35" s="224">
        <v>44197</v>
      </c>
      <c r="FO35" s="224">
        <v>44228</v>
      </c>
      <c r="FP35" s="522" t="s">
        <v>458</v>
      </c>
      <c r="FQ35" s="224">
        <v>44287</v>
      </c>
      <c r="FR35" s="224">
        <v>44317</v>
      </c>
      <c r="FS35" s="224">
        <v>44348</v>
      </c>
      <c r="FT35" s="224">
        <v>44378</v>
      </c>
      <c r="FU35" s="224">
        <v>44409</v>
      </c>
      <c r="FV35" s="224">
        <v>44440</v>
      </c>
      <c r="FW35" s="224">
        <v>44470</v>
      </c>
      <c r="FX35" s="224">
        <v>44501</v>
      </c>
      <c r="FY35" s="224">
        <v>44531</v>
      </c>
      <c r="FZ35" s="224">
        <v>44562</v>
      </c>
      <c r="GA35" s="224">
        <v>44593</v>
      </c>
      <c r="GB35" s="224">
        <v>44621</v>
      </c>
      <c r="GC35" s="224">
        <v>44652</v>
      </c>
      <c r="GD35" s="224">
        <v>44682</v>
      </c>
      <c r="GE35" s="224">
        <v>44713</v>
      </c>
      <c r="GF35" s="224">
        <v>44743</v>
      </c>
      <c r="GG35" s="224">
        <v>44774</v>
      </c>
      <c r="GH35" s="224">
        <v>44805</v>
      </c>
      <c r="GI35" s="224">
        <v>44835</v>
      </c>
      <c r="GJ35" s="224">
        <v>44866</v>
      </c>
      <c r="GK35" s="224">
        <v>44896</v>
      </c>
      <c r="GL35" s="224">
        <v>44927</v>
      </c>
      <c r="GM35" s="224">
        <v>44958</v>
      </c>
      <c r="GN35" s="224">
        <v>44986</v>
      </c>
      <c r="GO35" s="224">
        <f t="shared" ref="GO35:HB35" si="1">GO$11</f>
        <v>45017</v>
      </c>
      <c r="GP35" s="224">
        <f t="shared" si="1"/>
        <v>45047</v>
      </c>
      <c r="GQ35" s="224">
        <f t="shared" si="1"/>
        <v>45078</v>
      </c>
      <c r="GR35" s="224">
        <f t="shared" si="1"/>
        <v>45108</v>
      </c>
      <c r="GS35" s="224">
        <f t="shared" si="1"/>
        <v>45139</v>
      </c>
      <c r="GT35" s="224">
        <f t="shared" si="1"/>
        <v>45170</v>
      </c>
      <c r="GU35" s="224">
        <f t="shared" si="1"/>
        <v>45200</v>
      </c>
      <c r="GV35" s="224">
        <f t="shared" si="1"/>
        <v>45231</v>
      </c>
      <c r="GW35" s="224">
        <f t="shared" si="1"/>
        <v>45261</v>
      </c>
      <c r="GX35" s="224">
        <f t="shared" si="1"/>
        <v>45292</v>
      </c>
      <c r="GY35" s="224">
        <f t="shared" si="1"/>
        <v>45323</v>
      </c>
      <c r="GZ35" s="224">
        <f t="shared" si="1"/>
        <v>45352</v>
      </c>
      <c r="HA35" s="224">
        <f t="shared" si="1"/>
        <v>45383</v>
      </c>
      <c r="HB35" s="224">
        <f t="shared" si="1"/>
        <v>45413</v>
      </c>
      <c r="HC35" s="270">
        <v>45444</v>
      </c>
      <c r="HD35" s="270">
        <v>45474</v>
      </c>
      <c r="HE35" s="270">
        <v>45505</v>
      </c>
      <c r="HF35" s="270">
        <v>45536</v>
      </c>
      <c r="HG35" s="270">
        <v>45566</v>
      </c>
      <c r="HH35" s="270">
        <v>45597</v>
      </c>
      <c r="HI35" s="270">
        <v>45627</v>
      </c>
      <c r="HJ35" s="270">
        <v>45658</v>
      </c>
      <c r="HK35" s="270">
        <v>45689</v>
      </c>
      <c r="HL35" s="270">
        <v>45717</v>
      </c>
    </row>
    <row r="36" spans="1:220">
      <c r="A36" s="95" t="s">
        <v>450</v>
      </c>
      <c r="B36" s="352">
        <v>22505</v>
      </c>
      <c r="C36" s="352">
        <v>21982</v>
      </c>
      <c r="D36" s="352">
        <v>22915</v>
      </c>
      <c r="E36" s="352">
        <v>23587</v>
      </c>
      <c r="F36" s="352">
        <v>24091</v>
      </c>
      <c r="G36" s="352">
        <v>24444</v>
      </c>
      <c r="H36" s="352">
        <v>24687</v>
      </c>
      <c r="I36" s="352">
        <v>24252</v>
      </c>
      <c r="J36" s="352">
        <v>24396</v>
      </c>
      <c r="K36" s="352">
        <v>24036</v>
      </c>
      <c r="L36" s="352">
        <v>24049</v>
      </c>
      <c r="M36" s="352">
        <v>24173</v>
      </c>
      <c r="N36" s="352">
        <v>24948</v>
      </c>
      <c r="O36" s="352">
        <v>24160</v>
      </c>
      <c r="P36" s="352">
        <v>25010</v>
      </c>
      <c r="Q36" s="352">
        <v>25159</v>
      </c>
      <c r="R36" s="352">
        <v>25888</v>
      </c>
      <c r="S36" s="352">
        <v>26034</v>
      </c>
      <c r="T36" s="352">
        <v>26799</v>
      </c>
      <c r="U36" s="352">
        <v>27841</v>
      </c>
      <c r="V36" s="352">
        <v>28739</v>
      </c>
      <c r="W36" s="352">
        <v>30059</v>
      </c>
      <c r="X36" s="352">
        <v>31740</v>
      </c>
      <c r="Y36" s="352">
        <v>33216</v>
      </c>
      <c r="Z36" s="352">
        <v>34582</v>
      </c>
      <c r="AA36" s="352">
        <v>34542</v>
      </c>
      <c r="AB36" s="352">
        <v>35569</v>
      </c>
      <c r="AC36" s="352">
        <v>37072</v>
      </c>
      <c r="AD36" s="352">
        <v>37943</v>
      </c>
      <c r="AE36" s="352">
        <v>36678</v>
      </c>
      <c r="AF36" s="352">
        <v>36327</v>
      </c>
      <c r="AG36" s="352">
        <v>36128</v>
      </c>
      <c r="AH36" s="352">
        <v>36610</v>
      </c>
      <c r="AI36" s="352">
        <v>35902</v>
      </c>
      <c r="AJ36" s="352">
        <v>36512</v>
      </c>
      <c r="AK36" s="352">
        <v>37367</v>
      </c>
      <c r="AL36" s="352">
        <v>36539</v>
      </c>
      <c r="AM36" s="352">
        <v>37428</v>
      </c>
      <c r="AN36" s="352">
        <v>38464</v>
      </c>
      <c r="AO36" s="352">
        <v>39683</v>
      </c>
      <c r="AP36" s="352">
        <v>41011</v>
      </c>
      <c r="AQ36" s="352">
        <v>42357</v>
      </c>
      <c r="AR36" s="352">
        <v>41913</v>
      </c>
      <c r="AS36" s="352">
        <v>43292</v>
      </c>
      <c r="AT36" s="352">
        <v>44402</v>
      </c>
      <c r="AU36" s="352">
        <v>45654</v>
      </c>
      <c r="AV36" s="352">
        <v>47187</v>
      </c>
      <c r="AW36" s="352">
        <v>49107</v>
      </c>
      <c r="AX36" s="352">
        <v>50496</v>
      </c>
      <c r="AY36" s="352">
        <v>42096</v>
      </c>
      <c r="AZ36" s="352">
        <v>53055</v>
      </c>
      <c r="BA36" s="352">
        <v>55502</v>
      </c>
      <c r="BB36" s="352">
        <v>58023</v>
      </c>
      <c r="BC36" s="352">
        <v>61106</v>
      </c>
      <c r="BD36" s="352">
        <v>63707</v>
      </c>
      <c r="BE36" s="352">
        <v>66116</v>
      </c>
      <c r="BF36" s="352">
        <v>69045</v>
      </c>
      <c r="BG36" s="352">
        <v>71157</v>
      </c>
      <c r="BH36" s="352">
        <v>72908</v>
      </c>
      <c r="BI36" s="352">
        <v>74863</v>
      </c>
      <c r="BJ36" s="352">
        <v>80523</v>
      </c>
      <c r="BK36" s="352">
        <v>82632</v>
      </c>
      <c r="BL36" s="352">
        <v>84000</v>
      </c>
      <c r="BM36" s="352">
        <v>85323</v>
      </c>
      <c r="BN36" s="352">
        <v>86675</v>
      </c>
      <c r="BO36" s="352">
        <v>88069</v>
      </c>
      <c r="BP36" s="352">
        <v>89344</v>
      </c>
      <c r="BQ36" s="352">
        <v>89454</v>
      </c>
      <c r="BR36" s="352">
        <v>90762</v>
      </c>
      <c r="BS36" s="352">
        <v>92333</v>
      </c>
      <c r="BT36" s="352">
        <v>93320</v>
      </c>
      <c r="BU36" s="352">
        <v>94270</v>
      </c>
      <c r="BV36" s="352">
        <v>91983</v>
      </c>
      <c r="BW36" s="352">
        <v>92784</v>
      </c>
      <c r="BX36" s="352">
        <v>93225</v>
      </c>
      <c r="BY36" s="352">
        <v>93927</v>
      </c>
      <c r="BZ36" s="352">
        <v>94343</v>
      </c>
      <c r="CA36" s="352">
        <v>95065</v>
      </c>
      <c r="CB36" s="352">
        <v>95987</v>
      </c>
      <c r="CC36" s="352">
        <v>96893</v>
      </c>
      <c r="CD36" s="352">
        <v>98230</v>
      </c>
      <c r="CE36" s="352">
        <v>99442</v>
      </c>
      <c r="CF36" s="352">
        <v>100903</v>
      </c>
      <c r="CG36" s="352">
        <v>103222</v>
      </c>
      <c r="CH36" s="352">
        <v>104163</v>
      </c>
      <c r="CI36" s="352">
        <v>106756</v>
      </c>
      <c r="CJ36" s="352">
        <v>109299</v>
      </c>
      <c r="CK36" s="352">
        <v>111975</v>
      </c>
      <c r="CL36" s="352">
        <v>114463</v>
      </c>
      <c r="CM36" s="352">
        <v>116495</v>
      </c>
      <c r="CN36" s="352">
        <v>119172</v>
      </c>
      <c r="CO36" s="352">
        <v>122063</v>
      </c>
      <c r="CP36" s="352">
        <v>125100</v>
      </c>
      <c r="CQ36" s="352">
        <v>128200</v>
      </c>
      <c r="CR36" s="352">
        <v>131390</v>
      </c>
      <c r="CS36" s="352">
        <v>135333</v>
      </c>
      <c r="CT36" s="352">
        <v>137440</v>
      </c>
      <c r="CU36" s="352">
        <v>142419</v>
      </c>
      <c r="CV36" s="352">
        <v>150371</v>
      </c>
      <c r="CW36" s="352">
        <v>158238</v>
      </c>
      <c r="CX36" s="352">
        <v>161648</v>
      </c>
      <c r="CY36" s="352">
        <v>173183</v>
      </c>
      <c r="CZ36" s="352">
        <v>185545</v>
      </c>
      <c r="DA36" s="352">
        <v>198389</v>
      </c>
      <c r="DB36" s="352">
        <v>211786</v>
      </c>
      <c r="DC36" s="352">
        <v>223233</v>
      </c>
      <c r="DD36" s="352">
        <v>234247</v>
      </c>
      <c r="DE36" s="352">
        <v>248702</v>
      </c>
      <c r="DF36" s="352">
        <v>263601</v>
      </c>
      <c r="DG36" s="352">
        <v>278363</v>
      </c>
      <c r="DH36" s="352">
        <v>292158</v>
      </c>
      <c r="DI36" s="352">
        <v>302545</v>
      </c>
      <c r="DJ36" s="352">
        <v>313958</v>
      </c>
      <c r="DK36" s="352">
        <v>327389</v>
      </c>
      <c r="DL36" s="352">
        <v>343440</v>
      </c>
      <c r="DM36" s="352">
        <v>358370</v>
      </c>
      <c r="DN36" s="352">
        <v>372139</v>
      </c>
      <c r="DO36" s="352">
        <v>392841</v>
      </c>
      <c r="DP36" s="352">
        <v>412109</v>
      </c>
      <c r="DQ36" s="352">
        <v>432840</v>
      </c>
      <c r="DR36" s="352">
        <v>455889</v>
      </c>
      <c r="DS36" s="352">
        <v>476026</v>
      </c>
      <c r="DT36" s="352">
        <v>497330</v>
      </c>
      <c r="DU36" s="352">
        <v>476141</v>
      </c>
      <c r="DV36" s="353">
        <v>492999</v>
      </c>
      <c r="DW36" s="353">
        <v>507654</v>
      </c>
      <c r="DX36" s="353">
        <v>520624</v>
      </c>
      <c r="DY36" s="353">
        <v>531461</v>
      </c>
      <c r="DZ36" s="353">
        <v>541851</v>
      </c>
      <c r="EA36" s="354">
        <v>551695</v>
      </c>
      <c r="EB36" s="354">
        <v>558313</v>
      </c>
      <c r="EC36" s="354" t="s">
        <v>87</v>
      </c>
      <c r="ED36" s="354">
        <v>572182</v>
      </c>
      <c r="EE36" s="354">
        <v>581415</v>
      </c>
      <c r="EF36" s="354">
        <v>591034</v>
      </c>
      <c r="EG36" s="354">
        <v>600541</v>
      </c>
      <c r="EH36" s="354">
        <v>609295</v>
      </c>
      <c r="EI36" s="354">
        <v>619358</v>
      </c>
      <c r="EJ36" s="354">
        <v>636107</v>
      </c>
      <c r="EK36" s="354">
        <v>664603</v>
      </c>
      <c r="EL36" s="354">
        <v>696514</v>
      </c>
      <c r="EM36" s="354">
        <v>724093</v>
      </c>
      <c r="EN36" s="354">
        <v>752095</v>
      </c>
      <c r="EO36" s="354">
        <v>786318</v>
      </c>
      <c r="EP36" s="354">
        <v>845169</v>
      </c>
      <c r="EQ36" s="354">
        <v>896330</v>
      </c>
      <c r="ER36" s="354">
        <v>949850</v>
      </c>
      <c r="ES36" s="354">
        <v>1006547</v>
      </c>
      <c r="ET36" s="354">
        <v>1035092</v>
      </c>
      <c r="EU36" s="354">
        <v>1072990</v>
      </c>
      <c r="EV36" s="354" t="s">
        <v>445</v>
      </c>
      <c r="EW36" s="354">
        <v>1130058</v>
      </c>
      <c r="EX36" s="354">
        <v>1152019</v>
      </c>
      <c r="EY36" s="354">
        <v>1171416</v>
      </c>
      <c r="EZ36" s="354">
        <v>1172771</v>
      </c>
      <c r="FA36" s="354">
        <v>1201181</v>
      </c>
      <c r="FB36" s="354">
        <v>1211123</v>
      </c>
      <c r="FC36" s="354">
        <v>1213399</v>
      </c>
      <c r="FD36" s="354">
        <v>1213807</v>
      </c>
      <c r="FE36" s="354">
        <v>1247338</v>
      </c>
      <c r="FF36" s="354">
        <v>1275413</v>
      </c>
      <c r="FG36" s="354">
        <v>1298767</v>
      </c>
      <c r="FH36" s="354">
        <v>1324915</v>
      </c>
      <c r="FI36" s="354">
        <v>1344655</v>
      </c>
      <c r="FJ36" s="354">
        <v>1359609</v>
      </c>
      <c r="FK36" s="354">
        <v>1358668</v>
      </c>
      <c r="FL36" s="354">
        <v>1375846</v>
      </c>
      <c r="FM36" s="354">
        <v>1443685</v>
      </c>
      <c r="FN36" s="354">
        <v>1464804</v>
      </c>
      <c r="FO36" s="354">
        <v>1470448</v>
      </c>
      <c r="FP36" s="523">
        <v>1479805</v>
      </c>
      <c r="FQ36" s="523">
        <v>1503720</v>
      </c>
      <c r="FR36" s="523">
        <v>1524634</v>
      </c>
      <c r="FS36" s="523">
        <v>1558647</v>
      </c>
      <c r="FT36" s="523">
        <v>1597402</v>
      </c>
      <c r="FU36" s="523">
        <v>1635257</v>
      </c>
      <c r="FV36" s="523">
        <v>1668145</v>
      </c>
      <c r="FW36" s="523">
        <v>1707290</v>
      </c>
      <c r="FX36" s="523">
        <v>1735366</v>
      </c>
      <c r="FY36" s="523">
        <v>1814127</v>
      </c>
      <c r="FZ36" s="523">
        <v>1827392</v>
      </c>
      <c r="GA36" s="523">
        <v>1862785</v>
      </c>
      <c r="GB36" s="523">
        <v>1900778</v>
      </c>
      <c r="GC36" s="523">
        <v>1935177</v>
      </c>
      <c r="GD36" s="523">
        <v>1974879</v>
      </c>
      <c r="GE36" s="523">
        <v>2009378</v>
      </c>
      <c r="GF36" s="523">
        <v>2039876</v>
      </c>
      <c r="GG36" s="523">
        <v>2069559</v>
      </c>
      <c r="GH36" s="523">
        <v>2090126</v>
      </c>
      <c r="GI36" s="523">
        <v>2102313</v>
      </c>
      <c r="GJ36" s="523">
        <v>2109570</v>
      </c>
      <c r="GK36" s="523">
        <v>2129196</v>
      </c>
      <c r="GL36" s="523">
        <v>2096907</v>
      </c>
      <c r="GM36" s="523">
        <v>2121791</v>
      </c>
      <c r="GN36" s="523">
        <v>2141535</v>
      </c>
      <c r="GO36" s="523">
        <v>2177265</v>
      </c>
      <c r="GP36" s="523">
        <v>2210657</v>
      </c>
      <c r="GQ36" s="523">
        <v>2246777</v>
      </c>
      <c r="GR36" s="523">
        <v>2292783</v>
      </c>
      <c r="GS36" s="523">
        <v>2373706</v>
      </c>
      <c r="GT36" s="523">
        <v>2403490</v>
      </c>
      <c r="GU36" s="523">
        <v>2427088</v>
      </c>
      <c r="GV36" s="523">
        <v>2443675</v>
      </c>
      <c r="GW36" s="523">
        <v>2479455</v>
      </c>
      <c r="GX36" s="523">
        <v>2524954</v>
      </c>
      <c r="GY36" s="523">
        <v>2538897</v>
      </c>
      <c r="GZ36" s="523">
        <v>2553936</v>
      </c>
      <c r="HA36" s="523">
        <v>2587710</v>
      </c>
      <c r="HB36" s="523">
        <v>2618999</v>
      </c>
      <c r="HC36" s="523">
        <v>2663212</v>
      </c>
      <c r="HD36" s="523">
        <v>2660170</v>
      </c>
      <c r="HE36" s="523">
        <v>2664828</v>
      </c>
      <c r="HF36" s="523">
        <v>2666034</v>
      </c>
      <c r="HG36" s="523">
        <v>2698425</v>
      </c>
      <c r="HH36" s="523">
        <v>2776335</v>
      </c>
      <c r="HI36" s="523">
        <v>3013920</v>
      </c>
      <c r="HJ36" s="523">
        <v>3010878</v>
      </c>
      <c r="HK36" s="523">
        <v>3026426</v>
      </c>
      <c r="HL36" s="523">
        <v>2947515</v>
      </c>
    </row>
    <row r="37" spans="1:220">
      <c r="A37" s="95" t="s">
        <v>451</v>
      </c>
      <c r="B37" s="238">
        <v>1.09704</v>
      </c>
      <c r="C37" s="238">
        <v>1.13419</v>
      </c>
      <c r="D37" s="238">
        <v>1.1857500000000001</v>
      </c>
      <c r="E37" s="238">
        <v>1.21652</v>
      </c>
      <c r="F37" s="238">
        <v>1.2634100000000001</v>
      </c>
      <c r="G37" s="238">
        <v>1.30162</v>
      </c>
      <c r="H37" s="238">
        <v>1.2851300000000001</v>
      </c>
      <c r="I37" s="238">
        <v>1.3264200000000002</v>
      </c>
      <c r="J37" s="238">
        <v>1.3667199999999999</v>
      </c>
      <c r="K37" s="238">
        <v>1.3727199999999999</v>
      </c>
      <c r="L37" s="238">
        <v>1.3854200000000001</v>
      </c>
      <c r="M37" s="238">
        <v>1.43085</v>
      </c>
      <c r="N37" s="238">
        <v>1.42119</v>
      </c>
      <c r="O37" s="238">
        <v>1.48298</v>
      </c>
      <c r="P37" s="238">
        <v>1.56871</v>
      </c>
      <c r="Q37" s="238">
        <v>1.61595</v>
      </c>
      <c r="R37" s="238">
        <v>1.6920299999999999</v>
      </c>
      <c r="S37" s="238">
        <v>1.6938499999999999</v>
      </c>
      <c r="T37" s="238">
        <v>1.77979</v>
      </c>
      <c r="U37" s="238">
        <v>1.8305100000000001</v>
      </c>
      <c r="V37" s="238">
        <v>1.92693</v>
      </c>
      <c r="W37" s="238">
        <v>2.1328899999999997</v>
      </c>
      <c r="X37" s="238">
        <v>2.3053699999999999</v>
      </c>
      <c r="Y37" s="238">
        <v>2.4600900000000001</v>
      </c>
      <c r="Z37" s="238">
        <v>2.50631</v>
      </c>
      <c r="AA37" s="238">
        <v>2.5970999999999997</v>
      </c>
      <c r="AB37" s="238">
        <v>2.69936</v>
      </c>
      <c r="AC37" s="238">
        <v>2.7682699999999998</v>
      </c>
      <c r="AD37" s="238">
        <v>2.8387600000000002</v>
      </c>
      <c r="AE37" s="238">
        <v>2.9349000000000003</v>
      </c>
      <c r="AF37" s="238">
        <v>2.9421200000000001</v>
      </c>
      <c r="AG37" s="238">
        <v>3.0072399999999999</v>
      </c>
      <c r="AH37" s="238">
        <v>3.0848299999999997</v>
      </c>
      <c r="AI37" s="238">
        <v>3.0791399999999998</v>
      </c>
      <c r="AJ37" s="238">
        <v>3.1520000000000001</v>
      </c>
      <c r="AK37" s="238">
        <v>3.2683800000000001</v>
      </c>
      <c r="AL37" s="238">
        <v>3.2480799999999999</v>
      </c>
      <c r="AM37" s="238">
        <v>3.3550858930699996</v>
      </c>
      <c r="AN37" s="238">
        <v>3.4775999999999998</v>
      </c>
      <c r="AO37" s="238">
        <v>3.6208943912599993</v>
      </c>
      <c r="AP37" s="238">
        <v>3.7603400150100006</v>
      </c>
      <c r="AQ37" s="238">
        <v>3.9050124338199992</v>
      </c>
      <c r="AR37" s="238">
        <v>3.9084783133999994</v>
      </c>
      <c r="AS37" s="238">
        <v>3.96750325989</v>
      </c>
      <c r="AT37" s="238">
        <v>4.0934664018699998</v>
      </c>
      <c r="AU37" s="238">
        <v>4.2488164040200012</v>
      </c>
      <c r="AV37" s="238">
        <v>4.4377955876499984</v>
      </c>
      <c r="AW37" s="238">
        <v>4.6531400000000005</v>
      </c>
      <c r="AX37" s="238">
        <v>4.7785299999999999</v>
      </c>
      <c r="AY37" s="238">
        <v>4.7785299999999999</v>
      </c>
      <c r="AZ37" s="238">
        <v>5.0082299999999993</v>
      </c>
      <c r="BA37" s="238">
        <v>5.1715400000000002</v>
      </c>
      <c r="BB37" s="238">
        <v>5.3875625571299999</v>
      </c>
      <c r="BC37" s="238">
        <v>5.6128500000000008</v>
      </c>
      <c r="BD37" s="238">
        <v>5.8380946406800804</v>
      </c>
      <c r="BE37" s="238">
        <v>6.0319170551200001</v>
      </c>
      <c r="BF37" s="238">
        <v>6.46524975398005</v>
      </c>
      <c r="BG37" s="238">
        <v>6.6940088059900296</v>
      </c>
      <c r="BH37" s="238">
        <v>6.9280770185799998</v>
      </c>
      <c r="BI37" s="238">
        <v>7.2267200000000003</v>
      </c>
      <c r="BJ37" s="238">
        <v>7.6046612330499999</v>
      </c>
      <c r="BK37" s="238">
        <v>7.8933462049300003</v>
      </c>
      <c r="BL37" s="238">
        <v>8.1132512116799997</v>
      </c>
      <c r="BM37" s="238">
        <v>8.5306557213199987</v>
      </c>
      <c r="BN37" s="238">
        <v>8.8033325287700013</v>
      </c>
      <c r="BO37" s="238">
        <v>8.9404796286500012</v>
      </c>
      <c r="BP37" s="238">
        <v>9.2191090518500012</v>
      </c>
      <c r="BQ37" s="238">
        <v>9.2498044616000001</v>
      </c>
      <c r="BR37" s="238">
        <v>9.4670517464300001</v>
      </c>
      <c r="BS37" s="238">
        <v>9.8836625516700014</v>
      </c>
      <c r="BT37" s="238">
        <v>9.9316689880100011</v>
      </c>
      <c r="BU37" s="238">
        <v>10.1966507684</v>
      </c>
      <c r="BV37" s="238">
        <v>9.8842353659899995</v>
      </c>
      <c r="BW37" s="238">
        <v>9.7771419491399989</v>
      </c>
      <c r="BX37" s="238">
        <v>9.7340312944199994</v>
      </c>
      <c r="BY37" s="238">
        <v>9.8372544755100009</v>
      </c>
      <c r="BZ37" s="238">
        <v>9.6648589706100019</v>
      </c>
      <c r="CA37" s="238">
        <v>9.5224162804500008</v>
      </c>
      <c r="CB37" s="238">
        <v>9.5946549858699992</v>
      </c>
      <c r="CC37" s="238">
        <v>9.5736426077800001</v>
      </c>
      <c r="CD37" s="238">
        <v>9.7989213489199987</v>
      </c>
      <c r="CE37" s="238">
        <v>9.9753827548299991</v>
      </c>
      <c r="CF37" s="238">
        <v>9.8999972337199988</v>
      </c>
      <c r="CG37" s="238">
        <v>10.271278394929999</v>
      </c>
      <c r="CH37" s="238">
        <v>10.114064740889997</v>
      </c>
      <c r="CI37" s="238">
        <v>10.7995221384</v>
      </c>
      <c r="CJ37" s="238">
        <v>11.112805660389997</v>
      </c>
      <c r="CK37" s="238">
        <v>11.60088771667</v>
      </c>
      <c r="CL37" s="238">
        <v>12.222076629</v>
      </c>
      <c r="CM37" s="238">
        <v>12.51390238844</v>
      </c>
      <c r="CN37" s="238">
        <v>12.87696608898</v>
      </c>
      <c r="CO37" s="238">
        <v>13.433144513549999</v>
      </c>
      <c r="CP37" s="238">
        <v>13.30733184777</v>
      </c>
      <c r="CQ37" s="238">
        <v>13.678648409019999</v>
      </c>
      <c r="CR37" s="238">
        <v>14.173869317259999</v>
      </c>
      <c r="CS37" s="238">
        <v>14.32049280038</v>
      </c>
      <c r="CT37" s="238">
        <v>14.63744204156</v>
      </c>
      <c r="CU37" s="238">
        <v>14.889856175719999</v>
      </c>
      <c r="CV37" s="238">
        <v>15.51670208366</v>
      </c>
      <c r="CW37" s="238">
        <v>16.64879503877</v>
      </c>
      <c r="CX37" s="238">
        <v>16.425399529260002</v>
      </c>
      <c r="CY37" s="238">
        <v>17.477856904979998</v>
      </c>
      <c r="CZ37" s="238">
        <v>18.406581460879998</v>
      </c>
      <c r="DA37" s="238">
        <v>19.014725726270001</v>
      </c>
      <c r="DB37" s="238">
        <v>20.105020112999998</v>
      </c>
      <c r="DC37" s="238">
        <v>21.311541823999999</v>
      </c>
      <c r="DD37" s="238">
        <v>22.266248345640001</v>
      </c>
      <c r="DE37" s="238">
        <v>23.78540064781</v>
      </c>
      <c r="DF37" s="238">
        <v>25.157908906759999</v>
      </c>
      <c r="DG37" s="238">
        <v>26.595320223080002</v>
      </c>
      <c r="DH37" s="238">
        <v>28.88436607105</v>
      </c>
      <c r="DI37" s="238">
        <v>30.40361068408</v>
      </c>
      <c r="DJ37" s="238">
        <v>31.569292763109999</v>
      </c>
      <c r="DK37" s="238">
        <v>32.822786924820001</v>
      </c>
      <c r="DL37" s="238">
        <v>34.398287320320001</v>
      </c>
      <c r="DM37" s="238">
        <v>35.676901043000001</v>
      </c>
      <c r="DN37" s="238">
        <v>37.136694682139996</v>
      </c>
      <c r="DO37" s="238">
        <v>38.610408389349999</v>
      </c>
      <c r="DP37" s="238">
        <v>39.627673866230005</v>
      </c>
      <c r="DQ37" s="238">
        <v>40.868850396629995</v>
      </c>
      <c r="DR37" s="238">
        <v>42.05326623725</v>
      </c>
      <c r="DS37" s="238">
        <v>44.106539718000001</v>
      </c>
      <c r="DT37" s="238">
        <v>44.859002200909998</v>
      </c>
      <c r="DU37" s="238">
        <v>45.452690064389998</v>
      </c>
      <c r="DV37" s="238">
        <v>46.133636479779994</v>
      </c>
      <c r="DW37" s="238">
        <v>47.110396813999998</v>
      </c>
      <c r="DX37" s="238">
        <v>48.769449507440001</v>
      </c>
      <c r="DY37" s="238">
        <v>49.299896891549999</v>
      </c>
      <c r="DZ37" s="238">
        <v>49.60770472123</v>
      </c>
      <c r="EA37" s="238">
        <v>49.388249867509998</v>
      </c>
      <c r="EB37" s="238">
        <v>49.152818223740006</v>
      </c>
      <c r="EC37" s="238">
        <v>49.477223268039999</v>
      </c>
      <c r="ED37" s="238">
        <v>49.201616332750007</v>
      </c>
      <c r="EE37" s="238">
        <v>49.125930925009996</v>
      </c>
      <c r="EF37" s="238">
        <v>49.33117597551</v>
      </c>
      <c r="EG37" s="238">
        <v>49.426000000000002</v>
      </c>
      <c r="EH37" s="238">
        <v>48.311999999999998</v>
      </c>
      <c r="EI37" s="238">
        <v>48.305999999999997</v>
      </c>
      <c r="EJ37" s="238">
        <v>50.091000000000001</v>
      </c>
      <c r="EK37" s="238">
        <v>50.292999999999999</v>
      </c>
      <c r="EL37" s="238">
        <v>51.366</v>
      </c>
      <c r="EM37" s="238">
        <v>53.773000000000003</v>
      </c>
      <c r="EN37" s="238">
        <v>54.485999999999997</v>
      </c>
      <c r="EO37" s="238">
        <v>55.981999999999999</v>
      </c>
      <c r="EP37" s="238">
        <v>58.72</v>
      </c>
      <c r="EQ37" s="238">
        <v>59.732999999999997</v>
      </c>
      <c r="ER37" s="238">
        <v>61.204000000000001</v>
      </c>
      <c r="ES37" s="238">
        <v>62.957000000000001</v>
      </c>
      <c r="ET37" s="238">
        <v>60.579000000000001</v>
      </c>
      <c r="EU37" s="238">
        <v>63.470999999999997</v>
      </c>
      <c r="EV37" s="238">
        <v>64.631</v>
      </c>
      <c r="EW37" s="238">
        <v>64.256</v>
      </c>
      <c r="EX37" s="238">
        <v>66.087999999999994</v>
      </c>
      <c r="EY37" s="238">
        <v>68.227000000000004</v>
      </c>
      <c r="EZ37" s="238">
        <v>66.643000000000001</v>
      </c>
      <c r="FA37" s="238">
        <v>66.864000000000004</v>
      </c>
      <c r="FB37" s="238">
        <v>66.561999999999998</v>
      </c>
      <c r="FC37" s="238">
        <v>65.751999999999995</v>
      </c>
      <c r="FD37" s="238">
        <v>61.973999999999997</v>
      </c>
      <c r="FE37" s="238">
        <v>64.408000000000001</v>
      </c>
      <c r="FF37" s="238">
        <v>66.251999999999995</v>
      </c>
      <c r="FG37" s="238">
        <v>67.320999999999998</v>
      </c>
      <c r="FH37" s="238">
        <v>69.508456975990001</v>
      </c>
      <c r="FI37" s="238">
        <v>67.369800040209995</v>
      </c>
      <c r="FJ37" s="238">
        <v>65.789654525629999</v>
      </c>
      <c r="FK37" s="238">
        <v>65.455547416339996</v>
      </c>
      <c r="FL37" s="238">
        <v>66.463595539229999</v>
      </c>
      <c r="FM37" s="238">
        <v>69.211187002559996</v>
      </c>
      <c r="FN37" s="238">
        <v>67.888660380769991</v>
      </c>
      <c r="FO37" s="238">
        <v>67.035155620219996</v>
      </c>
      <c r="FP37" s="540">
        <v>65.386586086669993</v>
      </c>
      <c r="FQ37" s="540">
        <v>66.960087423389993</v>
      </c>
      <c r="FR37" s="540">
        <v>67.400526462309998</v>
      </c>
      <c r="FS37" s="540">
        <v>68.514391658760005</v>
      </c>
      <c r="FT37" s="540">
        <v>69.415796688610001</v>
      </c>
      <c r="FU37" s="540">
        <v>69.708186133040002</v>
      </c>
      <c r="FV37" s="540">
        <v>70.682074039710002</v>
      </c>
      <c r="FW37" s="540">
        <v>69.896282338649996</v>
      </c>
      <c r="FX37" s="540">
        <v>74.041068924859999</v>
      </c>
      <c r="FY37" s="540">
        <v>76.739244746419999</v>
      </c>
      <c r="FZ37" s="540">
        <v>76.964941794430004</v>
      </c>
      <c r="GA37" s="540">
        <v>79.150292571349993</v>
      </c>
      <c r="GB37" s="540">
        <v>83.169900154390007</v>
      </c>
      <c r="GC37" s="540">
        <v>84.867332389270004</v>
      </c>
      <c r="GD37" s="540">
        <v>86.97245561519</v>
      </c>
      <c r="GE37" s="540">
        <v>88.759260237939998</v>
      </c>
      <c r="GF37" s="540">
        <v>90.027370929249997</v>
      </c>
      <c r="GG37" s="540">
        <v>93.03251670697</v>
      </c>
      <c r="GH37" s="540">
        <v>95.519423353830007</v>
      </c>
      <c r="GI37" s="540">
        <v>96.885000000000005</v>
      </c>
      <c r="GJ37" s="540">
        <v>97.502701158320008</v>
      </c>
      <c r="GK37" s="540">
        <v>99.556150817119999</v>
      </c>
      <c r="GL37" s="540">
        <v>99.173520865550003</v>
      </c>
      <c r="GM37" s="540">
        <v>101.83317340033</v>
      </c>
      <c r="GN37" s="540">
        <v>105.28646665269</v>
      </c>
      <c r="GO37" s="540">
        <v>108.66863316295</v>
      </c>
      <c r="GP37" s="540">
        <v>113.15237432219</v>
      </c>
      <c r="GQ37" s="540">
        <v>116.54478861801999</v>
      </c>
      <c r="GR37" s="540">
        <v>118.82758782088</v>
      </c>
      <c r="GS37" s="540">
        <v>120.04364153559</v>
      </c>
      <c r="GT37" s="540">
        <v>120.12092251078001</v>
      </c>
      <c r="GU37" s="540">
        <v>121.22185411424</v>
      </c>
      <c r="GV37" s="540">
        <v>123.56935838974999</v>
      </c>
      <c r="GW37" s="540">
        <v>126.82838267528</v>
      </c>
      <c r="GX37" s="540">
        <f>127.85280621499</f>
        <v>127.85280621499</v>
      </c>
      <c r="GY37" s="540">
        <v>128.864337318</v>
      </c>
      <c r="GZ37" s="540">
        <v>129.972720509</v>
      </c>
      <c r="HA37" s="540">
        <v>131.842242965</v>
      </c>
      <c r="HB37" s="540">
        <v>134.512812784</v>
      </c>
      <c r="HC37" s="658">
        <v>136.48161236799999</v>
      </c>
      <c r="HD37" s="658">
        <v>139.33788053467998</v>
      </c>
      <c r="HE37" s="658">
        <v>135.78528237601</v>
      </c>
      <c r="HF37" s="658">
        <v>136.34318159449001</v>
      </c>
      <c r="HG37" s="658">
        <v>138.04530546714003</v>
      </c>
      <c r="HH37" s="658">
        <v>139.23282335062001</v>
      </c>
      <c r="HI37" s="658">
        <v>142.74255802803</v>
      </c>
      <c r="HJ37" s="658">
        <v>146.21825505529998</v>
      </c>
      <c r="HK37" s="658">
        <v>149.0006754092</v>
      </c>
      <c r="HL37" s="658">
        <v>150.96334363603</v>
      </c>
    </row>
    <row r="38" spans="1:220">
      <c r="A38" s="239"/>
      <c r="B38" s="415"/>
      <c r="C38" s="415"/>
      <c r="D38" s="415"/>
      <c r="E38" s="415"/>
      <c r="F38" s="415"/>
      <c r="G38" s="415"/>
      <c r="H38" s="415"/>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c r="AJ38" s="415"/>
      <c r="AK38" s="415"/>
      <c r="AL38" s="415"/>
      <c r="AM38" s="415"/>
      <c r="AN38" s="415"/>
      <c r="AO38" s="415"/>
      <c r="AP38" s="415"/>
      <c r="AQ38" s="415"/>
      <c r="AR38" s="415"/>
      <c r="AS38" s="415"/>
      <c r="AT38" s="415"/>
      <c r="AU38" s="415"/>
      <c r="AV38" s="415"/>
      <c r="AW38" s="415"/>
      <c r="AX38" s="415"/>
      <c r="AY38" s="415"/>
      <c r="AZ38" s="415"/>
      <c r="BA38" s="415"/>
      <c r="BB38" s="415"/>
      <c r="BC38" s="415"/>
      <c r="BD38" s="415"/>
      <c r="BE38" s="415"/>
      <c r="BF38" s="415"/>
      <c r="BG38" s="415"/>
      <c r="BH38" s="415"/>
      <c r="BI38" s="415"/>
      <c r="BJ38" s="415"/>
      <c r="BK38" s="415"/>
      <c r="BL38" s="415"/>
      <c r="BM38" s="415"/>
      <c r="BN38" s="415"/>
      <c r="BO38" s="415"/>
      <c r="BP38" s="415"/>
      <c r="BQ38" s="415"/>
      <c r="BR38" s="415"/>
      <c r="BS38" s="415"/>
      <c r="BT38" s="415"/>
      <c r="BU38" s="415"/>
      <c r="BV38" s="415"/>
      <c r="BW38" s="415"/>
      <c r="BX38" s="415"/>
      <c r="BY38" s="415"/>
      <c r="BZ38" s="415"/>
      <c r="CA38" s="415"/>
      <c r="CB38" s="415"/>
      <c r="CC38" s="415"/>
      <c r="CD38" s="415"/>
      <c r="CE38" s="415"/>
      <c r="CF38" s="415"/>
      <c r="CG38" s="415"/>
      <c r="CH38" s="415"/>
      <c r="CI38" s="415"/>
      <c r="CJ38" s="415"/>
      <c r="CK38" s="415"/>
      <c r="CL38" s="415"/>
      <c r="CM38" s="415"/>
      <c r="CN38" s="415"/>
      <c r="CO38" s="415"/>
      <c r="CP38" s="415"/>
      <c r="CQ38" s="415"/>
      <c r="CR38" s="415"/>
      <c r="CS38" s="415"/>
      <c r="CT38" s="415"/>
      <c r="CU38" s="415"/>
      <c r="CV38" s="415"/>
      <c r="CW38" s="415"/>
      <c r="CX38" s="415"/>
      <c r="CY38" s="415"/>
      <c r="CZ38" s="415"/>
      <c r="DA38" s="415"/>
      <c r="DB38" s="415"/>
      <c r="DC38" s="415"/>
      <c r="DD38" s="415"/>
      <c r="DE38" s="415"/>
      <c r="DF38" s="415"/>
      <c r="DG38" s="415"/>
      <c r="DH38" s="415"/>
      <c r="DI38" s="415"/>
      <c r="DJ38" s="415"/>
      <c r="DK38" s="415"/>
      <c r="DL38" s="415"/>
      <c r="DM38" s="415"/>
      <c r="DN38" s="415"/>
      <c r="DO38" s="415"/>
      <c r="DP38" s="415"/>
      <c r="DQ38" s="415"/>
      <c r="DR38" s="415"/>
      <c r="DS38" s="415"/>
      <c r="DT38" s="415"/>
      <c r="DU38" s="415"/>
      <c r="DV38" s="415"/>
      <c r="DW38" s="415"/>
      <c r="DX38" s="415"/>
      <c r="DY38" s="415"/>
      <c r="DZ38" s="415"/>
      <c r="EA38" s="415"/>
      <c r="EB38" s="415"/>
      <c r="EC38" s="415"/>
      <c r="ED38" s="415"/>
      <c r="EE38" s="415"/>
      <c r="EF38" s="415"/>
      <c r="EG38" s="415"/>
      <c r="EH38" s="415"/>
      <c r="EI38" s="415"/>
      <c r="EJ38" s="415"/>
      <c r="EK38" s="415"/>
      <c r="EL38" s="415"/>
      <c r="EM38" s="415"/>
      <c r="EN38" s="415"/>
      <c r="EO38" s="415"/>
      <c r="EP38" s="415"/>
      <c r="EQ38" s="415"/>
      <c r="ER38" s="415"/>
      <c r="ES38" s="415"/>
      <c r="ET38" s="415"/>
      <c r="EU38" s="415"/>
      <c r="EV38" s="415"/>
      <c r="EW38" s="415"/>
      <c r="EX38" s="415"/>
      <c r="FR38" s="76"/>
      <c r="FS38" s="76"/>
      <c r="FT38" s="76"/>
      <c r="FU38" s="76"/>
      <c r="FV38" s="76"/>
      <c r="FW38" s="76"/>
      <c r="FX38" s="76"/>
      <c r="FY38" s="76"/>
      <c r="FZ38" s="76"/>
      <c r="GA38" s="76"/>
      <c r="GB38" s="76"/>
      <c r="GC38" s="76"/>
      <c r="GD38" s="76"/>
      <c r="GE38" s="76"/>
      <c r="GF38" s="76"/>
      <c r="GG38" s="76"/>
      <c r="GH38" s="76"/>
      <c r="GI38" s="76"/>
      <c r="GJ38" s="76"/>
      <c r="GK38" s="76"/>
      <c r="GL38" s="76"/>
      <c r="GM38" s="76"/>
      <c r="GN38" s="76"/>
      <c r="GO38" s="76"/>
      <c r="GP38" s="76"/>
      <c r="GQ38" s="76"/>
      <c r="GR38" s="76"/>
      <c r="GS38" s="76"/>
      <c r="GT38" s="76"/>
      <c r="GU38" s="76"/>
      <c r="GV38" s="76"/>
      <c r="GW38" s="76"/>
      <c r="GX38" s="76"/>
      <c r="GY38" s="76"/>
      <c r="GZ38" s="76"/>
      <c r="HA38" s="76"/>
      <c r="HB38" s="76"/>
      <c r="HC38" s="627"/>
      <c r="HD38" s="627"/>
      <c r="HE38" s="627"/>
      <c r="HF38" s="627"/>
      <c r="HG38" s="627"/>
      <c r="HH38" s="627"/>
      <c r="HI38" s="627"/>
      <c r="HJ38" s="627"/>
      <c r="HK38" s="627"/>
      <c r="HL38" s="627"/>
    </row>
    <row r="39" spans="1:220" s="340" customFormat="1">
      <c r="A39" s="25"/>
      <c r="B39" s="343"/>
      <c r="C39" s="343"/>
      <c r="D39" s="343"/>
      <c r="E39" s="343"/>
      <c r="F39" s="343"/>
      <c r="G39" s="343"/>
      <c r="H39" s="343"/>
      <c r="I39" s="343"/>
      <c r="J39" s="343"/>
      <c r="K39" s="343"/>
      <c r="L39" s="343"/>
      <c r="M39" s="343"/>
      <c r="N39" s="343"/>
      <c r="O39" s="343"/>
      <c r="P39" s="343"/>
      <c r="Q39" s="343"/>
      <c r="R39" s="343"/>
      <c r="S39" s="343"/>
      <c r="T39" s="343"/>
      <c r="U39" s="343"/>
      <c r="V39" s="343"/>
      <c r="W39" s="343"/>
      <c r="X39" s="343"/>
      <c r="Y39" s="343"/>
      <c r="Z39" s="343"/>
      <c r="AA39" s="343"/>
      <c r="AB39" s="343"/>
      <c r="AC39" s="343"/>
      <c r="AD39" s="343"/>
      <c r="AE39" s="343"/>
      <c r="AF39" s="343"/>
      <c r="AG39" s="343"/>
      <c r="AH39" s="343"/>
      <c r="AI39" s="343"/>
      <c r="AJ39" s="343"/>
      <c r="AK39" s="343"/>
      <c r="AL39" s="343"/>
      <c r="AM39" s="343"/>
      <c r="AN39" s="343"/>
      <c r="AO39" s="343"/>
      <c r="AP39" s="343"/>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43"/>
      <c r="BN39" s="343"/>
      <c r="BO39" s="343"/>
      <c r="BP39" s="343"/>
      <c r="BQ39" s="343"/>
      <c r="BR39" s="343"/>
      <c r="BS39" s="343"/>
      <c r="BT39" s="343"/>
      <c r="BU39" s="343"/>
      <c r="BV39" s="343"/>
      <c r="BW39" s="343"/>
      <c r="BX39" s="343"/>
      <c r="BY39" s="343"/>
      <c r="BZ39" s="343"/>
      <c r="CA39" s="343"/>
      <c r="CB39" s="343"/>
      <c r="CC39" s="343"/>
      <c r="CD39" s="343"/>
      <c r="CE39" s="343"/>
      <c r="CF39" s="343"/>
      <c r="CG39" s="343"/>
      <c r="CH39" s="343"/>
      <c r="CI39" s="343"/>
      <c r="CJ39" s="343"/>
      <c r="CK39" s="343"/>
      <c r="CL39" s="343"/>
      <c r="CM39" s="343"/>
      <c r="CN39" s="343"/>
      <c r="CO39" s="343"/>
      <c r="CP39" s="343"/>
      <c r="CQ39" s="343"/>
      <c r="CR39" s="343"/>
      <c r="CS39" s="343"/>
      <c r="CT39" s="343"/>
      <c r="CU39" s="343"/>
      <c r="CV39" s="343"/>
      <c r="CW39" s="343"/>
      <c r="CX39" s="343"/>
      <c r="CY39" s="343"/>
      <c r="CZ39" s="343"/>
      <c r="DA39" s="343"/>
      <c r="DB39" s="343"/>
      <c r="DC39" s="343"/>
      <c r="DD39" s="343"/>
      <c r="DE39" s="343"/>
      <c r="DF39" s="343"/>
      <c r="DG39" s="343"/>
      <c r="DH39" s="343"/>
      <c r="DI39" s="343"/>
      <c r="DJ39" s="343"/>
      <c r="DK39" s="343"/>
      <c r="DL39" s="343"/>
      <c r="DM39" s="343"/>
      <c r="DN39" s="343"/>
      <c r="DO39" s="343"/>
      <c r="DP39" s="343"/>
      <c r="DQ39" s="343"/>
      <c r="DR39" s="343"/>
      <c r="DS39" s="343"/>
      <c r="DT39" s="343"/>
      <c r="DU39" s="343"/>
      <c r="DV39" s="343"/>
      <c r="DW39" s="343"/>
      <c r="DX39" s="343"/>
      <c r="DY39" s="343"/>
      <c r="DZ39" s="343"/>
      <c r="EA39" s="343"/>
      <c r="EB39" s="343"/>
      <c r="EC39" s="343"/>
      <c r="ED39" s="343"/>
      <c r="EE39" s="343"/>
      <c r="EF39" s="343"/>
      <c r="EG39" s="343"/>
      <c r="EH39" s="343"/>
      <c r="EI39" s="343"/>
      <c r="EJ39" s="343"/>
      <c r="EK39" s="343"/>
      <c r="EL39" s="343"/>
      <c r="EM39" s="343"/>
      <c r="EN39" s="343"/>
      <c r="EO39" s="343"/>
      <c r="EP39" s="343"/>
      <c r="EQ39" s="343"/>
      <c r="ER39" s="343"/>
      <c r="ES39" s="343"/>
      <c r="ET39" s="343"/>
      <c r="EU39" s="343"/>
      <c r="EV39" s="343"/>
      <c r="EW39" s="343"/>
      <c r="EX39" s="343"/>
      <c r="EY39" s="343"/>
      <c r="EZ39" s="343"/>
      <c r="FA39" s="343"/>
      <c r="FB39" s="343"/>
      <c r="FC39" s="343"/>
      <c r="FD39" s="343"/>
      <c r="FE39" s="343"/>
      <c r="FF39" s="343"/>
      <c r="FG39" s="343"/>
      <c r="FH39" s="343"/>
      <c r="FI39" s="343"/>
      <c r="FJ39" s="343"/>
      <c r="FK39" s="343"/>
      <c r="FL39" s="343"/>
      <c r="FM39" s="343"/>
      <c r="FN39" s="343"/>
      <c r="FO39" s="343"/>
      <c r="FP39" s="343"/>
      <c r="FQ39" s="343"/>
      <c r="FR39" s="343"/>
      <c r="FS39" s="343"/>
      <c r="FT39" s="343"/>
      <c r="FU39" s="343"/>
      <c r="FV39" s="343"/>
      <c r="FW39" s="343"/>
      <c r="FX39" s="343"/>
      <c r="FY39" s="343"/>
      <c r="FZ39" s="343"/>
      <c r="GA39" s="343"/>
      <c r="GB39" s="343"/>
      <c r="GC39" s="343"/>
      <c r="GD39" s="343"/>
      <c r="GE39" s="343"/>
      <c r="GF39" s="343"/>
      <c r="GG39" s="343"/>
      <c r="GH39" s="343"/>
      <c r="GI39" s="343"/>
      <c r="GJ39" s="343"/>
      <c r="GK39" s="343"/>
      <c r="GL39" s="343"/>
      <c r="GM39" s="343"/>
      <c r="GN39" s="343"/>
      <c r="GO39" s="343"/>
      <c r="GP39" s="343"/>
      <c r="GQ39" s="343"/>
      <c r="GR39" s="343"/>
      <c r="GS39" s="343"/>
      <c r="GT39" s="343"/>
      <c r="GU39" s="343"/>
      <c r="GV39" s="343"/>
      <c r="GW39" s="343"/>
      <c r="GX39" s="343"/>
      <c r="GY39" s="343"/>
      <c r="GZ39" s="343"/>
      <c r="HA39" s="343"/>
      <c r="HB39" s="343"/>
      <c r="HC39" s="653"/>
      <c r="HD39" s="653"/>
      <c r="HE39" s="653"/>
      <c r="HF39" s="653"/>
      <c r="HG39" s="653"/>
      <c r="HH39" s="653"/>
      <c r="HI39" s="653"/>
      <c r="HJ39" s="653"/>
      <c r="HK39" s="653"/>
      <c r="HL39" s="653"/>
    </row>
    <row r="40" spans="1:220" s="76" customFormat="1">
      <c r="A40" s="336"/>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39"/>
      <c r="AV40" s="339"/>
      <c r="AW40" s="339"/>
      <c r="AX40" s="339"/>
      <c r="AY40" s="339"/>
      <c r="AZ40" s="339"/>
      <c r="BA40" s="339"/>
      <c r="BB40" s="339"/>
      <c r="BC40" s="339"/>
      <c r="BD40" s="339"/>
      <c r="BE40" s="339"/>
      <c r="BF40" s="339"/>
      <c r="BG40" s="339"/>
      <c r="BH40" s="339"/>
      <c r="BI40" s="339"/>
      <c r="BJ40" s="339"/>
      <c r="BK40" s="339"/>
      <c r="BL40" s="339"/>
      <c r="BM40" s="339"/>
      <c r="BN40" s="339"/>
      <c r="BO40" s="339"/>
      <c r="BP40" s="339"/>
      <c r="BQ40" s="339"/>
      <c r="BR40" s="339"/>
      <c r="BS40" s="339"/>
      <c r="BT40" s="339"/>
      <c r="BU40" s="339"/>
      <c r="BV40" s="339"/>
      <c r="BW40" s="339"/>
      <c r="BX40" s="339"/>
      <c r="BY40" s="339"/>
      <c r="BZ40" s="339"/>
      <c r="CA40" s="339"/>
      <c r="CB40" s="339"/>
      <c r="CC40" s="339"/>
      <c r="CD40" s="339"/>
      <c r="CE40" s="339"/>
      <c r="CF40" s="339"/>
      <c r="CG40" s="339"/>
      <c r="CH40" s="339"/>
      <c r="CI40" s="339"/>
      <c r="CJ40" s="339"/>
      <c r="CK40" s="339"/>
      <c r="CL40" s="339"/>
      <c r="CM40" s="339"/>
      <c r="CN40" s="339"/>
      <c r="CO40" s="339"/>
      <c r="CP40" s="339"/>
      <c r="CQ40" s="339"/>
      <c r="CR40" s="339"/>
      <c r="CS40" s="339"/>
      <c r="CT40" s="339"/>
      <c r="CU40" s="339"/>
      <c r="CV40" s="339"/>
      <c r="CW40" s="339"/>
      <c r="CX40" s="339"/>
      <c r="CY40" s="339"/>
      <c r="CZ40" s="339"/>
      <c r="DA40" s="339"/>
      <c r="DB40" s="339"/>
      <c r="DC40" s="339"/>
      <c r="DD40" s="339"/>
      <c r="DE40" s="339"/>
      <c r="DF40" s="339"/>
      <c r="DG40" s="339"/>
      <c r="DH40" s="339"/>
      <c r="DI40" s="339"/>
      <c r="DJ40" s="339"/>
      <c r="DK40" s="339"/>
      <c r="DL40" s="339"/>
      <c r="DM40" s="339"/>
      <c r="DN40" s="339"/>
      <c r="DO40" s="339"/>
      <c r="DP40" s="339"/>
      <c r="DQ40" s="339"/>
      <c r="DR40" s="339"/>
      <c r="DS40" s="339"/>
      <c r="DT40" s="339"/>
      <c r="DU40" s="339"/>
      <c r="DV40" s="339"/>
      <c r="DW40" s="339"/>
      <c r="DX40" s="339"/>
      <c r="DY40" s="339"/>
      <c r="DZ40" s="339"/>
      <c r="EA40" s="339"/>
      <c r="EB40" s="339"/>
      <c r="EC40" s="339"/>
      <c r="ED40" s="339"/>
      <c r="EE40" s="339"/>
      <c r="EF40" s="339"/>
      <c r="EG40" s="339"/>
      <c r="EH40" s="339"/>
      <c r="EI40" s="339"/>
      <c r="EJ40" s="339"/>
      <c r="EK40" s="339"/>
      <c r="EL40" s="339"/>
      <c r="EM40" s="339"/>
      <c r="EN40" s="339"/>
      <c r="EO40" s="339"/>
      <c r="EP40" s="339"/>
      <c r="EQ40" s="339"/>
      <c r="ER40" s="339"/>
      <c r="ES40" s="339"/>
      <c r="ET40" s="339"/>
      <c r="EU40" s="339"/>
      <c r="EV40" s="339"/>
      <c r="EW40" s="339"/>
      <c r="EX40" s="339"/>
      <c r="EY40" s="339"/>
      <c r="EZ40" s="339"/>
      <c r="FA40" s="339"/>
      <c r="FB40" s="339"/>
      <c r="FC40" s="339"/>
      <c r="FD40" s="339"/>
      <c r="FE40" s="339"/>
      <c r="FF40" s="339"/>
      <c r="FG40" s="339"/>
      <c r="FH40" s="339"/>
      <c r="FI40" s="339"/>
      <c r="FJ40" s="339"/>
      <c r="FK40" s="339"/>
      <c r="FL40" s="339"/>
      <c r="FM40" s="339"/>
      <c r="FN40" s="339"/>
      <c r="FO40" s="339"/>
      <c r="FP40" s="339"/>
      <c r="FQ40" s="339"/>
      <c r="FR40" s="339"/>
      <c r="FS40" s="339"/>
      <c r="FT40" s="339"/>
      <c r="FU40" s="339"/>
      <c r="FV40" s="339"/>
      <c r="FW40" s="339"/>
      <c r="FX40" s="339"/>
      <c r="FY40" s="339"/>
      <c r="FZ40" s="339"/>
      <c r="GA40" s="339"/>
      <c r="GB40" s="339"/>
      <c r="GC40" s="339"/>
      <c r="GD40" s="339"/>
      <c r="GE40" s="339"/>
      <c r="GF40" s="339"/>
      <c r="GG40" s="339"/>
      <c r="GH40" s="339"/>
      <c r="GI40" s="339"/>
      <c r="GJ40" s="339"/>
      <c r="GK40" s="339"/>
      <c r="GL40" s="339"/>
      <c r="GM40" s="339"/>
      <c r="GN40" s="339"/>
      <c r="GO40" s="339"/>
      <c r="GP40" s="339"/>
      <c r="GQ40" s="339"/>
      <c r="GR40" s="339"/>
      <c r="GS40" s="339"/>
      <c r="GT40" s="339"/>
      <c r="GU40" s="339"/>
      <c r="GV40" s="339"/>
      <c r="GW40" s="339"/>
      <c r="GX40" s="339"/>
      <c r="GY40" s="339"/>
      <c r="GZ40" s="339"/>
      <c r="HA40" s="339"/>
      <c r="HB40" s="339"/>
      <c r="HC40" s="654"/>
      <c r="HD40" s="654"/>
      <c r="HE40" s="654"/>
      <c r="HF40" s="654"/>
      <c r="HG40" s="654"/>
      <c r="HH40" s="654"/>
      <c r="HI40" s="654"/>
      <c r="HJ40" s="654"/>
      <c r="HK40" s="654"/>
      <c r="HL40" s="654"/>
    </row>
    <row r="41" spans="1:220" ht="18.75">
      <c r="A41" s="580" t="s">
        <v>518</v>
      </c>
      <c r="HC41" s="630"/>
      <c r="HD41" s="630"/>
      <c r="HE41" s="630"/>
      <c r="HF41" s="630"/>
      <c r="HG41" s="630"/>
      <c r="HH41" s="630"/>
      <c r="HI41" s="630"/>
      <c r="HJ41" s="630"/>
      <c r="HK41" s="630"/>
      <c r="HL41" s="630"/>
    </row>
    <row r="42" spans="1:220">
      <c r="B42" s="298"/>
      <c r="C42" s="298"/>
      <c r="D42" s="298"/>
      <c r="E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9"/>
      <c r="EB42" s="299"/>
      <c r="EC42" s="299"/>
      <c r="ED42" s="299"/>
      <c r="EE42" s="299"/>
      <c r="EF42" s="299"/>
      <c r="EG42" s="299"/>
      <c r="EH42" s="299"/>
      <c r="EI42" s="299"/>
      <c r="EJ42" s="299"/>
      <c r="EK42" s="299"/>
      <c r="EL42" s="299"/>
      <c r="EM42" s="299"/>
      <c r="EN42" s="299"/>
      <c r="EO42" s="299"/>
      <c r="EP42" s="299"/>
      <c r="EQ42" s="299"/>
      <c r="ER42" s="299"/>
      <c r="ES42" s="299"/>
      <c r="ET42" s="299"/>
      <c r="HC42" s="630"/>
      <c r="HD42" s="630"/>
      <c r="HE42" s="630"/>
      <c r="HF42" s="630"/>
      <c r="HG42" s="630"/>
      <c r="HH42" s="630"/>
      <c r="HI42" s="630"/>
      <c r="HJ42" s="630"/>
      <c r="HK42" s="630"/>
      <c r="HL42" s="630"/>
    </row>
    <row r="43" spans="1:220" ht="15.75">
      <c r="A43" s="403" t="s">
        <v>294</v>
      </c>
      <c r="EJ43" s="355"/>
      <c r="EU43" s="355"/>
      <c r="EV43" s="355"/>
      <c r="EW43" s="355"/>
      <c r="HC43" s="630"/>
      <c r="HD43" s="630"/>
      <c r="HE43" s="630"/>
      <c r="HF43" s="630"/>
      <c r="HG43" s="630"/>
      <c r="HH43" s="630"/>
      <c r="HI43" s="630"/>
      <c r="HJ43" s="630"/>
      <c r="HK43" s="630"/>
      <c r="HL43" s="630"/>
    </row>
    <row r="44" spans="1:220">
      <c r="A44" s="303" t="s">
        <v>284</v>
      </c>
      <c r="B44" s="224">
        <v>39083</v>
      </c>
      <c r="C44" s="224">
        <v>39114</v>
      </c>
      <c r="D44" s="224">
        <v>39142</v>
      </c>
      <c r="E44" s="224">
        <v>39173</v>
      </c>
      <c r="F44" s="224">
        <v>39203</v>
      </c>
      <c r="G44" s="224">
        <v>39234</v>
      </c>
      <c r="H44" s="224">
        <v>39264</v>
      </c>
      <c r="I44" s="224">
        <v>39295</v>
      </c>
      <c r="J44" s="224">
        <v>39326</v>
      </c>
      <c r="K44" s="224">
        <v>39356</v>
      </c>
      <c r="L44" s="224">
        <v>39387</v>
      </c>
      <c r="M44" s="224">
        <v>39417</v>
      </c>
      <c r="N44" s="224">
        <v>39448</v>
      </c>
      <c r="O44" s="224">
        <v>39479</v>
      </c>
      <c r="P44" s="224">
        <v>39508</v>
      </c>
      <c r="Q44" s="224">
        <v>39539</v>
      </c>
      <c r="R44" s="224">
        <v>39569</v>
      </c>
      <c r="S44" s="224">
        <v>39600</v>
      </c>
      <c r="T44" s="224">
        <v>39630</v>
      </c>
      <c r="U44" s="224">
        <v>39661</v>
      </c>
      <c r="V44" s="224">
        <v>39692</v>
      </c>
      <c r="W44" s="224">
        <v>39722</v>
      </c>
      <c r="X44" s="224">
        <v>39753</v>
      </c>
      <c r="Y44" s="224">
        <v>39783</v>
      </c>
      <c r="Z44" s="224">
        <v>39814</v>
      </c>
      <c r="AA44" s="224">
        <v>39845</v>
      </c>
      <c r="AB44" s="224">
        <v>39873</v>
      </c>
      <c r="AC44" s="224">
        <v>39904</v>
      </c>
      <c r="AD44" s="224">
        <v>39934</v>
      </c>
      <c r="AE44" s="224">
        <v>39965</v>
      </c>
      <c r="AF44" s="224">
        <v>39995</v>
      </c>
      <c r="AG44" s="224">
        <v>40026</v>
      </c>
      <c r="AH44" s="224">
        <v>40057</v>
      </c>
      <c r="AI44" s="224">
        <v>40087</v>
      </c>
      <c r="AJ44" s="224">
        <v>40118</v>
      </c>
      <c r="AK44" s="224">
        <v>40148</v>
      </c>
      <c r="AL44" s="224">
        <v>40179</v>
      </c>
      <c r="AM44" s="224">
        <v>40210</v>
      </c>
      <c r="AN44" s="224">
        <v>40238</v>
      </c>
      <c r="AO44" s="224">
        <v>40269</v>
      </c>
      <c r="AP44" s="224">
        <v>40299</v>
      </c>
      <c r="AQ44" s="224">
        <v>40330</v>
      </c>
      <c r="AR44" s="224">
        <v>40360</v>
      </c>
      <c r="AS44" s="224">
        <v>40391</v>
      </c>
      <c r="AT44" s="224">
        <v>40422</v>
      </c>
      <c r="AU44" s="224">
        <v>40452</v>
      </c>
      <c r="AV44" s="224">
        <v>40483</v>
      </c>
      <c r="AW44" s="224">
        <v>40513</v>
      </c>
      <c r="AX44" s="224">
        <v>40544</v>
      </c>
      <c r="AY44" s="224">
        <v>40575</v>
      </c>
      <c r="AZ44" s="224">
        <v>40603</v>
      </c>
      <c r="BA44" s="224">
        <v>40634</v>
      </c>
      <c r="BB44" s="224">
        <v>40664</v>
      </c>
      <c r="BC44" s="224">
        <v>40695</v>
      </c>
      <c r="BD44" s="224">
        <v>40725</v>
      </c>
      <c r="BE44" s="224">
        <v>40756</v>
      </c>
      <c r="BF44" s="224">
        <v>40787</v>
      </c>
      <c r="BG44" s="224">
        <v>40817</v>
      </c>
      <c r="BH44" s="224">
        <v>40848</v>
      </c>
      <c r="BI44" s="224">
        <v>40878</v>
      </c>
      <c r="BJ44" s="224">
        <v>40909</v>
      </c>
      <c r="BK44" s="224">
        <v>40940</v>
      </c>
      <c r="BL44" s="224">
        <v>40969</v>
      </c>
      <c r="BM44" s="224">
        <v>41000</v>
      </c>
      <c r="BN44" s="224">
        <v>41030</v>
      </c>
      <c r="BO44" s="224">
        <v>41061</v>
      </c>
      <c r="BP44" s="224">
        <v>41091</v>
      </c>
      <c r="BQ44" s="224">
        <v>41122</v>
      </c>
      <c r="BR44" s="224">
        <v>41153</v>
      </c>
      <c r="BS44" s="224">
        <v>41183</v>
      </c>
      <c r="BT44" s="224">
        <v>41214</v>
      </c>
      <c r="BU44" s="224">
        <v>41244</v>
      </c>
      <c r="BV44" s="224">
        <v>41275</v>
      </c>
      <c r="BW44" s="224">
        <v>41306</v>
      </c>
      <c r="BX44" s="224">
        <v>41334</v>
      </c>
      <c r="BY44" s="224">
        <v>41365</v>
      </c>
      <c r="BZ44" s="224">
        <v>41395</v>
      </c>
      <c r="CA44" s="224">
        <v>41426</v>
      </c>
      <c r="CB44" s="224">
        <v>41456</v>
      </c>
      <c r="CC44" s="224">
        <v>41487</v>
      </c>
      <c r="CD44" s="224">
        <v>41518</v>
      </c>
      <c r="CE44" s="224">
        <v>41548</v>
      </c>
      <c r="CF44" s="224">
        <v>41579</v>
      </c>
      <c r="CG44" s="224">
        <v>41609</v>
      </c>
      <c r="CH44" s="224">
        <v>41640</v>
      </c>
      <c r="CI44" s="224">
        <v>41671</v>
      </c>
      <c r="CJ44" s="224">
        <v>41699</v>
      </c>
      <c r="CK44" s="224">
        <v>41730</v>
      </c>
      <c r="CL44" s="224">
        <v>41760</v>
      </c>
      <c r="CM44" s="224">
        <v>41791</v>
      </c>
      <c r="CN44" s="224">
        <v>41821</v>
      </c>
      <c r="CO44" s="224">
        <v>41852</v>
      </c>
      <c r="CP44" s="224">
        <v>41883</v>
      </c>
      <c r="CQ44" s="224">
        <v>41913</v>
      </c>
      <c r="CR44" s="224">
        <v>41944</v>
      </c>
      <c r="CS44" s="224">
        <v>41974</v>
      </c>
      <c r="CT44" s="224">
        <v>42005</v>
      </c>
      <c r="CU44" s="224">
        <v>42036</v>
      </c>
      <c r="CV44" s="224">
        <v>42064</v>
      </c>
      <c r="CW44" s="224">
        <v>42095</v>
      </c>
      <c r="CX44" s="224">
        <v>42125</v>
      </c>
      <c r="CY44" s="224">
        <v>42156</v>
      </c>
      <c r="CZ44" s="224">
        <v>42186</v>
      </c>
      <c r="DA44" s="224">
        <v>42217</v>
      </c>
      <c r="DB44" s="224">
        <v>42248</v>
      </c>
      <c r="DC44" s="224">
        <v>42278</v>
      </c>
      <c r="DD44" s="224">
        <v>42309</v>
      </c>
      <c r="DE44" s="224">
        <v>42339</v>
      </c>
      <c r="DF44" s="224">
        <v>42370</v>
      </c>
      <c r="DG44" s="224">
        <v>42401</v>
      </c>
      <c r="DH44" s="224">
        <v>42430</v>
      </c>
      <c r="DI44" s="224">
        <v>42461</v>
      </c>
      <c r="DJ44" s="224">
        <v>42491</v>
      </c>
      <c r="DK44" s="224">
        <v>42522</v>
      </c>
      <c r="DL44" s="224">
        <v>42552</v>
      </c>
      <c r="DM44" s="224">
        <v>42583</v>
      </c>
      <c r="DN44" s="224">
        <v>42614</v>
      </c>
      <c r="DO44" s="224">
        <v>42644</v>
      </c>
      <c r="DP44" s="224">
        <v>42675</v>
      </c>
      <c r="DQ44" s="224">
        <v>42705</v>
      </c>
      <c r="DR44" s="224">
        <v>42736</v>
      </c>
      <c r="DS44" s="224">
        <v>42767</v>
      </c>
      <c r="DT44" s="224">
        <v>42795</v>
      </c>
      <c r="DU44" s="224">
        <v>42826</v>
      </c>
      <c r="DV44" s="224">
        <v>42856</v>
      </c>
      <c r="DW44" s="224">
        <v>42887</v>
      </c>
      <c r="DX44" s="224">
        <v>42917</v>
      </c>
      <c r="DY44" s="224">
        <v>42948</v>
      </c>
      <c r="DZ44" s="224">
        <v>42979</v>
      </c>
      <c r="EA44" s="224">
        <v>43009</v>
      </c>
      <c r="EB44" s="224">
        <v>43040</v>
      </c>
      <c r="EC44" s="224">
        <v>43070</v>
      </c>
      <c r="ED44" s="224">
        <v>43101</v>
      </c>
      <c r="EE44" s="224">
        <v>43132</v>
      </c>
      <c r="EF44" s="224">
        <v>43160</v>
      </c>
      <c r="EG44" s="224">
        <v>43191</v>
      </c>
      <c r="EH44" s="224">
        <v>43221</v>
      </c>
      <c r="EI44" s="224">
        <v>43252</v>
      </c>
      <c r="EJ44" s="224">
        <v>43282</v>
      </c>
      <c r="EK44" s="224">
        <v>43313</v>
      </c>
      <c r="EL44" s="224">
        <v>43344</v>
      </c>
      <c r="EM44" s="224">
        <v>43374</v>
      </c>
      <c r="EN44" s="224">
        <v>43405</v>
      </c>
      <c r="EO44" s="224">
        <v>43435</v>
      </c>
      <c r="EP44" s="224">
        <v>43466</v>
      </c>
      <c r="EQ44" s="224">
        <v>43497</v>
      </c>
      <c r="ER44" s="224">
        <v>43525</v>
      </c>
      <c r="ES44" s="224">
        <v>43556</v>
      </c>
      <c r="ET44" s="224">
        <v>43586</v>
      </c>
      <c r="EU44" s="224">
        <v>43617</v>
      </c>
      <c r="EV44" s="224">
        <v>43647</v>
      </c>
      <c r="EW44" s="224">
        <v>43678</v>
      </c>
      <c r="EX44" s="224">
        <v>43709</v>
      </c>
      <c r="EY44" s="224">
        <v>43739</v>
      </c>
      <c r="EZ44" s="224">
        <v>43770</v>
      </c>
      <c r="FA44" s="224">
        <v>43800</v>
      </c>
      <c r="FB44" s="224">
        <v>43831</v>
      </c>
      <c r="FC44" s="224">
        <v>43862</v>
      </c>
      <c r="FD44" s="224">
        <v>43891</v>
      </c>
      <c r="FE44" s="224">
        <v>43922</v>
      </c>
      <c r="FF44" s="224">
        <v>43952</v>
      </c>
      <c r="FG44" s="224">
        <v>43983</v>
      </c>
      <c r="FH44" s="224">
        <v>44013</v>
      </c>
      <c r="FI44" s="224">
        <v>44044</v>
      </c>
      <c r="FJ44" s="224">
        <v>44075</v>
      </c>
      <c r="FK44" s="224">
        <v>44105</v>
      </c>
      <c r="FL44" s="224">
        <v>44136</v>
      </c>
      <c r="FM44" s="224">
        <v>44166</v>
      </c>
      <c r="FN44" s="224">
        <v>44197</v>
      </c>
      <c r="FO44" s="224">
        <v>44228</v>
      </c>
      <c r="FP44" s="224">
        <v>44256</v>
      </c>
      <c r="FQ44" s="224">
        <v>44287</v>
      </c>
      <c r="FR44" s="224">
        <v>44317</v>
      </c>
      <c r="FS44" s="224">
        <v>44348</v>
      </c>
      <c r="FT44" s="224">
        <v>44378</v>
      </c>
      <c r="FU44" s="224">
        <v>44409</v>
      </c>
      <c r="FV44" s="224">
        <v>44440</v>
      </c>
      <c r="FW44" s="224">
        <v>44470</v>
      </c>
      <c r="FX44" s="224">
        <v>44501</v>
      </c>
      <c r="FY44" s="224">
        <v>44531</v>
      </c>
      <c r="FZ44" s="224">
        <v>44562</v>
      </c>
      <c r="GA44" s="224">
        <v>44593</v>
      </c>
      <c r="GB44" s="224">
        <v>44621</v>
      </c>
      <c r="GC44" s="224">
        <v>44652</v>
      </c>
      <c r="GD44" s="224">
        <v>44682</v>
      </c>
      <c r="GE44" s="224">
        <v>44713</v>
      </c>
      <c r="GF44" s="224">
        <v>44743</v>
      </c>
      <c r="GG44" s="224">
        <v>44774</v>
      </c>
      <c r="GH44" s="224">
        <v>44805</v>
      </c>
      <c r="GI44" s="224">
        <v>44835</v>
      </c>
      <c r="GJ44" s="224">
        <v>44866</v>
      </c>
      <c r="GK44" s="224">
        <v>44896</v>
      </c>
      <c r="GL44" s="224">
        <v>44927</v>
      </c>
      <c r="GM44" s="224">
        <v>44958</v>
      </c>
      <c r="GN44" s="224">
        <v>44986</v>
      </c>
      <c r="GO44" s="224">
        <f t="shared" ref="GO44:HB44" si="2">GO$11</f>
        <v>45017</v>
      </c>
      <c r="GP44" s="224">
        <f t="shared" si="2"/>
        <v>45047</v>
      </c>
      <c r="GQ44" s="224">
        <f t="shared" si="2"/>
        <v>45078</v>
      </c>
      <c r="GR44" s="224">
        <f t="shared" si="2"/>
        <v>45108</v>
      </c>
      <c r="GS44" s="224">
        <f t="shared" si="2"/>
        <v>45139</v>
      </c>
      <c r="GT44" s="224">
        <f t="shared" si="2"/>
        <v>45170</v>
      </c>
      <c r="GU44" s="224">
        <f t="shared" si="2"/>
        <v>45200</v>
      </c>
      <c r="GV44" s="224">
        <f t="shared" si="2"/>
        <v>45231</v>
      </c>
      <c r="GW44" s="224">
        <f t="shared" si="2"/>
        <v>45261</v>
      </c>
      <c r="GX44" s="224">
        <f t="shared" si="2"/>
        <v>45292</v>
      </c>
      <c r="GY44" s="224">
        <f t="shared" si="2"/>
        <v>45323</v>
      </c>
      <c r="GZ44" s="224">
        <f t="shared" si="2"/>
        <v>45352</v>
      </c>
      <c r="HA44" s="224">
        <f t="shared" si="2"/>
        <v>45383</v>
      </c>
      <c r="HB44" s="224">
        <f t="shared" si="2"/>
        <v>45413</v>
      </c>
      <c r="HC44" s="270">
        <v>45444</v>
      </c>
      <c r="HD44" s="270">
        <v>45474</v>
      </c>
      <c r="HE44" s="270">
        <v>45505</v>
      </c>
      <c r="HF44" s="270">
        <v>45536</v>
      </c>
      <c r="HG44" s="270">
        <v>45566</v>
      </c>
      <c r="HH44" s="270">
        <v>45597</v>
      </c>
      <c r="HI44" s="270">
        <v>45627</v>
      </c>
      <c r="HJ44" s="270">
        <v>45658</v>
      </c>
      <c r="HK44" s="270">
        <v>45689</v>
      </c>
      <c r="HL44" s="270">
        <v>45717</v>
      </c>
    </row>
    <row r="45" spans="1:220">
      <c r="A45" s="300" t="s">
        <v>329</v>
      </c>
      <c r="B45" s="238">
        <v>17.486000000000001</v>
      </c>
      <c r="C45" s="238">
        <v>16.309000000000001</v>
      </c>
      <c r="D45" s="238">
        <v>20.981000000000002</v>
      </c>
      <c r="E45" s="238">
        <v>17.742000000000001</v>
      </c>
      <c r="F45" s="238">
        <v>17.271000000000001</v>
      </c>
      <c r="G45" s="238">
        <v>16.302</v>
      </c>
      <c r="H45" s="238">
        <v>17.747</v>
      </c>
      <c r="I45" s="238">
        <v>22.22</v>
      </c>
      <c r="J45" s="238">
        <v>18.305</v>
      </c>
      <c r="K45" s="238">
        <v>20.163</v>
      </c>
      <c r="L45" s="238">
        <v>17.785</v>
      </c>
      <c r="M45" s="238">
        <v>20.506</v>
      </c>
      <c r="N45" s="238">
        <v>25.86</v>
      </c>
      <c r="O45" s="238">
        <v>25.524000000000001</v>
      </c>
      <c r="P45" s="238">
        <v>30.803000000000001</v>
      </c>
      <c r="Q45" s="238">
        <v>27.754999999999999</v>
      </c>
      <c r="R45" s="238">
        <v>30.504999999999999</v>
      </c>
      <c r="S45" s="238">
        <v>32.081000000000003</v>
      </c>
      <c r="T45" s="238">
        <v>33.741999999999997</v>
      </c>
      <c r="U45" s="238">
        <v>37.975000000000001</v>
      </c>
      <c r="V45" s="238">
        <v>47.539000000000001</v>
      </c>
      <c r="W45" s="238">
        <v>34.44</v>
      </c>
      <c r="X45" s="238">
        <v>30.846</v>
      </c>
      <c r="Y45" s="238">
        <v>34.637</v>
      </c>
      <c r="Z45" s="238">
        <v>29.553999999999998</v>
      </c>
      <c r="AA45" s="238">
        <v>28.59</v>
      </c>
      <c r="AB45" s="238">
        <v>31.988</v>
      </c>
      <c r="AC45" s="238">
        <v>23.48</v>
      </c>
      <c r="AD45" s="238">
        <v>24.768999999999998</v>
      </c>
      <c r="AE45" s="238">
        <v>29.481999999999999</v>
      </c>
      <c r="AF45" s="238">
        <v>23.638000000000002</v>
      </c>
      <c r="AG45" s="238">
        <v>20.855</v>
      </c>
      <c r="AH45" s="238">
        <v>22.016999999999999</v>
      </c>
      <c r="AI45" s="238">
        <v>22.282</v>
      </c>
      <c r="AJ45" s="238">
        <v>20.231999999999999</v>
      </c>
      <c r="AK45" s="238">
        <v>24.068000000000001</v>
      </c>
      <c r="AL45" s="238">
        <v>15.092000000000001</v>
      </c>
      <c r="AM45" s="238">
        <v>14.682</v>
      </c>
      <c r="AN45" s="238">
        <v>16.779</v>
      </c>
      <c r="AO45" s="238">
        <v>17.28</v>
      </c>
      <c r="AP45" s="238">
        <v>18.141999999999999</v>
      </c>
      <c r="AQ45" s="238">
        <v>13.829000000000001</v>
      </c>
      <c r="AR45" s="238">
        <v>13.757999999999999</v>
      </c>
      <c r="AS45" s="238">
        <v>16.004999999999999</v>
      </c>
      <c r="AT45" s="238">
        <v>15.567</v>
      </c>
      <c r="AU45" s="238">
        <v>13.555</v>
      </c>
      <c r="AV45" s="238">
        <v>14.958</v>
      </c>
      <c r="AW45" s="238">
        <v>17.463000000000001</v>
      </c>
      <c r="AX45" s="238">
        <v>12.481</v>
      </c>
      <c r="AY45" s="238">
        <v>17.943999999999999</v>
      </c>
      <c r="AZ45" s="238">
        <v>17.234999999999999</v>
      </c>
      <c r="BA45" s="238">
        <v>17.898</v>
      </c>
      <c r="BB45" s="238">
        <v>20.913</v>
      </c>
      <c r="BC45" s="238">
        <v>21.239000000000001</v>
      </c>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301"/>
      <c r="DW45" s="301"/>
      <c r="DX45" s="301"/>
      <c r="DY45" s="301"/>
      <c r="DZ45" s="301"/>
      <c r="EA45" s="302"/>
      <c r="EB45" s="302"/>
      <c r="EC45" s="302"/>
      <c r="ED45" s="302"/>
      <c r="EE45" s="302"/>
      <c r="EF45" s="302"/>
      <c r="EG45" s="302"/>
      <c r="EH45" s="302"/>
      <c r="EI45" s="302"/>
      <c r="EJ45" s="302"/>
      <c r="EK45" s="302"/>
      <c r="EL45" s="302"/>
      <c r="EM45" s="302"/>
      <c r="EN45" s="302"/>
      <c r="EO45" s="302"/>
      <c r="EP45" s="302"/>
      <c r="EQ45" s="302"/>
      <c r="ER45" s="302"/>
      <c r="ES45" s="302"/>
      <c r="ET45" s="302"/>
      <c r="EU45" s="249"/>
      <c r="EV45" s="249"/>
      <c r="EW45" s="249"/>
      <c r="EX45" s="249"/>
      <c r="EY45" s="249"/>
      <c r="EZ45" s="249"/>
      <c r="FA45" s="249"/>
      <c r="FB45" s="249"/>
      <c r="FC45" s="249"/>
      <c r="FD45" s="249"/>
      <c r="HC45" s="630"/>
      <c r="HD45" s="630"/>
      <c r="HE45" s="630"/>
      <c r="HF45" s="630"/>
      <c r="HG45" s="630"/>
      <c r="HH45" s="630"/>
      <c r="HI45" s="630"/>
      <c r="HJ45" s="630"/>
      <c r="HK45" s="630"/>
      <c r="HL45" s="630"/>
    </row>
    <row r="46" spans="1:220">
      <c r="A46" s="95" t="s">
        <v>422</v>
      </c>
      <c r="B46" s="238">
        <v>0</v>
      </c>
      <c r="C46" s="237">
        <v>0</v>
      </c>
      <c r="D46" s="237">
        <v>0</v>
      </c>
      <c r="E46" s="237">
        <v>0</v>
      </c>
      <c r="F46" s="237">
        <v>0</v>
      </c>
      <c r="G46" s="237">
        <v>0</v>
      </c>
      <c r="H46" s="237">
        <v>0</v>
      </c>
      <c r="I46" s="237">
        <v>0</v>
      </c>
      <c r="J46" s="237">
        <v>0</v>
      </c>
      <c r="K46" s="237">
        <v>0</v>
      </c>
      <c r="L46" s="237">
        <v>0</v>
      </c>
      <c r="M46" s="237">
        <v>0</v>
      </c>
      <c r="N46" s="237">
        <v>0</v>
      </c>
      <c r="O46" s="237">
        <v>0</v>
      </c>
      <c r="P46" s="237">
        <v>0</v>
      </c>
      <c r="Q46" s="237">
        <v>0</v>
      </c>
      <c r="R46" s="237">
        <v>0</v>
      </c>
      <c r="S46" s="237">
        <v>0</v>
      </c>
      <c r="T46" s="237">
        <v>0</v>
      </c>
      <c r="U46" s="237">
        <v>0</v>
      </c>
      <c r="V46" s="237">
        <v>0</v>
      </c>
      <c r="W46" s="237">
        <v>0</v>
      </c>
      <c r="X46" s="237">
        <v>0</v>
      </c>
      <c r="Y46" s="237">
        <v>0</v>
      </c>
      <c r="Z46" s="237">
        <v>0</v>
      </c>
      <c r="AA46" s="237">
        <v>0</v>
      </c>
      <c r="AB46" s="237">
        <v>0</v>
      </c>
      <c r="AC46" s="237">
        <v>0</v>
      </c>
      <c r="AD46" s="237">
        <v>0</v>
      </c>
      <c r="AE46" s="237">
        <v>0</v>
      </c>
      <c r="AF46" s="237">
        <v>0</v>
      </c>
      <c r="AG46" s="237">
        <v>0</v>
      </c>
      <c r="AH46" s="237">
        <v>0</v>
      </c>
      <c r="AI46" s="237">
        <v>0</v>
      </c>
      <c r="AJ46" s="237">
        <v>0</v>
      </c>
      <c r="AK46" s="237">
        <v>0</v>
      </c>
      <c r="AL46" s="237">
        <v>0</v>
      </c>
      <c r="AM46" s="237">
        <v>0</v>
      </c>
      <c r="AN46" s="237">
        <v>0</v>
      </c>
      <c r="AO46" s="237">
        <v>0</v>
      </c>
      <c r="AP46" s="237">
        <v>0</v>
      </c>
      <c r="AQ46" s="237">
        <v>0</v>
      </c>
      <c r="AR46" s="237">
        <v>0</v>
      </c>
      <c r="AS46" s="237">
        <v>0</v>
      </c>
      <c r="AT46" s="237">
        <v>0</v>
      </c>
      <c r="AU46" s="237">
        <v>0</v>
      </c>
      <c r="AV46" s="237">
        <v>0</v>
      </c>
      <c r="AW46" s="237">
        <v>0</v>
      </c>
      <c r="AX46" s="237">
        <v>0</v>
      </c>
      <c r="AY46" s="237">
        <v>0</v>
      </c>
      <c r="AZ46" s="237">
        <v>0</v>
      </c>
      <c r="BA46" s="237">
        <v>0</v>
      </c>
      <c r="BB46" s="237">
        <v>0</v>
      </c>
      <c r="BC46" s="237">
        <v>0</v>
      </c>
      <c r="BD46" s="237">
        <v>116.53073645605001</v>
      </c>
      <c r="BE46" s="237">
        <v>194.77948444270999</v>
      </c>
      <c r="BF46" s="237">
        <v>184.76068801214998</v>
      </c>
      <c r="BG46" s="237">
        <v>101.46562478242996</v>
      </c>
      <c r="BH46" s="237">
        <v>125.70903927116001</v>
      </c>
      <c r="BI46" s="237">
        <v>164.64288850397998</v>
      </c>
      <c r="BJ46" s="237">
        <v>94.865189693219989</v>
      </c>
      <c r="BK46" s="237">
        <v>97.508093181500016</v>
      </c>
      <c r="BL46" s="237">
        <v>130.58471123782996</v>
      </c>
      <c r="BM46" s="237">
        <v>175.68123635072004</v>
      </c>
      <c r="BN46" s="237">
        <v>248.74744754585996</v>
      </c>
      <c r="BO46" s="237">
        <v>137.46349158518004</v>
      </c>
      <c r="BP46" s="237">
        <v>194.92476047059995</v>
      </c>
      <c r="BQ46" s="237">
        <v>152.46201215244994</v>
      </c>
      <c r="BR46" s="237">
        <v>123.80718039930002</v>
      </c>
      <c r="BS46" s="237">
        <v>140.98512355984997</v>
      </c>
      <c r="BT46" s="237">
        <v>136.85205286245002</v>
      </c>
      <c r="BU46" s="237">
        <v>181.17027555469997</v>
      </c>
      <c r="BV46" s="237">
        <v>125.43620083135997</v>
      </c>
      <c r="BW46" s="237">
        <v>145.43896760981997</v>
      </c>
      <c r="BX46" s="237">
        <v>189.30223677380999</v>
      </c>
      <c r="BY46" s="237">
        <v>185.88015021541995</v>
      </c>
      <c r="BZ46" s="237">
        <v>418.81488418422009</v>
      </c>
      <c r="CA46" s="237">
        <v>405.92149268202002</v>
      </c>
      <c r="CB46" s="237">
        <v>222.68492425468992</v>
      </c>
      <c r="CC46" s="237">
        <v>241.84644778677998</v>
      </c>
      <c r="CD46" s="237">
        <v>214.60458848726998</v>
      </c>
      <c r="CE46" s="237">
        <v>249.19858999112998</v>
      </c>
      <c r="CF46" s="237">
        <v>247.94678392912004</v>
      </c>
      <c r="CG46" s="237">
        <v>392.54500388841996</v>
      </c>
      <c r="CH46" s="237">
        <v>491.67527099976007</v>
      </c>
      <c r="CI46" s="237">
        <v>230.95225611892005</v>
      </c>
      <c r="CJ46" s="237">
        <v>262.16886394764998</v>
      </c>
      <c r="CK46" s="237">
        <v>261.07166661386998</v>
      </c>
      <c r="CL46" s="237">
        <v>266.33492135433994</v>
      </c>
      <c r="CM46" s="237">
        <v>226.91826592894992</v>
      </c>
      <c r="CN46" s="237">
        <v>207.52065403443007</v>
      </c>
      <c r="CO46" s="237">
        <v>177.84010718902005</v>
      </c>
      <c r="CP46" s="237">
        <v>313.75297011793003</v>
      </c>
      <c r="CQ46" s="237">
        <v>288.93432965545009</v>
      </c>
      <c r="CR46" s="237">
        <v>205.82990122012004</v>
      </c>
      <c r="CS46" s="237">
        <v>268.34525802462997</v>
      </c>
      <c r="CT46" s="237">
        <v>214.96062190801004</v>
      </c>
      <c r="CU46" s="237">
        <v>273.28947369021</v>
      </c>
      <c r="CV46" s="237">
        <v>346.6184454879899</v>
      </c>
      <c r="CW46" s="237">
        <v>235.80072456898003</v>
      </c>
      <c r="CX46" s="237">
        <v>302.57368127161999</v>
      </c>
      <c r="CY46" s="237">
        <v>286.34489641929997</v>
      </c>
      <c r="CZ46" s="237">
        <v>329.19996472373992</v>
      </c>
      <c r="DA46" s="237">
        <v>457.93941979314008</v>
      </c>
      <c r="DB46" s="237">
        <v>408.69833050480003</v>
      </c>
      <c r="DC46" s="237">
        <v>304.30112845603998</v>
      </c>
      <c r="DD46" s="237">
        <v>232.52499396931</v>
      </c>
      <c r="DE46" s="237">
        <v>322.21414459666016</v>
      </c>
      <c r="DF46" s="237">
        <v>366.90394256468994</v>
      </c>
      <c r="DG46" s="237">
        <v>218.23552625442997</v>
      </c>
      <c r="DH46" s="237">
        <v>335.40543313712993</v>
      </c>
      <c r="DI46" s="237">
        <v>324.41707052671995</v>
      </c>
      <c r="DJ46" s="237">
        <v>284.99644116827989</v>
      </c>
      <c r="DK46" s="237">
        <v>355.89879621028996</v>
      </c>
      <c r="DL46" s="237">
        <v>265.13690003319005</v>
      </c>
      <c r="DM46" s="237">
        <v>243.83853909859999</v>
      </c>
      <c r="DN46" s="237">
        <v>324.78114129399012</v>
      </c>
      <c r="DO46" s="237">
        <v>398.78416036307004</v>
      </c>
      <c r="DP46" s="237">
        <v>394.83088135135006</v>
      </c>
      <c r="DQ46" s="237">
        <v>632.68252327887501</v>
      </c>
      <c r="DR46" s="237">
        <v>448.68127270992994</v>
      </c>
      <c r="DS46" s="237">
        <v>450.05453392520002</v>
      </c>
      <c r="DT46" s="237">
        <v>277.54125930594</v>
      </c>
      <c r="DU46" s="237">
        <v>223.61605207540001</v>
      </c>
      <c r="DV46" s="246">
        <v>537.87195675320993</v>
      </c>
      <c r="DW46" s="247">
        <v>162.45816354151995</v>
      </c>
      <c r="DX46" s="247">
        <v>273.70893499027</v>
      </c>
      <c r="DY46" s="247">
        <v>153.18083950398997</v>
      </c>
      <c r="DZ46" s="247">
        <v>203.07487885481004</v>
      </c>
      <c r="EA46" s="249">
        <v>208.01268315881993</v>
      </c>
      <c r="EB46" s="249">
        <v>562.23155285971995</v>
      </c>
      <c r="EC46" s="249">
        <v>266.80291877774999</v>
      </c>
      <c r="ED46" s="249">
        <v>188.52492100533001</v>
      </c>
      <c r="EE46" s="249">
        <v>151.38627035548001</v>
      </c>
      <c r="EF46" s="249">
        <v>236.34137271077003</v>
      </c>
      <c r="EG46" s="249">
        <v>311.48986289455007</v>
      </c>
      <c r="EH46" s="249">
        <v>430.92471477681011</v>
      </c>
      <c r="EI46" s="249">
        <v>253.11055628744995</v>
      </c>
      <c r="EJ46" s="249">
        <v>310.04808281838001</v>
      </c>
      <c r="EK46" s="249">
        <v>402.39336668677345</v>
      </c>
      <c r="EL46" s="249">
        <v>168.63320681934997</v>
      </c>
      <c r="EM46" s="249">
        <v>188.19848569516</v>
      </c>
      <c r="EN46" s="249">
        <v>425.60492322174986</v>
      </c>
      <c r="EO46" s="249">
        <v>434.84671824861999</v>
      </c>
      <c r="EP46" s="249">
        <v>201.28288626764004</v>
      </c>
      <c r="EQ46" s="249">
        <v>137.27613313051</v>
      </c>
      <c r="ER46" s="249">
        <v>188.42875224468</v>
      </c>
      <c r="ES46" s="249">
        <v>378.79214673459001</v>
      </c>
      <c r="ET46" s="249">
        <v>261.86702296273995</v>
      </c>
      <c r="EU46" s="249">
        <v>404.27363170973007</v>
      </c>
      <c r="EV46" s="249">
        <v>354.30307492924999</v>
      </c>
      <c r="EW46" s="249">
        <v>256.90966081453001</v>
      </c>
      <c r="EX46" s="249">
        <v>419.48232304260006</v>
      </c>
      <c r="EY46" s="249">
        <v>386.87848498597003</v>
      </c>
      <c r="EZ46" s="249">
        <v>251.31439243305999</v>
      </c>
      <c r="FA46" s="249">
        <v>457.52126365367997</v>
      </c>
      <c r="FB46" s="500">
        <v>397.98487222483999</v>
      </c>
      <c r="FC46" s="249">
        <v>409.09302946170988</v>
      </c>
      <c r="FD46" s="249">
        <v>871.38444374985988</v>
      </c>
      <c r="FE46" s="249">
        <v>450.91405283393993</v>
      </c>
      <c r="FF46" s="249">
        <v>226.28625203620996</v>
      </c>
      <c r="FG46" s="249">
        <v>321.76343430756998</v>
      </c>
      <c r="FH46" s="249">
        <v>284.14837728512003</v>
      </c>
      <c r="FI46" s="249">
        <v>164.28563909065002</v>
      </c>
      <c r="FJ46" s="249">
        <v>195.05024717856003</v>
      </c>
      <c r="FK46" s="249">
        <v>269.03458153159005</v>
      </c>
      <c r="FL46" s="249">
        <v>293.02593287098995</v>
      </c>
      <c r="FM46" s="249">
        <v>397.82505296309995</v>
      </c>
      <c r="FN46" s="249">
        <v>211.14936642503002</v>
      </c>
      <c r="FO46" s="249">
        <v>352.75553991175002</v>
      </c>
      <c r="FP46" s="249">
        <v>517.42037561494999</v>
      </c>
      <c r="FQ46" s="249">
        <v>196.71957674943008</v>
      </c>
      <c r="FR46" s="249">
        <v>282.86747567233999</v>
      </c>
      <c r="FS46" s="249">
        <v>389.46833629933008</v>
      </c>
      <c r="FT46" s="249">
        <v>294.87722628168001</v>
      </c>
      <c r="FU46" s="249">
        <v>228.45910481448999</v>
      </c>
      <c r="FV46" s="249">
        <v>226.07586887621997</v>
      </c>
      <c r="FW46" s="249">
        <v>208.68975854898005</v>
      </c>
      <c r="FX46" s="249">
        <v>226.55228834616997</v>
      </c>
      <c r="FY46" s="249">
        <v>430.49563213905753</v>
      </c>
      <c r="FZ46" s="249">
        <v>305.31212032989004</v>
      </c>
      <c r="GA46" s="249">
        <v>209.55577950572004</v>
      </c>
      <c r="GB46" s="249">
        <v>366.32104489124998</v>
      </c>
      <c r="GC46" s="249">
        <v>245.13898615540995</v>
      </c>
      <c r="GD46" s="249">
        <v>229.01828945069002</v>
      </c>
      <c r="GE46" s="249">
        <v>468.2</v>
      </c>
      <c r="GF46" s="249">
        <v>391.96155502513</v>
      </c>
      <c r="GG46" s="249">
        <v>222.56866782325</v>
      </c>
      <c r="GH46" s="249">
        <v>249.16042312412</v>
      </c>
      <c r="GI46" s="249">
        <v>289.28969531399002</v>
      </c>
      <c r="GJ46" s="249">
        <v>221.15008718519005</v>
      </c>
      <c r="GK46" s="249">
        <v>364.39822932537999</v>
      </c>
      <c r="GL46" s="249">
        <v>390.01414106452995</v>
      </c>
      <c r="GM46" s="249">
        <v>185.89619858623001</v>
      </c>
      <c r="GN46" s="249">
        <v>305.33012679189994</v>
      </c>
      <c r="GO46" s="249">
        <v>467.04351931500003</v>
      </c>
      <c r="GP46" s="249">
        <v>279.09985601214004</v>
      </c>
      <c r="GQ46" s="249">
        <v>487.7</v>
      </c>
      <c r="GR46" s="249">
        <v>302.2</v>
      </c>
      <c r="GS46" s="249">
        <v>282.39999999999998</v>
      </c>
      <c r="GT46" s="249">
        <v>354.3</v>
      </c>
      <c r="GU46" s="249">
        <v>397.9</v>
      </c>
      <c r="GV46" s="249">
        <v>431.9</v>
      </c>
      <c r="GW46" s="249">
        <v>433.07692668183</v>
      </c>
      <c r="GX46" s="249">
        <v>303</v>
      </c>
      <c r="GY46" s="249">
        <v>373.5</v>
      </c>
      <c r="GZ46" s="249">
        <v>312.60751737333999</v>
      </c>
      <c r="HA46" s="249">
        <v>314.5</v>
      </c>
      <c r="HB46" s="249">
        <v>268.60000000000002</v>
      </c>
      <c r="HC46" s="249">
        <v>475.7</v>
      </c>
      <c r="HD46" s="249">
        <v>387.9</v>
      </c>
      <c r="HE46" s="249">
        <v>467.07756805472991</v>
      </c>
      <c r="HF46" s="249">
        <v>435.9</v>
      </c>
      <c r="HG46" s="249">
        <v>540.20000000000005</v>
      </c>
      <c r="HH46" s="249">
        <v>480</v>
      </c>
      <c r="HI46" s="249">
        <v>610</v>
      </c>
      <c r="HJ46" s="249">
        <v>625.79999999999995</v>
      </c>
      <c r="HK46" s="249">
        <v>452.2</v>
      </c>
      <c r="HL46" s="249">
        <v>409.9</v>
      </c>
    </row>
    <row r="47" spans="1:220">
      <c r="A47" s="239" t="s">
        <v>330</v>
      </c>
      <c r="B47" s="298"/>
      <c r="C47" s="298"/>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298"/>
      <c r="AF47" s="298"/>
      <c r="AG47" s="298"/>
      <c r="AH47" s="298"/>
      <c r="AI47" s="298"/>
      <c r="AJ47" s="298"/>
      <c r="AK47" s="298"/>
      <c r="AL47" s="298"/>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9"/>
      <c r="EB47" s="299"/>
      <c r="EC47" s="299"/>
      <c r="ED47" s="299"/>
      <c r="EE47" s="299"/>
      <c r="EF47" s="299"/>
      <c r="EG47" s="299"/>
      <c r="EH47" s="299"/>
      <c r="EI47" s="299"/>
      <c r="EJ47" s="299"/>
      <c r="EK47" s="299"/>
      <c r="EL47" s="299"/>
      <c r="EM47" s="299"/>
      <c r="EN47" s="299"/>
      <c r="EO47" s="299"/>
      <c r="EP47" s="299"/>
      <c r="EQ47" s="299"/>
      <c r="ER47" s="299"/>
      <c r="ES47" s="299"/>
      <c r="ET47" s="299"/>
      <c r="FB47" s="481"/>
      <c r="HC47" s="630"/>
      <c r="HD47" s="630"/>
      <c r="HE47" s="630"/>
      <c r="HF47" s="630"/>
      <c r="HG47" s="630"/>
      <c r="HH47" s="630"/>
      <c r="HI47" s="630"/>
      <c r="HJ47" s="630"/>
      <c r="HK47" s="630"/>
      <c r="HL47" s="630"/>
    </row>
    <row r="48" spans="1:220">
      <c r="HC48" s="630"/>
      <c r="HD48" s="630"/>
      <c r="HE48" s="630"/>
      <c r="HF48" s="630"/>
      <c r="HG48" s="630"/>
      <c r="HH48" s="630"/>
      <c r="HI48" s="630"/>
      <c r="HJ48" s="630"/>
      <c r="HK48" s="630"/>
      <c r="HL48" s="630"/>
    </row>
    <row r="49" spans="1:220">
      <c r="HC49" s="630"/>
      <c r="HD49" s="630"/>
      <c r="HE49" s="630"/>
      <c r="HF49" s="630"/>
      <c r="HG49" s="630"/>
      <c r="HH49" s="630"/>
      <c r="HI49" s="630"/>
      <c r="HJ49" s="630"/>
      <c r="HK49" s="630"/>
      <c r="HL49" s="630"/>
    </row>
    <row r="50" spans="1:220">
      <c r="A50" s="303" t="s">
        <v>331</v>
      </c>
      <c r="B50" s="224">
        <v>39083</v>
      </c>
      <c r="C50" s="224">
        <v>39114</v>
      </c>
      <c r="D50" s="224">
        <v>39142</v>
      </c>
      <c r="E50" s="224">
        <v>39173</v>
      </c>
      <c r="F50" s="224">
        <v>39203</v>
      </c>
      <c r="G50" s="224">
        <v>39234</v>
      </c>
      <c r="H50" s="224">
        <v>39264</v>
      </c>
      <c r="I50" s="224">
        <v>39295</v>
      </c>
      <c r="J50" s="224">
        <v>39326</v>
      </c>
      <c r="K50" s="224">
        <v>39356</v>
      </c>
      <c r="L50" s="224">
        <v>39387</v>
      </c>
      <c r="M50" s="224">
        <v>39417</v>
      </c>
      <c r="N50" s="224">
        <v>39448</v>
      </c>
      <c r="O50" s="224">
        <v>39479</v>
      </c>
      <c r="P50" s="224">
        <v>39508</v>
      </c>
      <c r="Q50" s="224">
        <v>39539</v>
      </c>
      <c r="R50" s="224">
        <v>39569</v>
      </c>
      <c r="S50" s="224">
        <v>39600</v>
      </c>
      <c r="T50" s="224">
        <v>39630</v>
      </c>
      <c r="U50" s="224">
        <v>39661</v>
      </c>
      <c r="V50" s="224">
        <v>39692</v>
      </c>
      <c r="W50" s="224">
        <v>39722</v>
      </c>
      <c r="X50" s="224">
        <v>39753</v>
      </c>
      <c r="Y50" s="224">
        <v>39783</v>
      </c>
      <c r="Z50" s="224">
        <v>39814</v>
      </c>
      <c r="AA50" s="224">
        <v>39845</v>
      </c>
      <c r="AB50" s="224">
        <v>39873</v>
      </c>
      <c r="AC50" s="224">
        <v>39904</v>
      </c>
      <c r="AD50" s="224">
        <v>39934</v>
      </c>
      <c r="AE50" s="224">
        <v>39965</v>
      </c>
      <c r="AF50" s="224">
        <v>39995</v>
      </c>
      <c r="AG50" s="224">
        <v>40026</v>
      </c>
      <c r="AH50" s="224">
        <v>40057</v>
      </c>
      <c r="AI50" s="224">
        <v>40087</v>
      </c>
      <c r="AJ50" s="224">
        <v>40118</v>
      </c>
      <c r="AK50" s="224">
        <v>40148</v>
      </c>
      <c r="AL50" s="224">
        <v>40179</v>
      </c>
      <c r="AM50" s="224">
        <v>40210</v>
      </c>
      <c r="AN50" s="224">
        <v>40238</v>
      </c>
      <c r="AO50" s="224">
        <v>40269</v>
      </c>
      <c r="AP50" s="224">
        <v>40299</v>
      </c>
      <c r="AQ50" s="224">
        <v>40330</v>
      </c>
      <c r="AR50" s="224">
        <v>40360</v>
      </c>
      <c r="AS50" s="224">
        <v>40391</v>
      </c>
      <c r="AT50" s="224">
        <v>40422</v>
      </c>
      <c r="AU50" s="224">
        <v>40452</v>
      </c>
      <c r="AV50" s="224">
        <v>40483</v>
      </c>
      <c r="AW50" s="224">
        <v>40513</v>
      </c>
      <c r="AX50" s="224">
        <v>40544</v>
      </c>
      <c r="AY50" s="224">
        <v>40575</v>
      </c>
      <c r="AZ50" s="224">
        <v>40603</v>
      </c>
      <c r="BA50" s="224">
        <v>40634</v>
      </c>
      <c r="BB50" s="224">
        <v>40664</v>
      </c>
      <c r="BC50" s="224">
        <v>40695</v>
      </c>
      <c r="BD50" s="224">
        <v>40725</v>
      </c>
      <c r="BE50" s="224">
        <v>40756</v>
      </c>
      <c r="BF50" s="224">
        <v>40787</v>
      </c>
      <c r="BG50" s="224">
        <v>40817</v>
      </c>
      <c r="BH50" s="224">
        <v>40848</v>
      </c>
      <c r="BI50" s="224">
        <v>40878</v>
      </c>
      <c r="BJ50" s="224">
        <v>40909</v>
      </c>
      <c r="BK50" s="224">
        <v>40940</v>
      </c>
      <c r="BL50" s="224">
        <v>40969</v>
      </c>
      <c r="BM50" s="224">
        <v>41000</v>
      </c>
      <c r="BN50" s="224">
        <v>41030</v>
      </c>
      <c r="BO50" s="224">
        <v>41061</v>
      </c>
      <c r="BP50" s="224">
        <v>41091</v>
      </c>
      <c r="BQ50" s="224">
        <v>41122</v>
      </c>
      <c r="BR50" s="224">
        <v>41153</v>
      </c>
      <c r="BS50" s="224">
        <v>41183</v>
      </c>
      <c r="BT50" s="224">
        <v>41214</v>
      </c>
      <c r="BU50" s="224">
        <v>41244</v>
      </c>
      <c r="BV50" s="224">
        <v>41275</v>
      </c>
      <c r="BW50" s="224">
        <v>41306</v>
      </c>
      <c r="BX50" s="224">
        <v>41334</v>
      </c>
      <c r="BY50" s="224">
        <v>41365</v>
      </c>
      <c r="BZ50" s="224">
        <v>41395</v>
      </c>
      <c r="CA50" s="224">
        <v>41426</v>
      </c>
      <c r="CB50" s="224">
        <v>41456</v>
      </c>
      <c r="CC50" s="224">
        <v>41487</v>
      </c>
      <c r="CD50" s="224">
        <v>41518</v>
      </c>
      <c r="CE50" s="224">
        <v>41548</v>
      </c>
      <c r="CF50" s="224">
        <v>41579</v>
      </c>
      <c r="CG50" s="224">
        <v>41609</v>
      </c>
      <c r="CH50" s="224">
        <v>41640</v>
      </c>
      <c r="CI50" s="224">
        <v>41671</v>
      </c>
      <c r="CJ50" s="224">
        <v>41699</v>
      </c>
      <c r="CK50" s="224">
        <v>41730</v>
      </c>
      <c r="CL50" s="224">
        <v>41760</v>
      </c>
      <c r="CM50" s="224">
        <v>41791</v>
      </c>
      <c r="CN50" s="224">
        <v>41821</v>
      </c>
      <c r="CO50" s="224">
        <v>41852</v>
      </c>
      <c r="CP50" s="224">
        <v>41883</v>
      </c>
      <c r="CQ50" s="224">
        <v>41913</v>
      </c>
      <c r="CR50" s="224">
        <v>41944</v>
      </c>
      <c r="CS50" s="224">
        <v>41974</v>
      </c>
      <c r="CT50" s="224">
        <v>42005</v>
      </c>
      <c r="CU50" s="224">
        <v>42036</v>
      </c>
      <c r="CV50" s="224">
        <v>42064</v>
      </c>
      <c r="CW50" s="224">
        <v>42095</v>
      </c>
      <c r="CX50" s="224">
        <v>42125</v>
      </c>
      <c r="CY50" s="224">
        <v>42156</v>
      </c>
      <c r="CZ50" s="224">
        <v>42186</v>
      </c>
      <c r="DA50" s="224">
        <v>42217</v>
      </c>
      <c r="DB50" s="224">
        <v>42248</v>
      </c>
      <c r="DC50" s="224">
        <v>42278</v>
      </c>
      <c r="DD50" s="224">
        <v>42309</v>
      </c>
      <c r="DE50" s="224">
        <v>42339</v>
      </c>
      <c r="DF50" s="224">
        <v>42370</v>
      </c>
      <c r="DG50" s="224">
        <v>42401</v>
      </c>
      <c r="DH50" s="224">
        <v>42430</v>
      </c>
      <c r="DI50" s="224">
        <v>42461</v>
      </c>
      <c r="DJ50" s="224">
        <v>42491</v>
      </c>
      <c r="DK50" s="224">
        <v>42522</v>
      </c>
      <c r="DL50" s="224">
        <v>42552</v>
      </c>
      <c r="DM50" s="224">
        <v>42583</v>
      </c>
      <c r="DN50" s="224">
        <v>42614</v>
      </c>
      <c r="DO50" s="224">
        <v>42644</v>
      </c>
      <c r="DP50" s="224">
        <v>42675</v>
      </c>
      <c r="DQ50" s="224">
        <v>42705</v>
      </c>
      <c r="DR50" s="224">
        <v>42736</v>
      </c>
      <c r="DS50" s="224">
        <v>42767</v>
      </c>
      <c r="DT50" s="224">
        <v>42795</v>
      </c>
      <c r="DU50" s="224">
        <v>42826</v>
      </c>
      <c r="DV50" s="224">
        <v>42856</v>
      </c>
      <c r="DW50" s="224">
        <v>42887</v>
      </c>
      <c r="DX50" s="224">
        <v>42917</v>
      </c>
      <c r="DY50" s="224">
        <v>42948</v>
      </c>
      <c r="DZ50" s="224">
        <v>42979</v>
      </c>
      <c r="EA50" s="224">
        <v>43009</v>
      </c>
      <c r="EB50" s="224">
        <v>43040</v>
      </c>
      <c r="EC50" s="224">
        <v>43070</v>
      </c>
      <c r="ED50" s="224">
        <v>43101</v>
      </c>
      <c r="EE50" s="224">
        <v>43132</v>
      </c>
      <c r="EF50" s="224">
        <v>43160</v>
      </c>
      <c r="EG50" s="224">
        <v>43191</v>
      </c>
      <c r="EH50" s="224">
        <v>43221</v>
      </c>
      <c r="EI50" s="224">
        <v>43252</v>
      </c>
      <c r="EJ50" s="224">
        <v>43282</v>
      </c>
      <c r="EK50" s="224">
        <v>43313</v>
      </c>
      <c r="EL50" s="224">
        <v>43344</v>
      </c>
      <c r="EM50" s="224">
        <v>43374</v>
      </c>
      <c r="EN50" s="224">
        <v>43405</v>
      </c>
      <c r="EO50" s="224">
        <v>43435</v>
      </c>
      <c r="EP50" s="224">
        <v>43466</v>
      </c>
      <c r="EQ50" s="224">
        <v>43497</v>
      </c>
      <c r="ER50" s="224">
        <v>43525</v>
      </c>
      <c r="ES50" s="224">
        <v>43556</v>
      </c>
      <c r="ET50" s="224">
        <v>43586</v>
      </c>
      <c r="EU50" s="224">
        <v>43617</v>
      </c>
      <c r="EV50" s="224">
        <v>43647</v>
      </c>
      <c r="EW50" s="224">
        <v>43678</v>
      </c>
      <c r="EX50" s="224">
        <v>43709</v>
      </c>
      <c r="EY50" s="224">
        <v>43739</v>
      </c>
      <c r="EZ50" s="224">
        <v>43770</v>
      </c>
      <c r="FA50" s="224">
        <v>43800</v>
      </c>
      <c r="FB50" s="224">
        <v>43831</v>
      </c>
      <c r="FC50" s="224">
        <v>43862</v>
      </c>
      <c r="FD50" s="224">
        <v>43891</v>
      </c>
      <c r="FE50" s="224">
        <v>43922</v>
      </c>
      <c r="FF50" s="224">
        <v>43952</v>
      </c>
      <c r="FG50" s="224">
        <v>43983</v>
      </c>
      <c r="FH50" s="224">
        <v>44013</v>
      </c>
      <c r="FI50" s="224">
        <v>44044</v>
      </c>
      <c r="FJ50" s="224">
        <v>44075</v>
      </c>
      <c r="FK50" s="224">
        <v>44105</v>
      </c>
      <c r="FL50" s="224">
        <v>44136</v>
      </c>
      <c r="FM50" s="224">
        <v>44166</v>
      </c>
      <c r="FN50" s="224">
        <v>44197</v>
      </c>
      <c r="FO50" s="224">
        <v>44228</v>
      </c>
      <c r="FP50" s="224">
        <v>44256</v>
      </c>
      <c r="FQ50" s="224">
        <v>44287</v>
      </c>
      <c r="FR50" s="224">
        <v>44317</v>
      </c>
      <c r="FS50" s="224">
        <v>44348</v>
      </c>
      <c r="FT50" s="224">
        <v>44378</v>
      </c>
      <c r="FU50" s="224">
        <v>44409</v>
      </c>
      <c r="FV50" s="224">
        <v>44440</v>
      </c>
      <c r="FW50" s="224">
        <v>44470</v>
      </c>
      <c r="FX50" s="224">
        <v>44501</v>
      </c>
      <c r="FY50" s="224">
        <v>44531</v>
      </c>
      <c r="FZ50" s="224">
        <v>44562</v>
      </c>
      <c r="GA50" s="224">
        <v>44593</v>
      </c>
      <c r="GB50" s="224">
        <v>44621</v>
      </c>
      <c r="GC50" s="224">
        <v>44652</v>
      </c>
      <c r="GD50" s="224">
        <v>44682</v>
      </c>
      <c r="GE50" s="224">
        <v>44713</v>
      </c>
      <c r="GF50" s="224">
        <v>44743</v>
      </c>
      <c r="GG50" s="224">
        <v>44774</v>
      </c>
      <c r="GH50" s="224">
        <v>44805</v>
      </c>
      <c r="GI50" s="224">
        <v>44835</v>
      </c>
      <c r="GJ50" s="224">
        <v>44866</v>
      </c>
      <c r="GK50" s="224">
        <v>44896</v>
      </c>
      <c r="GL50" s="224">
        <v>44927</v>
      </c>
      <c r="GM50" s="224">
        <v>44958</v>
      </c>
      <c r="GN50" s="224">
        <v>44986</v>
      </c>
      <c r="GO50" s="224">
        <f t="shared" ref="GO50:HB50" si="3">GO$11</f>
        <v>45017</v>
      </c>
      <c r="GP50" s="224">
        <f t="shared" si="3"/>
        <v>45047</v>
      </c>
      <c r="GQ50" s="224">
        <f t="shared" si="3"/>
        <v>45078</v>
      </c>
      <c r="GR50" s="224">
        <f t="shared" si="3"/>
        <v>45108</v>
      </c>
      <c r="GS50" s="224">
        <f t="shared" si="3"/>
        <v>45139</v>
      </c>
      <c r="GT50" s="224">
        <f t="shared" si="3"/>
        <v>45170</v>
      </c>
      <c r="GU50" s="224">
        <f t="shared" si="3"/>
        <v>45200</v>
      </c>
      <c r="GV50" s="224">
        <f t="shared" si="3"/>
        <v>45231</v>
      </c>
      <c r="GW50" s="224">
        <f t="shared" si="3"/>
        <v>45261</v>
      </c>
      <c r="GX50" s="224">
        <f t="shared" si="3"/>
        <v>45292</v>
      </c>
      <c r="GY50" s="224">
        <f t="shared" si="3"/>
        <v>45323</v>
      </c>
      <c r="GZ50" s="224">
        <f t="shared" si="3"/>
        <v>45352</v>
      </c>
      <c r="HA50" s="224">
        <f t="shared" si="3"/>
        <v>45383</v>
      </c>
      <c r="HB50" s="224">
        <f t="shared" si="3"/>
        <v>45413</v>
      </c>
      <c r="HC50" s="270">
        <v>45444</v>
      </c>
      <c r="HD50" s="270">
        <v>45474</v>
      </c>
      <c r="HE50" s="270">
        <v>45505</v>
      </c>
      <c r="HF50" s="270">
        <v>45536</v>
      </c>
      <c r="HG50" s="270">
        <v>45566</v>
      </c>
      <c r="HH50" s="270">
        <v>45597</v>
      </c>
      <c r="HI50" s="270">
        <v>45627</v>
      </c>
      <c r="HJ50" s="270">
        <v>45658</v>
      </c>
      <c r="HK50" s="270">
        <v>45689</v>
      </c>
      <c r="HL50" s="270">
        <v>45717</v>
      </c>
    </row>
    <row r="51" spans="1:220">
      <c r="A51" s="300" t="s">
        <v>332</v>
      </c>
      <c r="B51" s="238">
        <v>2.7719999999999998</v>
      </c>
      <c r="C51" s="238">
        <v>4.2210000000000001</v>
      </c>
      <c r="D51" s="238">
        <v>4.5209999999999999</v>
      </c>
      <c r="E51" s="238">
        <v>3.1469999999999998</v>
      </c>
      <c r="F51" s="238">
        <v>5.1340000000000003</v>
      </c>
      <c r="G51" s="238">
        <v>6.6779999999999999</v>
      </c>
      <c r="H51" s="238">
        <v>6.3739999999999997</v>
      </c>
      <c r="I51" s="238">
        <v>9.4589999999999996</v>
      </c>
      <c r="J51" s="238">
        <v>5.5350000000000001</v>
      </c>
      <c r="K51" s="238">
        <v>4.827</v>
      </c>
      <c r="L51" s="238">
        <v>7.4210000000000003</v>
      </c>
      <c r="M51" s="238">
        <v>4.8019999999999996</v>
      </c>
      <c r="N51" s="238">
        <v>8.0429999999999993</v>
      </c>
      <c r="O51" s="238">
        <v>7.4260000000000002</v>
      </c>
      <c r="P51" s="238">
        <v>8.6639999999999997</v>
      </c>
      <c r="Q51" s="238">
        <v>7.1189999999999998</v>
      </c>
      <c r="R51" s="238">
        <v>7.5670000000000002</v>
      </c>
      <c r="S51" s="238">
        <v>7.8849999999999998</v>
      </c>
      <c r="T51" s="238">
        <v>8.0090000000000003</v>
      </c>
      <c r="U51" s="238">
        <v>10.055999999999999</v>
      </c>
      <c r="V51" s="238">
        <v>11.641</v>
      </c>
      <c r="W51" s="238">
        <v>7.5069999999999997</v>
      </c>
      <c r="X51" s="238">
        <v>4.1260000000000003</v>
      </c>
      <c r="Y51" s="238">
        <v>4.1449999999999996</v>
      </c>
      <c r="Z51" s="238">
        <v>4.3419999999999996</v>
      </c>
      <c r="AA51" s="238">
        <v>3.282</v>
      </c>
      <c r="AB51" s="238">
        <v>4.9260000000000002</v>
      </c>
      <c r="AC51" s="238">
        <v>4.7270000000000003</v>
      </c>
      <c r="AD51" s="238">
        <v>4.851</v>
      </c>
      <c r="AE51" s="238">
        <v>4.8550000000000004</v>
      </c>
      <c r="AF51" s="238">
        <v>5.327</v>
      </c>
      <c r="AG51" s="238">
        <v>5.7610000000000001</v>
      </c>
      <c r="AH51" s="238">
        <v>5.3390000000000004</v>
      </c>
      <c r="AI51" s="238">
        <v>6.056</v>
      </c>
      <c r="AJ51" s="238">
        <v>5.484</v>
      </c>
      <c r="AK51" s="238">
        <v>6.62</v>
      </c>
      <c r="AL51" s="238">
        <v>5.8259999999999996</v>
      </c>
      <c r="AM51" s="238">
        <v>5.6660000000000004</v>
      </c>
      <c r="AN51" s="238">
        <v>6.79</v>
      </c>
      <c r="AO51" s="238">
        <v>6.4870000000000001</v>
      </c>
      <c r="AP51" s="238">
        <v>8.5340000000000007</v>
      </c>
      <c r="AQ51" s="238">
        <v>6.8479999999999999</v>
      </c>
      <c r="AR51" s="238">
        <v>7.016</v>
      </c>
      <c r="AS51" s="238">
        <v>6.7519999999999998</v>
      </c>
      <c r="AT51" s="238">
        <v>7.1529999999999996</v>
      </c>
      <c r="AU51" s="238">
        <v>7.8710000000000004</v>
      </c>
      <c r="AV51" s="238">
        <v>14.302</v>
      </c>
      <c r="AW51" s="238">
        <v>15.226000000000001</v>
      </c>
      <c r="AX51" s="238">
        <v>14.093999999999999</v>
      </c>
      <c r="AY51" s="238">
        <v>13.502000000000001</v>
      </c>
      <c r="AZ51" s="238">
        <v>17.059999999999999</v>
      </c>
      <c r="BA51" s="238">
        <v>15.324</v>
      </c>
      <c r="BB51" s="238">
        <v>17.922000000000001</v>
      </c>
      <c r="BC51" s="238">
        <v>15.288</v>
      </c>
      <c r="BD51" s="238"/>
      <c r="BE51" s="238"/>
      <c r="BF51" s="238"/>
      <c r="BG51" s="238"/>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c r="DI51" s="238"/>
      <c r="DJ51" s="238"/>
      <c r="DK51" s="238"/>
      <c r="DL51" s="238"/>
      <c r="DM51" s="238"/>
      <c r="DN51" s="238"/>
      <c r="DO51" s="238"/>
      <c r="DP51" s="238"/>
      <c r="DQ51" s="238"/>
      <c r="DR51" s="238"/>
      <c r="DS51" s="238"/>
      <c r="DT51" s="238"/>
      <c r="DU51" s="238"/>
      <c r="DV51" s="301"/>
      <c r="DW51" s="301"/>
      <c r="DX51" s="301"/>
      <c r="DY51" s="301"/>
      <c r="DZ51" s="301"/>
      <c r="EA51" s="302"/>
      <c r="EB51" s="302"/>
      <c r="EC51" s="302"/>
      <c r="ED51" s="302"/>
      <c r="EE51" s="302"/>
      <c r="EF51" s="302"/>
      <c r="EG51" s="302"/>
      <c r="EH51" s="302"/>
      <c r="EI51" s="302"/>
      <c r="EJ51" s="302"/>
      <c r="EK51" s="302"/>
      <c r="EL51" s="302"/>
      <c r="EM51" s="302"/>
      <c r="EN51" s="302"/>
      <c r="EO51" s="302"/>
      <c r="EP51" s="302"/>
      <c r="EQ51" s="302"/>
      <c r="ER51" s="302"/>
      <c r="ES51" s="302"/>
      <c r="ET51" s="302"/>
      <c r="EU51" s="302"/>
      <c r="EV51" s="302"/>
      <c r="EW51" s="302"/>
      <c r="EX51" s="302"/>
      <c r="EY51" s="302"/>
      <c r="EZ51" s="302"/>
      <c r="FA51" s="302"/>
      <c r="FB51" s="302"/>
      <c r="HC51" s="630"/>
      <c r="HD51" s="630"/>
      <c r="HE51" s="630"/>
      <c r="HF51" s="630"/>
      <c r="HG51" s="630"/>
      <c r="HH51" s="630"/>
      <c r="HI51" s="630"/>
      <c r="HJ51" s="630"/>
      <c r="HK51" s="630"/>
      <c r="HL51" s="630"/>
    </row>
    <row r="52" spans="1:220">
      <c r="A52" s="95" t="s">
        <v>422</v>
      </c>
      <c r="B52" s="238"/>
      <c r="C52" s="237"/>
      <c r="D52" s="237"/>
      <c r="E52" s="237"/>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AS52" s="237"/>
      <c r="AT52" s="237"/>
      <c r="AU52" s="237"/>
      <c r="AV52" s="237">
        <v>57.602361462910011</v>
      </c>
      <c r="AW52" s="237">
        <v>95.873720915890004</v>
      </c>
      <c r="AX52" s="237">
        <v>97.854659512809988</v>
      </c>
      <c r="AY52" s="237">
        <v>62.366684783910003</v>
      </c>
      <c r="AZ52" s="237">
        <v>71.461759531919995</v>
      </c>
      <c r="BA52" s="237">
        <v>66.798184561870002</v>
      </c>
      <c r="BB52" s="237">
        <v>74.80083440848</v>
      </c>
      <c r="BC52" s="237">
        <v>95.329775757689987</v>
      </c>
      <c r="BD52" s="237">
        <v>71.479336153740007</v>
      </c>
      <c r="BE52" s="237">
        <v>102.99320260881001</v>
      </c>
      <c r="BF52" s="237">
        <v>97.365747598910005</v>
      </c>
      <c r="BG52" s="237">
        <v>79.854981515109998</v>
      </c>
      <c r="BH52" s="237">
        <v>70.05592473455998</v>
      </c>
      <c r="BI52" s="237">
        <v>90.22492141554001</v>
      </c>
      <c r="BJ52" s="237">
        <v>76.275775551940015</v>
      </c>
      <c r="BK52" s="237">
        <v>75.236714683040006</v>
      </c>
      <c r="BL52" s="237">
        <v>101.77698762906003</v>
      </c>
      <c r="BM52" s="237">
        <v>89.573531815140001</v>
      </c>
      <c r="BN52" s="237">
        <v>155.8657419781</v>
      </c>
      <c r="BO52" s="237">
        <v>143.55458503842002</v>
      </c>
      <c r="BP52" s="237">
        <v>106.33867424003999</v>
      </c>
      <c r="BQ52" s="237">
        <v>108.90403076691997</v>
      </c>
      <c r="BR52" s="237">
        <v>123.99002894306</v>
      </c>
      <c r="BS52" s="237">
        <v>107.28602198572</v>
      </c>
      <c r="BT52" s="237">
        <v>111.29027872436001</v>
      </c>
      <c r="BU52" s="237">
        <v>135.44101673003999</v>
      </c>
      <c r="BV52" s="237">
        <v>119.52312191251998</v>
      </c>
      <c r="BW52" s="237">
        <v>122.21303543311997</v>
      </c>
      <c r="BX52" s="237">
        <v>122.29637124128001</v>
      </c>
      <c r="BY52" s="237">
        <v>125.48678821152002</v>
      </c>
      <c r="BZ52" s="237">
        <v>135.90195772197998</v>
      </c>
      <c r="CA52" s="237">
        <v>165.30176965545996</v>
      </c>
      <c r="CB52" s="237">
        <v>145.56314609992</v>
      </c>
      <c r="CC52" s="237">
        <v>190.25110337731996</v>
      </c>
      <c r="CD52" s="237">
        <v>171.88080366786005</v>
      </c>
      <c r="CE52" s="237">
        <v>152.95938389414002</v>
      </c>
      <c r="CF52" s="237">
        <v>161.12228699213998</v>
      </c>
      <c r="CG52" s="237">
        <v>161.45309649069995</v>
      </c>
      <c r="CH52" s="237">
        <v>166.62449716337997</v>
      </c>
      <c r="CI52" s="237">
        <v>195.21588062774003</v>
      </c>
      <c r="CJ52" s="237">
        <v>244.28052520999998</v>
      </c>
      <c r="CK52" s="237">
        <v>248.89836050262002</v>
      </c>
      <c r="CL52" s="237">
        <v>176.84132191014001</v>
      </c>
      <c r="CM52" s="237">
        <v>184.82843036614003</v>
      </c>
      <c r="CN52" s="237">
        <v>215.15215374618009</v>
      </c>
      <c r="CO52" s="237">
        <v>215.00156575636001</v>
      </c>
      <c r="CP52" s="237">
        <v>234.97921878486002</v>
      </c>
      <c r="CQ52" s="237">
        <v>251.89167954068003</v>
      </c>
      <c r="CR52" s="237">
        <v>206.05395983503999</v>
      </c>
      <c r="CS52" s="237">
        <v>314.27109831939998</v>
      </c>
      <c r="CT52" s="237">
        <v>307.98184649943994</v>
      </c>
      <c r="CU52" s="237">
        <v>255.02641346306001</v>
      </c>
      <c r="CV52" s="237">
        <v>385.07701859258009</v>
      </c>
      <c r="CW52" s="237">
        <v>317.70118529434006</v>
      </c>
      <c r="CX52" s="237">
        <v>315.33726905722</v>
      </c>
      <c r="CY52" s="237">
        <v>379.69658805728</v>
      </c>
      <c r="CZ52" s="237">
        <v>410.74011729978008</v>
      </c>
      <c r="DA52" s="237">
        <v>422.39610151285996</v>
      </c>
      <c r="DB52" s="237">
        <v>415.19938175784011</v>
      </c>
      <c r="DC52" s="237">
        <v>427.96789482636007</v>
      </c>
      <c r="DD52" s="237">
        <v>359.21103742878</v>
      </c>
      <c r="DE52" s="237">
        <v>388.1170417608401</v>
      </c>
      <c r="DF52" s="237">
        <v>421.42604595903993</v>
      </c>
      <c r="DG52" s="237">
        <v>455.19574342615999</v>
      </c>
      <c r="DH52" s="237">
        <v>428.34818874923997</v>
      </c>
      <c r="DI52" s="237">
        <v>269.20243371251996</v>
      </c>
      <c r="DJ52" s="237">
        <v>228.20314729003996</v>
      </c>
      <c r="DK52" s="237">
        <v>272.31455379028</v>
      </c>
      <c r="DL52" s="237">
        <v>226.66803976084</v>
      </c>
      <c r="DM52" s="237">
        <v>172.76945137479998</v>
      </c>
      <c r="DN52" s="237">
        <v>193.94126849279996</v>
      </c>
      <c r="DO52" s="237">
        <v>223.21469888791995</v>
      </c>
      <c r="DP52" s="237">
        <v>231.31459736672002</v>
      </c>
      <c r="DQ52" s="237">
        <v>257.57005159381993</v>
      </c>
      <c r="DR52" s="237">
        <v>186.02742181977999</v>
      </c>
      <c r="DS52" s="237">
        <v>203.07963048924003</v>
      </c>
      <c r="DT52" s="237">
        <v>253.54979903152002</v>
      </c>
      <c r="DU52" s="237">
        <v>236.22261329147992</v>
      </c>
      <c r="DV52" s="246">
        <v>301.40963986969996</v>
      </c>
      <c r="DW52" s="247">
        <v>264.62109809077998</v>
      </c>
      <c r="DX52" s="247">
        <v>218.58736533338001</v>
      </c>
      <c r="DY52" s="247">
        <v>212.59978561395994</v>
      </c>
      <c r="DZ52" s="247">
        <v>228.77274244234002</v>
      </c>
      <c r="EA52" s="249">
        <v>231.29925146963996</v>
      </c>
      <c r="EB52" s="249">
        <v>194.03598363951994</v>
      </c>
      <c r="EC52" s="249">
        <v>245.07052743519995</v>
      </c>
      <c r="ED52" s="249">
        <v>210.57996790429996</v>
      </c>
      <c r="EE52" s="249">
        <v>224.96722011979998</v>
      </c>
      <c r="EF52" s="249">
        <v>278.56220954820003</v>
      </c>
      <c r="EG52" s="249">
        <v>335.3793844603</v>
      </c>
      <c r="EH52" s="249">
        <v>315.95633981719999</v>
      </c>
      <c r="EI52" s="249">
        <v>344.95616763614004</v>
      </c>
      <c r="EJ52" s="249">
        <v>303.29394833893997</v>
      </c>
      <c r="EK52" s="249">
        <v>323.56775291175995</v>
      </c>
      <c r="EL52" s="249">
        <v>332.72290560314013</v>
      </c>
      <c r="EM52" s="249">
        <v>319.02778302892</v>
      </c>
      <c r="EN52" s="249">
        <v>263.57652085609999</v>
      </c>
      <c r="EO52" s="249">
        <v>296.27804778299998</v>
      </c>
      <c r="EP52" s="249">
        <v>286.31639114197998</v>
      </c>
      <c r="EQ52" s="249">
        <v>306.49403372687999</v>
      </c>
      <c r="ER52" s="249">
        <v>348.73680809349997</v>
      </c>
      <c r="ES52" s="249">
        <v>367.57932837599992</v>
      </c>
      <c r="ET52" s="249">
        <v>393.79846799285997</v>
      </c>
      <c r="EU52" s="249">
        <v>329.28950525847989</v>
      </c>
      <c r="EV52" s="249">
        <v>389.69848770191993</v>
      </c>
      <c r="EW52" s="249">
        <v>416.75917579256009</v>
      </c>
      <c r="EX52" s="249">
        <v>396.14702958894003</v>
      </c>
      <c r="EY52" s="249">
        <v>457.4398934790799</v>
      </c>
      <c r="EZ52" s="249">
        <v>396.26475168021983</v>
      </c>
      <c r="FA52" s="249">
        <v>404.25897952363994</v>
      </c>
      <c r="FB52" s="480">
        <v>423.52585889633997</v>
      </c>
      <c r="FC52" s="249">
        <v>429.84362301509998</v>
      </c>
      <c r="FD52" s="249">
        <v>744.0320116744</v>
      </c>
      <c r="FE52" s="249">
        <v>556.12722627708013</v>
      </c>
      <c r="FF52" s="249">
        <v>518.46444364107003</v>
      </c>
      <c r="FG52" s="249">
        <v>544.52988698134004</v>
      </c>
      <c r="FH52" s="249">
        <v>458.49714653629991</v>
      </c>
      <c r="FI52" s="249">
        <v>468.24606284714002</v>
      </c>
      <c r="FJ52" s="249">
        <v>526.27716442255007</v>
      </c>
      <c r="FK52" s="249">
        <v>492.94433367219995</v>
      </c>
      <c r="FL52" s="249">
        <v>439.1004715635799</v>
      </c>
      <c r="FM52" s="249">
        <v>495.2986783747499</v>
      </c>
      <c r="FN52" s="249">
        <v>423.91307519833993</v>
      </c>
      <c r="FO52" s="249">
        <v>434.4556402188</v>
      </c>
      <c r="FP52" s="249">
        <v>598.27698876097998</v>
      </c>
      <c r="FQ52" s="249">
        <v>529.17867435304004</v>
      </c>
      <c r="FR52" s="249">
        <v>521.30471900016005</v>
      </c>
      <c r="FS52" s="249">
        <v>517.37864510732004</v>
      </c>
      <c r="FT52" s="249">
        <v>509.59885530130009</v>
      </c>
      <c r="FU52" s="249">
        <v>518.37864510732004</v>
      </c>
      <c r="FV52" s="249">
        <v>527.74805065500004</v>
      </c>
      <c r="FW52" s="249">
        <v>520.053285641</v>
      </c>
      <c r="FX52" s="249">
        <v>598.43165257400005</v>
      </c>
      <c r="FY52" s="249">
        <v>622.17221353863999</v>
      </c>
      <c r="FZ52" s="249">
        <v>540.42876285433999</v>
      </c>
      <c r="GA52" s="249">
        <v>603.15802325011998</v>
      </c>
      <c r="GB52" s="249">
        <v>672.66971160503999</v>
      </c>
      <c r="GC52" s="249">
        <v>569.72153457371996</v>
      </c>
      <c r="GD52" s="249">
        <v>643.37791509565795</v>
      </c>
      <c r="GE52" s="249">
        <v>658.8</v>
      </c>
      <c r="GF52" s="249">
        <v>552.07897914262094</v>
      </c>
      <c r="GG52" s="249">
        <v>538.59045492500002</v>
      </c>
      <c r="GH52" s="249">
        <v>613.855508902</v>
      </c>
      <c r="GI52" s="249">
        <v>558.937586313</v>
      </c>
      <c r="GJ52" s="249">
        <v>558.38170994799998</v>
      </c>
      <c r="GK52" s="249">
        <v>566.61990776000005</v>
      </c>
      <c r="GL52" s="249">
        <v>600.49692726499995</v>
      </c>
      <c r="GM52" s="249">
        <v>598.441934027</v>
      </c>
      <c r="GN52" s="249">
        <v>744.17474961599999</v>
      </c>
      <c r="GO52" s="249">
        <v>598.22525928900995</v>
      </c>
      <c r="GP52" s="249">
        <v>659.39741985199998</v>
      </c>
      <c r="GQ52" s="249">
        <v>627.1</v>
      </c>
      <c r="GR52" s="249">
        <v>531.317862311</v>
      </c>
      <c r="GS52" s="249">
        <v>644.58769228999995</v>
      </c>
      <c r="GT52" s="249">
        <v>578.42999999999995</v>
      </c>
      <c r="GU52" s="249">
        <v>666.76037561099997</v>
      </c>
      <c r="GV52" s="249">
        <v>618.77427325999997</v>
      </c>
      <c r="GW52" s="249">
        <v>830.12837097299996</v>
      </c>
      <c r="GX52" s="249">
        <v>669.05041587719893</v>
      </c>
      <c r="GY52" s="249">
        <v>563.74564065000004</v>
      </c>
      <c r="GZ52" s="249">
        <v>744.81082626956004</v>
      </c>
      <c r="HA52" s="249">
        <v>973.91471114599995</v>
      </c>
      <c r="HB52" s="249">
        <v>837.24148147400001</v>
      </c>
      <c r="HC52" s="249">
        <v>833.19561167200004</v>
      </c>
      <c r="HD52" s="249">
        <v>799.57988604900004</v>
      </c>
      <c r="HE52" s="249">
        <v>692.08324926900002</v>
      </c>
      <c r="HF52" s="249">
        <v>832.61044949300003</v>
      </c>
      <c r="HG52" s="249">
        <v>707.25017245599997</v>
      </c>
      <c r="HH52" s="249">
        <v>756.01379937599995</v>
      </c>
      <c r="HI52" s="249">
        <v>979.78744756830008</v>
      </c>
      <c r="HJ52" s="249">
        <v>684.11</v>
      </c>
      <c r="HK52" s="249">
        <v>774.95899999999995</v>
      </c>
      <c r="HL52" s="249">
        <v>788.3</v>
      </c>
    </row>
    <row r="53" spans="1:220">
      <c r="A53" s="239" t="s">
        <v>333</v>
      </c>
      <c r="FB53" s="481" t="s">
        <v>448</v>
      </c>
      <c r="HC53" s="630"/>
      <c r="HD53" s="630"/>
      <c r="HE53" s="630"/>
      <c r="HF53" s="630"/>
      <c r="HG53" s="630"/>
      <c r="HH53" s="630"/>
      <c r="HI53" s="630"/>
      <c r="HJ53" s="630"/>
      <c r="HK53" s="630"/>
      <c r="HL53" s="630"/>
    </row>
    <row r="54" spans="1:220">
      <c r="A54" s="239"/>
      <c r="HC54" s="630"/>
      <c r="HD54" s="630"/>
      <c r="HE54" s="630"/>
      <c r="HF54" s="630"/>
      <c r="HG54" s="630"/>
      <c r="HH54" s="630"/>
      <c r="HI54" s="630"/>
      <c r="HJ54" s="630"/>
      <c r="HK54" s="630"/>
      <c r="HL54" s="630"/>
    </row>
    <row r="55" spans="1:220">
      <c r="A55" s="239"/>
      <c r="HC55" s="630"/>
      <c r="HD55" s="630"/>
      <c r="HE55" s="630"/>
      <c r="HF55" s="630"/>
      <c r="HG55" s="630"/>
      <c r="HH55" s="630"/>
      <c r="HI55" s="630"/>
      <c r="HJ55" s="630"/>
      <c r="HK55" s="630"/>
      <c r="HL55" s="630"/>
    </row>
    <row r="56" spans="1:220">
      <c r="A56" s="303" t="s">
        <v>334</v>
      </c>
      <c r="B56" s="224">
        <v>39083</v>
      </c>
      <c r="C56" s="224">
        <v>39114</v>
      </c>
      <c r="D56" s="224">
        <v>39142</v>
      </c>
      <c r="E56" s="224">
        <v>39173</v>
      </c>
      <c r="F56" s="224">
        <v>39203</v>
      </c>
      <c r="G56" s="224">
        <v>39234</v>
      </c>
      <c r="H56" s="224">
        <v>39264</v>
      </c>
      <c r="I56" s="224">
        <v>39295</v>
      </c>
      <c r="J56" s="224">
        <v>39326</v>
      </c>
      <c r="K56" s="224">
        <v>39356</v>
      </c>
      <c r="L56" s="224">
        <v>39387</v>
      </c>
      <c r="M56" s="224">
        <v>39417</v>
      </c>
      <c r="N56" s="224">
        <v>39448</v>
      </c>
      <c r="O56" s="224">
        <v>39479</v>
      </c>
      <c r="P56" s="224">
        <v>39508</v>
      </c>
      <c r="Q56" s="224">
        <v>39539</v>
      </c>
      <c r="R56" s="224">
        <v>39569</v>
      </c>
      <c r="S56" s="224">
        <v>39600</v>
      </c>
      <c r="T56" s="224">
        <v>39630</v>
      </c>
      <c r="U56" s="224">
        <v>39661</v>
      </c>
      <c r="V56" s="224">
        <v>39692</v>
      </c>
      <c r="W56" s="224">
        <v>39722</v>
      </c>
      <c r="X56" s="224">
        <v>39753</v>
      </c>
      <c r="Y56" s="224">
        <v>39783</v>
      </c>
      <c r="Z56" s="224">
        <v>39814</v>
      </c>
      <c r="AA56" s="224">
        <v>39845</v>
      </c>
      <c r="AB56" s="224">
        <v>39873</v>
      </c>
      <c r="AC56" s="224">
        <v>39904</v>
      </c>
      <c r="AD56" s="224">
        <v>39934</v>
      </c>
      <c r="AE56" s="224">
        <v>39965</v>
      </c>
      <c r="AF56" s="224">
        <v>39995</v>
      </c>
      <c r="AG56" s="224">
        <v>40026</v>
      </c>
      <c r="AH56" s="224">
        <v>40057</v>
      </c>
      <c r="AI56" s="224">
        <v>40087</v>
      </c>
      <c r="AJ56" s="224">
        <v>40118</v>
      </c>
      <c r="AK56" s="224">
        <v>40148</v>
      </c>
      <c r="AL56" s="224">
        <v>40179</v>
      </c>
      <c r="AM56" s="224">
        <v>40210</v>
      </c>
      <c r="AN56" s="224">
        <v>40238</v>
      </c>
      <c r="AO56" s="224">
        <v>40269</v>
      </c>
      <c r="AP56" s="224">
        <v>40299</v>
      </c>
      <c r="AQ56" s="224">
        <v>40330</v>
      </c>
      <c r="AR56" s="224">
        <v>40360</v>
      </c>
      <c r="AS56" s="224">
        <v>40391</v>
      </c>
      <c r="AT56" s="224">
        <v>40422</v>
      </c>
      <c r="AU56" s="224">
        <v>40452</v>
      </c>
      <c r="AV56" s="224">
        <v>40483</v>
      </c>
      <c r="AW56" s="224">
        <v>40513</v>
      </c>
      <c r="AX56" s="224">
        <v>40544</v>
      </c>
      <c r="AY56" s="224">
        <v>40575</v>
      </c>
      <c r="AZ56" s="224">
        <v>40603</v>
      </c>
      <c r="BA56" s="224">
        <v>40634</v>
      </c>
      <c r="BB56" s="224">
        <v>40664</v>
      </c>
      <c r="BC56" s="224">
        <v>40695</v>
      </c>
      <c r="BD56" s="224">
        <v>40725</v>
      </c>
      <c r="BE56" s="224">
        <v>40756</v>
      </c>
      <c r="BF56" s="224">
        <v>40787</v>
      </c>
      <c r="BG56" s="224">
        <v>40817</v>
      </c>
      <c r="BH56" s="224">
        <v>40848</v>
      </c>
      <c r="BI56" s="224">
        <v>40878</v>
      </c>
      <c r="BJ56" s="224">
        <v>40909</v>
      </c>
      <c r="BK56" s="224">
        <v>40940</v>
      </c>
      <c r="BL56" s="224">
        <v>40969</v>
      </c>
      <c r="BM56" s="224">
        <v>41000</v>
      </c>
      <c r="BN56" s="224">
        <v>41030</v>
      </c>
      <c r="BO56" s="224">
        <v>41061</v>
      </c>
      <c r="BP56" s="224">
        <v>41091</v>
      </c>
      <c r="BQ56" s="224">
        <v>41122</v>
      </c>
      <c r="BR56" s="224">
        <v>41153</v>
      </c>
      <c r="BS56" s="224">
        <v>41183</v>
      </c>
      <c r="BT56" s="224">
        <v>41214</v>
      </c>
      <c r="BU56" s="224">
        <v>41244</v>
      </c>
      <c r="BV56" s="224">
        <v>41275</v>
      </c>
      <c r="BW56" s="224">
        <v>41306</v>
      </c>
      <c r="BX56" s="224">
        <v>41334</v>
      </c>
      <c r="BY56" s="224">
        <v>41365</v>
      </c>
      <c r="BZ56" s="224">
        <v>41395</v>
      </c>
      <c r="CA56" s="224">
        <v>41426</v>
      </c>
      <c r="CB56" s="224">
        <v>41456</v>
      </c>
      <c r="CC56" s="224">
        <v>41487</v>
      </c>
      <c r="CD56" s="224">
        <v>41518</v>
      </c>
      <c r="CE56" s="224">
        <v>41548</v>
      </c>
      <c r="CF56" s="224">
        <v>41579</v>
      </c>
      <c r="CG56" s="224">
        <v>41609</v>
      </c>
      <c r="CH56" s="224">
        <v>41640</v>
      </c>
      <c r="CI56" s="224">
        <v>41671</v>
      </c>
      <c r="CJ56" s="224">
        <v>41699</v>
      </c>
      <c r="CK56" s="224">
        <v>41730</v>
      </c>
      <c r="CL56" s="224">
        <v>41760</v>
      </c>
      <c r="CM56" s="224">
        <v>41791</v>
      </c>
      <c r="CN56" s="224">
        <v>41821</v>
      </c>
      <c r="CO56" s="224">
        <v>41852</v>
      </c>
      <c r="CP56" s="224">
        <v>41883</v>
      </c>
      <c r="CQ56" s="224">
        <v>41913</v>
      </c>
      <c r="CR56" s="224">
        <v>41944</v>
      </c>
      <c r="CS56" s="224">
        <v>41974</v>
      </c>
      <c r="CT56" s="224">
        <v>42005</v>
      </c>
      <c r="CU56" s="224">
        <v>42036</v>
      </c>
      <c r="CV56" s="224">
        <v>42064</v>
      </c>
      <c r="CW56" s="224">
        <v>42095</v>
      </c>
      <c r="CX56" s="224">
        <v>42125</v>
      </c>
      <c r="CY56" s="224">
        <v>42156</v>
      </c>
      <c r="CZ56" s="224">
        <v>42186</v>
      </c>
      <c r="DA56" s="224">
        <v>42217</v>
      </c>
      <c r="DB56" s="224">
        <v>42248</v>
      </c>
      <c r="DC56" s="224">
        <v>42278</v>
      </c>
      <c r="DD56" s="224">
        <v>42309</v>
      </c>
      <c r="DE56" s="224">
        <v>42339</v>
      </c>
      <c r="DF56" s="224">
        <v>42370</v>
      </c>
      <c r="DG56" s="224">
        <v>42401</v>
      </c>
      <c r="DH56" s="224">
        <v>42430</v>
      </c>
      <c r="DI56" s="224">
        <v>42461</v>
      </c>
      <c r="DJ56" s="224">
        <v>42491</v>
      </c>
      <c r="DK56" s="224">
        <v>42522</v>
      </c>
      <c r="DL56" s="224">
        <v>42552</v>
      </c>
      <c r="DM56" s="224">
        <v>42583</v>
      </c>
      <c r="DN56" s="224">
        <v>42614</v>
      </c>
      <c r="DO56" s="224">
        <v>42644</v>
      </c>
      <c r="DP56" s="224">
        <v>42675</v>
      </c>
      <c r="DQ56" s="224">
        <v>42705</v>
      </c>
      <c r="DR56" s="224">
        <v>42736</v>
      </c>
      <c r="DS56" s="224">
        <v>42767</v>
      </c>
      <c r="DT56" s="224">
        <v>42795</v>
      </c>
      <c r="DU56" s="224">
        <v>42826</v>
      </c>
      <c r="DV56" s="224">
        <v>42856</v>
      </c>
      <c r="DW56" s="224">
        <v>42887</v>
      </c>
      <c r="DX56" s="224">
        <v>42917</v>
      </c>
      <c r="DY56" s="224">
        <v>42948</v>
      </c>
      <c r="DZ56" s="224">
        <v>42979</v>
      </c>
      <c r="EA56" s="224">
        <v>43009</v>
      </c>
      <c r="EB56" s="224">
        <v>43040</v>
      </c>
      <c r="EC56" s="224">
        <v>43070</v>
      </c>
      <c r="ED56" s="224">
        <v>43101</v>
      </c>
      <c r="EE56" s="224">
        <v>43132</v>
      </c>
      <c r="EF56" s="224">
        <v>43160</v>
      </c>
      <c r="EG56" s="224">
        <v>43191</v>
      </c>
      <c r="EH56" s="224">
        <v>43221</v>
      </c>
      <c r="EI56" s="224">
        <v>43252</v>
      </c>
      <c r="EJ56" s="224">
        <v>43282</v>
      </c>
      <c r="EK56" s="224">
        <v>43313</v>
      </c>
      <c r="EL56" s="224">
        <v>43344</v>
      </c>
      <c r="EM56" s="224">
        <v>43374</v>
      </c>
      <c r="EN56" s="224">
        <v>43405</v>
      </c>
      <c r="EO56" s="224">
        <v>43435</v>
      </c>
      <c r="EP56" s="224">
        <v>43466</v>
      </c>
      <c r="EQ56" s="224">
        <v>43497</v>
      </c>
      <c r="ER56" s="224">
        <v>43525</v>
      </c>
      <c r="ES56" s="224">
        <v>43556</v>
      </c>
      <c r="ET56" s="224">
        <v>43586</v>
      </c>
      <c r="EU56" s="224">
        <v>43617</v>
      </c>
      <c r="EV56" s="224">
        <v>43647</v>
      </c>
      <c r="EW56" s="224">
        <v>43678</v>
      </c>
      <c r="EX56" s="224">
        <v>43709</v>
      </c>
      <c r="EY56" s="224">
        <v>43739</v>
      </c>
      <c r="EZ56" s="224">
        <v>43770</v>
      </c>
      <c r="FA56" s="224">
        <v>43800</v>
      </c>
      <c r="FB56" s="224">
        <v>43831</v>
      </c>
      <c r="FC56" s="224">
        <v>43862</v>
      </c>
      <c r="FD56" s="224">
        <v>43891</v>
      </c>
      <c r="FE56" s="224">
        <v>43922</v>
      </c>
      <c r="FF56" s="224">
        <v>43952</v>
      </c>
      <c r="FG56" s="224">
        <v>43983</v>
      </c>
      <c r="FH56" s="224">
        <v>44013</v>
      </c>
      <c r="FI56" s="224">
        <v>44044</v>
      </c>
      <c r="FJ56" s="224">
        <v>44075</v>
      </c>
      <c r="FK56" s="224">
        <v>44105</v>
      </c>
      <c r="FL56" s="224">
        <v>44136</v>
      </c>
      <c r="FM56" s="224">
        <v>44166</v>
      </c>
      <c r="FN56" s="224">
        <v>44197</v>
      </c>
      <c r="FO56" s="224">
        <v>44228</v>
      </c>
      <c r="FP56" s="224">
        <v>44256</v>
      </c>
      <c r="FQ56" s="224">
        <v>44287</v>
      </c>
      <c r="FR56" s="224">
        <v>44317</v>
      </c>
      <c r="FS56" s="224">
        <v>44348</v>
      </c>
      <c r="FT56" s="224">
        <v>44378</v>
      </c>
      <c r="FU56" s="224">
        <v>44409</v>
      </c>
      <c r="FV56" s="224">
        <v>44440</v>
      </c>
      <c r="FW56" s="224">
        <v>44470</v>
      </c>
      <c r="FX56" s="224">
        <v>44501</v>
      </c>
      <c r="FY56" s="224">
        <v>44531</v>
      </c>
      <c r="FZ56" s="224">
        <v>44562</v>
      </c>
      <c r="GA56" s="224">
        <v>44593</v>
      </c>
      <c r="GB56" s="224">
        <v>44621</v>
      </c>
      <c r="GC56" s="224">
        <v>44652</v>
      </c>
      <c r="GD56" s="224">
        <v>44682</v>
      </c>
      <c r="GE56" s="224">
        <v>44713</v>
      </c>
      <c r="GF56" s="224">
        <v>44743</v>
      </c>
      <c r="GG56" s="224">
        <v>44774</v>
      </c>
      <c r="GH56" s="224">
        <v>44805</v>
      </c>
      <c r="GI56" s="224">
        <v>44835</v>
      </c>
      <c r="GJ56" s="224">
        <v>44866</v>
      </c>
      <c r="GK56" s="224">
        <v>44896</v>
      </c>
      <c r="GL56" s="224">
        <v>44927</v>
      </c>
      <c r="GM56" s="224">
        <v>44958</v>
      </c>
      <c r="GN56" s="224">
        <v>44986</v>
      </c>
      <c r="GO56" s="224">
        <f t="shared" ref="GO56:HB56" si="4">GO$11</f>
        <v>45017</v>
      </c>
      <c r="GP56" s="224">
        <f t="shared" si="4"/>
        <v>45047</v>
      </c>
      <c r="GQ56" s="224">
        <f t="shared" si="4"/>
        <v>45078</v>
      </c>
      <c r="GR56" s="224">
        <f t="shared" si="4"/>
        <v>45108</v>
      </c>
      <c r="GS56" s="224">
        <f t="shared" si="4"/>
        <v>45139</v>
      </c>
      <c r="GT56" s="224">
        <f t="shared" si="4"/>
        <v>45170</v>
      </c>
      <c r="GU56" s="224">
        <f t="shared" si="4"/>
        <v>45200</v>
      </c>
      <c r="GV56" s="224">
        <f t="shared" si="4"/>
        <v>45231</v>
      </c>
      <c r="GW56" s="224">
        <f t="shared" si="4"/>
        <v>45261</v>
      </c>
      <c r="GX56" s="224">
        <f t="shared" si="4"/>
        <v>45292</v>
      </c>
      <c r="GY56" s="224">
        <f t="shared" si="4"/>
        <v>45323</v>
      </c>
      <c r="GZ56" s="224">
        <f t="shared" si="4"/>
        <v>45352</v>
      </c>
      <c r="HA56" s="224">
        <f t="shared" si="4"/>
        <v>45383</v>
      </c>
      <c r="HB56" s="224">
        <f t="shared" si="4"/>
        <v>45413</v>
      </c>
      <c r="HC56" s="270">
        <v>45444</v>
      </c>
      <c r="HD56" s="270">
        <v>45474</v>
      </c>
      <c r="HE56" s="270">
        <v>45505</v>
      </c>
      <c r="HF56" s="270">
        <v>45536</v>
      </c>
      <c r="HG56" s="270">
        <v>45566</v>
      </c>
      <c r="HH56" s="270">
        <v>45597</v>
      </c>
      <c r="HI56" s="270">
        <v>45627</v>
      </c>
      <c r="HJ56" s="270">
        <v>45658</v>
      </c>
      <c r="HK56" s="270">
        <v>45689</v>
      </c>
      <c r="HL56" s="270">
        <v>45717</v>
      </c>
    </row>
    <row r="57" spans="1:220">
      <c r="A57" s="300" t="s">
        <v>422</v>
      </c>
      <c r="B57" s="238">
        <v>6.0041483863900007</v>
      </c>
      <c r="C57" s="238">
        <v>5.9315208425900003</v>
      </c>
      <c r="D57" s="238">
        <v>6.6327692335200004</v>
      </c>
      <c r="E57" s="238">
        <v>6.75339177658</v>
      </c>
      <c r="F57" s="238">
        <v>13.228752939629999</v>
      </c>
      <c r="G57" s="238">
        <v>6.8852733214399997</v>
      </c>
      <c r="H57" s="238">
        <v>7.1492821495299994</v>
      </c>
      <c r="I57" s="238">
        <v>8.6632209691599993</v>
      </c>
      <c r="J57" s="238">
        <v>8.94971244177</v>
      </c>
      <c r="K57" s="238">
        <v>9.3256168811900011</v>
      </c>
      <c r="L57" s="238">
        <v>7.2838366731699997</v>
      </c>
      <c r="M57" s="238">
        <v>3.2860662187600003</v>
      </c>
      <c r="N57" s="238">
        <v>7.1507166675600002</v>
      </c>
      <c r="O57" s="238">
        <v>6.4276919295299999</v>
      </c>
      <c r="P57" s="238">
        <v>6.3062204905600003</v>
      </c>
      <c r="Q57" s="238">
        <v>9.0885659646800008</v>
      </c>
      <c r="R57" s="238">
        <v>4.6870067401400002</v>
      </c>
      <c r="S57" s="238">
        <v>5.5830397811300001</v>
      </c>
      <c r="T57" s="238">
        <v>6.0185983563000001</v>
      </c>
      <c r="U57" s="238">
        <v>5.7047289933699998</v>
      </c>
      <c r="V57" s="238">
        <v>22.273902252560003</v>
      </c>
      <c r="W57" s="238">
        <v>30.229091442279998</v>
      </c>
      <c r="X57" s="238">
        <v>6.4038079482099999</v>
      </c>
      <c r="Y57" s="238">
        <v>22.43971840975</v>
      </c>
      <c r="Z57" s="238">
        <v>11.82476364845</v>
      </c>
      <c r="AA57" s="238">
        <v>2.3071920619799999</v>
      </c>
      <c r="AB57" s="238">
        <v>4.4949837228799998</v>
      </c>
      <c r="AC57" s="238">
        <v>2.3824068093200004</v>
      </c>
      <c r="AD57" s="238">
        <v>2.51300148278</v>
      </c>
      <c r="AE57" s="238">
        <v>1.7606174695799999</v>
      </c>
      <c r="AF57" s="238">
        <v>2.25666316475</v>
      </c>
      <c r="AG57" s="238">
        <v>1.9720192297599999</v>
      </c>
      <c r="AH57" s="238">
        <v>4.4178596094999998</v>
      </c>
      <c r="AI57" s="238">
        <v>1.9743608306199998</v>
      </c>
      <c r="AJ57" s="238">
        <v>0.93978188295000009</v>
      </c>
      <c r="AK57" s="238">
        <v>3.4769213754799999</v>
      </c>
      <c r="AL57" s="238">
        <v>3.0744443927199998</v>
      </c>
      <c r="AM57" s="238">
        <v>5.2657249234399996</v>
      </c>
      <c r="AN57" s="238">
        <v>3.71382281647</v>
      </c>
      <c r="AO57" s="238">
        <v>2.8204220213200002</v>
      </c>
      <c r="AP57" s="238">
        <v>3.1628379254999999</v>
      </c>
      <c r="AQ57" s="238">
        <v>2.8391202625999998</v>
      </c>
      <c r="AR57" s="238">
        <v>1.86391453323</v>
      </c>
      <c r="AS57" s="238">
        <v>1.1368944321099999</v>
      </c>
      <c r="AT57" s="238">
        <v>14.64952489141</v>
      </c>
      <c r="AU57" s="238">
        <v>5.6858269348199997</v>
      </c>
      <c r="AV57" s="238">
        <v>3.7794562203299997</v>
      </c>
      <c r="AW57" s="238">
        <v>1.56195212582</v>
      </c>
      <c r="AX57" s="238">
        <v>1.99970339139</v>
      </c>
      <c r="AY57" s="238">
        <v>1.93717537516</v>
      </c>
      <c r="AZ57" s="238">
        <v>1.7530033219800001</v>
      </c>
      <c r="BA57" s="238">
        <v>3.4781080827699999</v>
      </c>
      <c r="BB57" s="238">
        <v>2.3115080435100004</v>
      </c>
      <c r="BC57" s="238">
        <v>2.7256523673299999</v>
      </c>
      <c r="BD57" s="238">
        <v>3.2416054449200002</v>
      </c>
      <c r="BE57" s="238">
        <v>1.4904204509200001</v>
      </c>
      <c r="BF57" s="238">
        <v>6.9277306799300007</v>
      </c>
      <c r="BG57" s="238">
        <v>11.04600538459</v>
      </c>
      <c r="BH57" s="238">
        <v>3.05050739126</v>
      </c>
      <c r="BI57" s="238">
        <v>1.5333562308800002</v>
      </c>
      <c r="BJ57" s="238">
        <v>1.9439529310000001</v>
      </c>
      <c r="BK57" s="238">
        <v>1.46232542299</v>
      </c>
      <c r="BL57" s="238">
        <v>4.21479380178</v>
      </c>
      <c r="BM57" s="238">
        <v>5.2059415407799996</v>
      </c>
      <c r="BN57" s="238">
        <v>11.961554049149999</v>
      </c>
      <c r="BO57" s="238">
        <v>9.1779535590300014</v>
      </c>
      <c r="BP57" s="238">
        <v>8.5709334134699997</v>
      </c>
      <c r="BQ57" s="238">
        <v>9.6297828420302736</v>
      </c>
      <c r="BR57" s="238">
        <v>22.687680061229997</v>
      </c>
      <c r="BS57" s="238">
        <v>10.677603897809693</v>
      </c>
      <c r="BT57" s="238">
        <v>10.234797706679998</v>
      </c>
      <c r="BU57" s="238">
        <v>7.2813145281899994</v>
      </c>
      <c r="BV57" s="238">
        <v>4.7124654339600012</v>
      </c>
      <c r="BW57" s="238">
        <v>5.687192753399998</v>
      </c>
      <c r="BX57" s="238">
        <v>52.248910057529983</v>
      </c>
      <c r="BY57" s="238">
        <v>14.645925802559997</v>
      </c>
      <c r="BZ57" s="238">
        <v>19.776821868319992</v>
      </c>
      <c r="CA57" s="238">
        <v>23.152771488009989</v>
      </c>
      <c r="CB57" s="238">
        <v>29.839994579240003</v>
      </c>
      <c r="CC57" s="238">
        <v>30.572201811989967</v>
      </c>
      <c r="CD57" s="238">
        <v>26.92553815414999</v>
      </c>
      <c r="CE57" s="238">
        <v>27.617759541539996</v>
      </c>
      <c r="CF57" s="238">
        <v>25.447689468450001</v>
      </c>
      <c r="CG57" s="238">
        <v>12.959734221020001</v>
      </c>
      <c r="CH57" s="238">
        <v>32.363594759790026</v>
      </c>
      <c r="CI57" s="238">
        <v>15.195353391540015</v>
      </c>
      <c r="CJ57" s="238">
        <v>11.181749234859963</v>
      </c>
      <c r="CK57" s="238">
        <v>20.495719955959991</v>
      </c>
      <c r="CL57" s="238">
        <v>15.447300406120011</v>
      </c>
      <c r="CM57" s="238">
        <v>23.341829751190019</v>
      </c>
      <c r="CN57" s="238">
        <v>20.585749990890029</v>
      </c>
      <c r="CO57" s="238">
        <v>19.37295550412</v>
      </c>
      <c r="CP57" s="238">
        <v>68.025837736960028</v>
      </c>
      <c r="CQ57" s="238">
        <v>34.169748861270051</v>
      </c>
      <c r="CR57" s="238">
        <v>42.441030489759996</v>
      </c>
      <c r="CS57" s="238">
        <v>44.150399038860016</v>
      </c>
      <c r="CT57" s="238">
        <v>35.518882678449948</v>
      </c>
      <c r="CU57" s="238">
        <v>91.277413968280044</v>
      </c>
      <c r="CV57" s="238">
        <v>128.51918903974999</v>
      </c>
      <c r="CW57" s="238">
        <v>52.260679347249997</v>
      </c>
      <c r="CX57" s="238">
        <v>156.08607486998011</v>
      </c>
      <c r="CY57" s="238">
        <v>60.128361220329985</v>
      </c>
      <c r="CZ57" s="238">
        <v>225.91008829348991</v>
      </c>
      <c r="DA57" s="238">
        <v>405.07517009960998</v>
      </c>
      <c r="DB57" s="238">
        <v>228.62289204807001</v>
      </c>
      <c r="DC57" s="238">
        <v>137.32597347091999</v>
      </c>
      <c r="DD57" s="238">
        <v>76.529228071409989</v>
      </c>
      <c r="DE57" s="238">
        <v>140.08872069075994</v>
      </c>
      <c r="DF57" s="238">
        <v>147.07897399707997</v>
      </c>
      <c r="DG57" s="238">
        <v>94.522588734579969</v>
      </c>
      <c r="DH57" s="238">
        <v>310.03988399603998</v>
      </c>
      <c r="DI57" s="238">
        <v>132.10954171648009</v>
      </c>
      <c r="DJ57" s="238">
        <v>250.92468915975994</v>
      </c>
      <c r="DK57" s="238">
        <v>155.42187863810003</v>
      </c>
      <c r="DL57" s="238">
        <v>61.834650666599977</v>
      </c>
      <c r="DM57" s="238">
        <v>70.825388454380018</v>
      </c>
      <c r="DN57" s="238">
        <v>29.623719808940002</v>
      </c>
      <c r="DO57" s="238">
        <v>47.159767271740016</v>
      </c>
      <c r="DP57" s="238">
        <v>68.420322078360002</v>
      </c>
      <c r="DQ57" s="238">
        <v>92.776736190709997</v>
      </c>
      <c r="DR57" s="238">
        <v>52.060107638099986</v>
      </c>
      <c r="DS57" s="238">
        <v>159.32006033694995</v>
      </c>
      <c r="DT57" s="238">
        <v>63.305240979659999</v>
      </c>
      <c r="DU57" s="238">
        <v>50.586984798509995</v>
      </c>
      <c r="DV57" s="301">
        <v>106.90046088340993</v>
      </c>
      <c r="DW57" s="301">
        <v>45.749056076989852</v>
      </c>
      <c r="DX57" s="301">
        <v>42.503466522120043</v>
      </c>
      <c r="DY57" s="301">
        <v>26.888273956719999</v>
      </c>
      <c r="DZ57" s="301">
        <v>61.994629219950006</v>
      </c>
      <c r="EA57" s="302">
        <v>100.82468508814003</v>
      </c>
      <c r="EB57" s="302">
        <v>42.781677947239999</v>
      </c>
      <c r="EC57" s="302">
        <v>99.65002003167001</v>
      </c>
      <c r="ED57" s="302">
        <v>99.817171997350016</v>
      </c>
      <c r="EE57" s="302">
        <v>165.12543274754003</v>
      </c>
      <c r="EF57" s="302">
        <v>76.467912762880005</v>
      </c>
      <c r="EG57" s="302">
        <v>92.759722401899978</v>
      </c>
      <c r="EH57" s="302">
        <v>168.93369130126004</v>
      </c>
      <c r="EI57" s="302">
        <v>295.89839896242006</v>
      </c>
      <c r="EJ57" s="302">
        <v>304.17173351380018</v>
      </c>
      <c r="EK57" s="302">
        <v>211.21682798607998</v>
      </c>
      <c r="EL57" s="302">
        <v>90.532955402140018</v>
      </c>
      <c r="EM57" s="302">
        <v>132.01801264352002</v>
      </c>
      <c r="EN57" s="302">
        <v>107.54135131598004</v>
      </c>
      <c r="EO57" s="302">
        <v>434.0378467144601</v>
      </c>
      <c r="EP57" s="302">
        <v>441.27384510240017</v>
      </c>
      <c r="EQ57" s="302">
        <v>86.984187184059991</v>
      </c>
      <c r="ER57" s="302">
        <v>295.53799471733993</v>
      </c>
      <c r="ES57" s="302">
        <v>208.90472797326004</v>
      </c>
      <c r="ET57" s="302">
        <v>136.97008516706001</v>
      </c>
      <c r="EU57" s="249">
        <v>191.69197025001998</v>
      </c>
      <c r="EV57" s="249">
        <v>126.21338572716002</v>
      </c>
      <c r="EW57" s="249">
        <v>191.18394154729</v>
      </c>
      <c r="EX57" s="249">
        <v>129.01968239819001</v>
      </c>
      <c r="EY57" s="249">
        <v>125.46074309190999</v>
      </c>
      <c r="EZ57" s="249">
        <v>210.14106183409999</v>
      </c>
      <c r="FA57" s="249">
        <v>390.03779669494003</v>
      </c>
      <c r="FB57" s="480">
        <v>95.674654660569999</v>
      </c>
      <c r="FC57" s="249">
        <v>115.88278241709999</v>
      </c>
      <c r="FD57" s="249">
        <v>500.33745985696009</v>
      </c>
      <c r="FE57" s="249">
        <v>487.9139324368</v>
      </c>
      <c r="FF57" s="249">
        <v>201.22455137810999</v>
      </c>
      <c r="FG57" s="249">
        <v>231.02405148416997</v>
      </c>
      <c r="FH57" s="249">
        <v>120.45018015416002</v>
      </c>
      <c r="FI57" s="249">
        <v>89.661239758040011</v>
      </c>
      <c r="FJ57" s="249">
        <v>99.976770271290007</v>
      </c>
      <c r="FK57" s="249">
        <v>42.672587360410013</v>
      </c>
      <c r="FL57" s="249">
        <v>275.15268697192005</v>
      </c>
      <c r="FM57" s="249">
        <v>332.53337799360997</v>
      </c>
      <c r="FN57" s="249">
        <v>69.162496381089994</v>
      </c>
      <c r="FO57" s="249">
        <v>170.09155495767999</v>
      </c>
      <c r="FP57" s="249">
        <v>111.29796065680239</v>
      </c>
      <c r="FQ57" s="249">
        <v>60.608949006070006</v>
      </c>
      <c r="FR57" s="249">
        <v>70.928918889619993</v>
      </c>
      <c r="FS57" s="249">
        <v>45.426988093870001</v>
      </c>
      <c r="FT57" s="249">
        <v>49.464878925699999</v>
      </c>
      <c r="FU57" s="249">
        <v>66.917803188020002</v>
      </c>
      <c r="FV57" s="249">
        <v>100.98741335046</v>
      </c>
      <c r="FW57" s="249">
        <v>55.826347866390002</v>
      </c>
      <c r="FX57" s="249">
        <v>74.80878379630002</v>
      </c>
      <c r="FY57" s="249">
        <v>121.63411428063996</v>
      </c>
      <c r="FZ57" s="249">
        <v>161.79943263935004</v>
      </c>
      <c r="GA57" s="249">
        <v>119.32483264631998</v>
      </c>
      <c r="GB57" s="249">
        <v>60.644339529429992</v>
      </c>
      <c r="GC57" s="249">
        <v>105.64210288717001</v>
      </c>
      <c r="GD57" s="249">
        <v>210.52917219056997</v>
      </c>
      <c r="GE57" s="249">
        <v>162.4</v>
      </c>
      <c r="GF57" s="249">
        <v>157.89965922972002</v>
      </c>
      <c r="GG57" s="249">
        <v>94.324233987260001</v>
      </c>
      <c r="GH57" s="249">
        <v>96.918631133779982</v>
      </c>
      <c r="GI57" s="249">
        <v>149.48832351386002</v>
      </c>
      <c r="GJ57" s="249">
        <v>157.75973033593999</v>
      </c>
      <c r="GK57" s="249">
        <v>51.660177687640008</v>
      </c>
      <c r="GL57" s="249">
        <v>122.33969189059998</v>
      </c>
      <c r="GM57" s="249">
        <v>69.12816215429001</v>
      </c>
      <c r="GN57" s="249">
        <v>140.75427719543003</v>
      </c>
      <c r="GO57" s="249">
        <v>64.900523875999994</v>
      </c>
      <c r="GP57" s="249">
        <v>120.37096451865</v>
      </c>
      <c r="GQ57" s="249">
        <v>90.1</v>
      </c>
      <c r="GR57" s="249">
        <v>60.09</v>
      </c>
      <c r="GS57" s="249">
        <v>82.2</v>
      </c>
      <c r="GT57" s="249">
        <v>56.01</v>
      </c>
      <c r="GU57" s="249">
        <v>115.5</v>
      </c>
      <c r="GV57" s="249">
        <v>94.3</v>
      </c>
      <c r="GW57" s="249">
        <v>184.39836819711999</v>
      </c>
      <c r="GX57" s="249">
        <v>125.7</v>
      </c>
      <c r="GY57" s="249">
        <v>126</v>
      </c>
      <c r="GZ57" s="249">
        <v>123.55858565033</v>
      </c>
      <c r="HA57" s="249">
        <v>121.9</v>
      </c>
      <c r="HB57" s="249">
        <v>113.7</v>
      </c>
      <c r="HC57" s="249">
        <v>152.6</v>
      </c>
      <c r="HD57" s="249">
        <v>84.7</v>
      </c>
      <c r="HE57" s="249">
        <v>92.002728475719977</v>
      </c>
      <c r="HF57" s="249">
        <v>79.349999999999994</v>
      </c>
      <c r="HG57" s="249">
        <v>98.67</v>
      </c>
      <c r="HH57" s="249">
        <v>144.5</v>
      </c>
      <c r="HI57" s="249">
        <v>111.4</v>
      </c>
      <c r="HJ57" s="249">
        <v>75.599999999999994</v>
      </c>
      <c r="HK57" s="249">
        <v>86.6</v>
      </c>
      <c r="HL57" s="249">
        <v>74.040000000000006</v>
      </c>
    </row>
    <row r="58" spans="1:220">
      <c r="A58" s="300" t="s">
        <v>335</v>
      </c>
      <c r="B58" s="238">
        <v>2020</v>
      </c>
      <c r="C58" s="238">
        <v>22</v>
      </c>
      <c r="D58" s="238">
        <v>18</v>
      </c>
      <c r="E58" s="238">
        <v>22</v>
      </c>
      <c r="F58" s="238">
        <v>20</v>
      </c>
      <c r="G58" s="238">
        <v>20</v>
      </c>
      <c r="H58" s="238">
        <v>21</v>
      </c>
      <c r="I58" s="238">
        <v>22</v>
      </c>
      <c r="J58" s="238">
        <v>21</v>
      </c>
      <c r="K58" s="238">
        <v>21</v>
      </c>
      <c r="L58" s="238">
        <v>21</v>
      </c>
      <c r="M58" s="238">
        <v>19</v>
      </c>
      <c r="N58" s="238">
        <v>20</v>
      </c>
      <c r="O58" s="238">
        <v>247</v>
      </c>
      <c r="P58" s="238"/>
      <c r="Q58" s="238"/>
      <c r="R58" s="238"/>
      <c r="S58" s="238"/>
      <c r="T58" s="238"/>
      <c r="U58" s="238"/>
      <c r="V58" s="238"/>
      <c r="W58" s="238"/>
      <c r="X58" s="238"/>
      <c r="Y58" s="238"/>
      <c r="Z58" s="238"/>
      <c r="AA58" s="238"/>
      <c r="AB58" s="238"/>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c r="CQ58" s="238"/>
      <c r="CR58" s="238"/>
      <c r="CS58" s="238"/>
      <c r="CT58" s="238"/>
      <c r="CU58" s="238"/>
      <c r="CV58" s="238"/>
      <c r="CW58" s="238"/>
      <c r="CX58" s="238"/>
      <c r="CY58" s="238"/>
      <c r="CZ58" s="238"/>
      <c r="DA58" s="238"/>
      <c r="DB58" s="238"/>
      <c r="DC58" s="238"/>
      <c r="DD58" s="238"/>
      <c r="DE58" s="238"/>
      <c r="DF58" s="238"/>
      <c r="DG58" s="238"/>
      <c r="DH58" s="238"/>
      <c r="DI58" s="238"/>
      <c r="DJ58" s="238"/>
      <c r="DK58" s="238"/>
      <c r="DL58" s="238"/>
      <c r="DM58" s="238"/>
      <c r="DN58" s="238"/>
      <c r="DO58" s="238"/>
      <c r="DP58" s="238"/>
      <c r="DQ58" s="238"/>
      <c r="DR58" s="238"/>
      <c r="DS58" s="238"/>
      <c r="DT58" s="238"/>
      <c r="DU58" s="238"/>
      <c r="DV58" s="301"/>
      <c r="DW58" s="301"/>
      <c r="DX58" s="301"/>
      <c r="DY58" s="301"/>
      <c r="DZ58" s="301"/>
      <c r="EA58" s="302"/>
      <c r="EB58" s="302"/>
      <c r="EC58" s="302"/>
      <c r="ED58" s="302"/>
      <c r="EE58" s="302"/>
      <c r="EF58" s="302"/>
      <c r="EG58" s="302"/>
      <c r="EH58" s="302"/>
      <c r="EI58" s="302"/>
      <c r="EJ58" s="302"/>
      <c r="EK58" s="302"/>
      <c r="EL58" s="302"/>
      <c r="EM58" s="302"/>
      <c r="EN58" s="302"/>
      <c r="EO58" s="302"/>
      <c r="EP58" s="302"/>
      <c r="EQ58" s="302"/>
      <c r="ER58" s="302"/>
      <c r="ES58" s="302"/>
      <c r="ET58" s="302"/>
      <c r="EU58" s="249"/>
      <c r="EV58" s="249"/>
      <c r="EW58" s="249"/>
      <c r="EX58" s="249"/>
      <c r="EY58" s="249"/>
      <c r="EZ58" s="249"/>
      <c r="FA58" s="249"/>
      <c r="FB58" s="249"/>
      <c r="FC58" s="249"/>
      <c r="FD58" s="249"/>
      <c r="FE58" s="249"/>
      <c r="FF58" s="249"/>
      <c r="FG58" s="249"/>
      <c r="FH58" s="249"/>
      <c r="FI58" s="249"/>
      <c r="FJ58" s="249"/>
      <c r="FK58" s="249"/>
      <c r="FL58" s="249"/>
      <c r="FM58" s="249"/>
      <c r="FN58" s="249"/>
      <c r="FO58" s="249"/>
      <c r="FP58" s="249"/>
      <c r="FQ58" s="249"/>
      <c r="FR58" s="249"/>
      <c r="FS58" s="249"/>
      <c r="FT58" s="249"/>
      <c r="FU58" s="249"/>
      <c r="FV58" s="249"/>
      <c r="FW58" s="249"/>
      <c r="FX58" s="249"/>
      <c r="FY58" s="249"/>
      <c r="FZ58" s="249"/>
      <c r="GA58" s="249"/>
      <c r="GB58" s="249"/>
      <c r="GC58" s="249"/>
      <c r="GD58" s="249"/>
      <c r="GE58" s="249"/>
      <c r="GF58" s="249"/>
      <c r="GG58" s="249"/>
      <c r="GH58" s="249"/>
      <c r="GI58" s="249"/>
      <c r="GJ58" s="249"/>
      <c r="GK58" s="249"/>
      <c r="GL58" s="249"/>
      <c r="GM58" s="249"/>
      <c r="GN58" s="249"/>
      <c r="GO58" s="249"/>
      <c r="GP58" s="249"/>
      <c r="GQ58" s="249"/>
      <c r="GR58" s="249"/>
      <c r="GS58" s="249"/>
      <c r="GT58" s="249"/>
      <c r="GU58" s="249"/>
      <c r="GV58" s="249"/>
      <c r="GW58" s="249"/>
      <c r="GX58" s="249"/>
      <c r="GY58" s="249"/>
      <c r="GZ58" s="249"/>
      <c r="HA58" s="249"/>
      <c r="HB58" s="249"/>
      <c r="HC58" s="249"/>
      <c r="HD58" s="249"/>
      <c r="HE58" s="249"/>
      <c r="HF58" s="249"/>
      <c r="HG58" s="249"/>
      <c r="HH58" s="249"/>
      <c r="HI58" s="249"/>
      <c r="HJ58" s="249"/>
      <c r="HK58" s="249"/>
      <c r="HL58" s="249"/>
    </row>
    <row r="59" spans="1:220">
      <c r="A59" s="300"/>
      <c r="B59" s="238">
        <v>2021</v>
      </c>
      <c r="C59" s="238">
        <v>19</v>
      </c>
      <c r="D59" s="238">
        <v>18</v>
      </c>
      <c r="E59" s="238">
        <v>23</v>
      </c>
      <c r="F59" s="238">
        <v>20</v>
      </c>
      <c r="G59" s="238">
        <v>21</v>
      </c>
      <c r="H59" s="238">
        <v>21</v>
      </c>
      <c r="I59" s="238">
        <v>21</v>
      </c>
      <c r="J59" s="238">
        <v>22</v>
      </c>
      <c r="K59" s="238">
        <v>21</v>
      </c>
      <c r="L59" s="238">
        <v>20</v>
      </c>
      <c r="M59" s="238">
        <v>20</v>
      </c>
      <c r="N59" s="238">
        <v>21</v>
      </c>
      <c r="O59" s="238">
        <v>247</v>
      </c>
      <c r="P59" s="238"/>
      <c r="Q59" s="238"/>
      <c r="R59" s="238"/>
      <c r="S59" s="238"/>
      <c r="T59" s="238"/>
      <c r="U59" s="238"/>
      <c r="V59" s="238"/>
      <c r="W59" s="238"/>
      <c r="X59" s="238"/>
      <c r="Y59" s="238"/>
      <c r="Z59" s="238"/>
      <c r="AA59" s="238"/>
      <c r="AB59" s="238"/>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c r="CQ59" s="238"/>
      <c r="CR59" s="238"/>
      <c r="CS59" s="238"/>
      <c r="CT59" s="238"/>
      <c r="CU59" s="238"/>
      <c r="CV59" s="238"/>
      <c r="CW59" s="238"/>
      <c r="CX59" s="238"/>
      <c r="CY59" s="238"/>
      <c r="CZ59" s="238"/>
      <c r="DA59" s="238"/>
      <c r="DB59" s="238"/>
      <c r="DC59" s="238"/>
      <c r="DD59" s="238"/>
      <c r="DE59" s="238"/>
      <c r="DF59" s="238"/>
      <c r="DG59" s="238"/>
      <c r="DH59" s="238"/>
      <c r="DI59" s="238"/>
      <c r="DJ59" s="238"/>
      <c r="DK59" s="238"/>
      <c r="DL59" s="238"/>
      <c r="DM59" s="238"/>
      <c r="DN59" s="238"/>
      <c r="DO59" s="238"/>
      <c r="DP59" s="238"/>
      <c r="DQ59" s="238"/>
      <c r="DR59" s="238"/>
      <c r="DS59" s="238"/>
      <c r="DT59" s="238"/>
      <c r="DU59" s="238"/>
      <c r="DV59" s="301"/>
      <c r="DW59" s="301"/>
      <c r="DX59" s="301"/>
      <c r="DY59" s="301"/>
      <c r="DZ59" s="301"/>
      <c r="EA59" s="302"/>
      <c r="EB59" s="302"/>
      <c r="EC59" s="302"/>
      <c r="ED59" s="302"/>
      <c r="EE59" s="302"/>
      <c r="EF59" s="302"/>
      <c r="EG59" s="302"/>
      <c r="EH59" s="302"/>
      <c r="EI59" s="302"/>
      <c r="EJ59" s="302"/>
      <c r="EK59" s="302"/>
      <c r="EL59" s="302"/>
      <c r="EM59" s="302"/>
      <c r="EN59" s="302"/>
      <c r="EO59" s="302"/>
      <c r="EP59" s="302"/>
      <c r="EQ59" s="302"/>
      <c r="ER59" s="302"/>
      <c r="ES59" s="302"/>
      <c r="ET59" s="302"/>
      <c r="EU59" s="249"/>
      <c r="EV59" s="249"/>
      <c r="EW59" s="249"/>
      <c r="EX59" s="249"/>
      <c r="EY59" s="249"/>
      <c r="EZ59" s="249"/>
      <c r="FA59" s="249"/>
      <c r="FB59" s="249"/>
      <c r="FC59" s="249"/>
      <c r="FD59" s="249"/>
      <c r="FE59" s="249"/>
      <c r="FF59" s="249"/>
      <c r="FG59" s="249"/>
      <c r="FH59" s="249"/>
      <c r="FI59" s="249"/>
      <c r="FJ59" s="249"/>
      <c r="FK59" s="249"/>
      <c r="FL59" s="249"/>
      <c r="FM59" s="249"/>
      <c r="FN59" s="249"/>
      <c r="FO59" s="249"/>
      <c r="FP59" s="249"/>
      <c r="FQ59" s="249"/>
      <c r="FR59" s="249"/>
      <c r="FS59" s="249"/>
      <c r="FT59" s="249"/>
      <c r="FU59" s="249"/>
      <c r="FV59" s="249"/>
      <c r="FW59" s="249"/>
      <c r="FX59" s="249"/>
      <c r="FY59" s="249"/>
      <c r="FZ59" s="249"/>
      <c r="GA59" s="249"/>
      <c r="GB59" s="249"/>
      <c r="GC59" s="249"/>
      <c r="GD59" s="249"/>
      <c r="GE59" s="249"/>
      <c r="GF59" s="249"/>
      <c r="GG59" s="249"/>
      <c r="GH59" s="249"/>
      <c r="GI59" s="249"/>
      <c r="GJ59" s="249"/>
      <c r="GK59" s="249"/>
      <c r="GL59" s="249"/>
      <c r="GM59" s="249"/>
      <c r="GN59" s="249"/>
      <c r="GO59" s="249"/>
      <c r="GP59" s="249"/>
      <c r="GQ59" s="249"/>
      <c r="GR59" s="249"/>
      <c r="GS59" s="249"/>
      <c r="GT59" s="249"/>
      <c r="GU59" s="249"/>
      <c r="GV59" s="249"/>
      <c r="GW59" s="249"/>
      <c r="GX59" s="249"/>
      <c r="GY59" s="249"/>
      <c r="GZ59" s="249"/>
      <c r="HA59" s="249"/>
      <c r="HB59" s="249"/>
      <c r="HC59" s="249"/>
      <c r="HD59" s="249"/>
      <c r="HE59" s="249"/>
      <c r="HF59" s="249"/>
      <c r="HG59" s="249"/>
      <c r="HH59" s="249"/>
      <c r="HI59" s="249"/>
      <c r="HJ59" s="249"/>
      <c r="HK59" s="249"/>
      <c r="HL59" s="249"/>
    </row>
    <row r="60" spans="1:220" ht="12.75" customHeight="1">
      <c r="A60" s="272"/>
      <c r="FB60" s="481" t="s">
        <v>448</v>
      </c>
      <c r="HC60" s="630"/>
      <c r="HD60" s="630"/>
      <c r="HE60" s="630"/>
      <c r="HF60" s="630"/>
      <c r="HG60" s="630"/>
      <c r="HH60" s="630"/>
      <c r="HI60" s="630"/>
      <c r="HJ60" s="630"/>
      <c r="HK60" s="630"/>
      <c r="HL60" s="630"/>
    </row>
    <row r="61" spans="1:220">
      <c r="A61" s="303" t="s">
        <v>336</v>
      </c>
      <c r="B61" s="224">
        <v>39083</v>
      </c>
      <c r="C61" s="224">
        <v>39114</v>
      </c>
      <c r="D61" s="224">
        <v>39142</v>
      </c>
      <c r="E61" s="224">
        <v>39173</v>
      </c>
      <c r="F61" s="224">
        <v>39203</v>
      </c>
      <c r="G61" s="224">
        <v>39234</v>
      </c>
      <c r="H61" s="224">
        <v>39264</v>
      </c>
      <c r="I61" s="224">
        <v>39295</v>
      </c>
      <c r="J61" s="224">
        <v>39326</v>
      </c>
      <c r="K61" s="224">
        <v>39356</v>
      </c>
      <c r="L61" s="224">
        <v>39387</v>
      </c>
      <c r="M61" s="224">
        <v>39417</v>
      </c>
      <c r="N61" s="224">
        <v>39448</v>
      </c>
      <c r="O61" s="224">
        <v>39479</v>
      </c>
      <c r="P61" s="224">
        <v>39508</v>
      </c>
      <c r="Q61" s="224">
        <v>39539</v>
      </c>
      <c r="R61" s="224">
        <v>39569</v>
      </c>
      <c r="S61" s="224">
        <v>39600</v>
      </c>
      <c r="T61" s="224">
        <v>39630</v>
      </c>
      <c r="U61" s="224">
        <v>39661</v>
      </c>
      <c r="V61" s="224">
        <v>39692</v>
      </c>
      <c r="W61" s="224">
        <v>39722</v>
      </c>
      <c r="X61" s="224">
        <v>39753</v>
      </c>
      <c r="Y61" s="224">
        <v>39783</v>
      </c>
      <c r="Z61" s="224">
        <v>39814</v>
      </c>
      <c r="AA61" s="224">
        <v>39845</v>
      </c>
      <c r="AB61" s="224">
        <v>39873</v>
      </c>
      <c r="AC61" s="224">
        <v>39904</v>
      </c>
      <c r="AD61" s="224">
        <v>39934</v>
      </c>
      <c r="AE61" s="224">
        <v>39965</v>
      </c>
      <c r="AF61" s="224">
        <v>39995</v>
      </c>
      <c r="AG61" s="224">
        <v>40026</v>
      </c>
      <c r="AH61" s="224">
        <v>40057</v>
      </c>
      <c r="AI61" s="224">
        <v>40087</v>
      </c>
      <c r="AJ61" s="224">
        <v>40118</v>
      </c>
      <c r="AK61" s="224">
        <v>40148</v>
      </c>
      <c r="AL61" s="224">
        <v>40179</v>
      </c>
      <c r="AM61" s="224">
        <v>40210</v>
      </c>
      <c r="AN61" s="224">
        <v>40238</v>
      </c>
      <c r="AO61" s="224">
        <v>40269</v>
      </c>
      <c r="AP61" s="224">
        <v>40299</v>
      </c>
      <c r="AQ61" s="224">
        <v>40330</v>
      </c>
      <c r="AR61" s="224">
        <v>40360</v>
      </c>
      <c r="AS61" s="224">
        <v>40391</v>
      </c>
      <c r="AT61" s="224">
        <v>40422</v>
      </c>
      <c r="AU61" s="224">
        <v>40452</v>
      </c>
      <c r="AV61" s="224">
        <v>40483</v>
      </c>
      <c r="AW61" s="224">
        <v>40513</v>
      </c>
      <c r="AX61" s="224">
        <v>40544</v>
      </c>
      <c r="AY61" s="224">
        <v>40575</v>
      </c>
      <c r="AZ61" s="224">
        <v>40603</v>
      </c>
      <c r="BA61" s="224">
        <v>40634</v>
      </c>
      <c r="BB61" s="224">
        <v>40664</v>
      </c>
      <c r="BC61" s="224">
        <v>40695</v>
      </c>
      <c r="BD61" s="224">
        <v>40725</v>
      </c>
      <c r="BE61" s="224">
        <v>40756</v>
      </c>
      <c r="BF61" s="224">
        <v>40787</v>
      </c>
      <c r="BG61" s="224">
        <v>40817</v>
      </c>
      <c r="BH61" s="224">
        <v>40848</v>
      </c>
      <c r="BI61" s="224">
        <v>40878</v>
      </c>
      <c r="BJ61" s="224">
        <v>40909</v>
      </c>
      <c r="BK61" s="224">
        <v>40940</v>
      </c>
      <c r="BL61" s="224">
        <v>40969</v>
      </c>
      <c r="BM61" s="224">
        <v>41000</v>
      </c>
      <c r="BN61" s="224">
        <v>41030</v>
      </c>
      <c r="BO61" s="224">
        <v>41061</v>
      </c>
      <c r="BP61" s="224">
        <v>41091</v>
      </c>
      <c r="BQ61" s="224">
        <v>41122</v>
      </c>
      <c r="BR61" s="224">
        <v>41153</v>
      </c>
      <c r="BS61" s="224">
        <v>41183</v>
      </c>
      <c r="BT61" s="224">
        <v>41214</v>
      </c>
      <c r="BU61" s="224">
        <v>41244</v>
      </c>
      <c r="BV61" s="224">
        <v>41275</v>
      </c>
      <c r="BW61" s="224">
        <v>41306</v>
      </c>
      <c r="BX61" s="224">
        <v>41334</v>
      </c>
      <c r="BY61" s="224">
        <v>41365</v>
      </c>
      <c r="BZ61" s="224">
        <v>41395</v>
      </c>
      <c r="CA61" s="224">
        <v>41426</v>
      </c>
      <c r="CB61" s="224">
        <v>41456</v>
      </c>
      <c r="CC61" s="224">
        <v>41487</v>
      </c>
      <c r="CD61" s="224">
        <v>41518</v>
      </c>
      <c r="CE61" s="224">
        <v>41548</v>
      </c>
      <c r="CF61" s="224">
        <v>41579</v>
      </c>
      <c r="CG61" s="224">
        <v>41609</v>
      </c>
      <c r="CH61" s="224">
        <v>41640</v>
      </c>
      <c r="CI61" s="224">
        <v>41671</v>
      </c>
      <c r="CJ61" s="224">
        <v>41699</v>
      </c>
      <c r="CK61" s="224">
        <v>41730</v>
      </c>
      <c r="CL61" s="224">
        <v>41760</v>
      </c>
      <c r="CM61" s="224">
        <v>41791</v>
      </c>
      <c r="CN61" s="224">
        <v>41821</v>
      </c>
      <c r="CO61" s="224">
        <v>41852</v>
      </c>
      <c r="CP61" s="224">
        <v>41883</v>
      </c>
      <c r="CQ61" s="224">
        <v>41913</v>
      </c>
      <c r="CR61" s="224">
        <v>41944</v>
      </c>
      <c r="CS61" s="224">
        <v>41974</v>
      </c>
      <c r="CT61" s="224">
        <v>42005</v>
      </c>
      <c r="CU61" s="224">
        <v>42036</v>
      </c>
      <c r="CV61" s="224">
        <v>42064</v>
      </c>
      <c r="CW61" s="224">
        <v>42095</v>
      </c>
      <c r="CX61" s="224">
        <v>42125</v>
      </c>
      <c r="CY61" s="224">
        <v>42156</v>
      </c>
      <c r="CZ61" s="224">
        <v>42186</v>
      </c>
      <c r="DA61" s="224">
        <v>42217</v>
      </c>
      <c r="DB61" s="224">
        <v>42248</v>
      </c>
      <c r="DC61" s="224">
        <v>42278</v>
      </c>
      <c r="DD61" s="224">
        <v>42309</v>
      </c>
      <c r="DE61" s="224">
        <v>42339</v>
      </c>
      <c r="DF61" s="224">
        <v>42370</v>
      </c>
      <c r="DG61" s="224">
        <v>42401</v>
      </c>
      <c r="DH61" s="224">
        <v>42430</v>
      </c>
      <c r="DI61" s="224">
        <v>42461</v>
      </c>
      <c r="DJ61" s="224">
        <v>42491</v>
      </c>
      <c r="DK61" s="224">
        <v>42522</v>
      </c>
      <c r="DL61" s="224">
        <v>42552</v>
      </c>
      <c r="DM61" s="224">
        <v>42583</v>
      </c>
      <c r="DN61" s="224">
        <v>42614</v>
      </c>
      <c r="DO61" s="224">
        <v>42644</v>
      </c>
      <c r="DP61" s="224">
        <v>42675</v>
      </c>
      <c r="DQ61" s="224">
        <v>42705</v>
      </c>
      <c r="DR61" s="224">
        <v>42736</v>
      </c>
      <c r="DS61" s="224">
        <v>42767</v>
      </c>
      <c r="DT61" s="224">
        <v>42795</v>
      </c>
      <c r="DU61" s="224">
        <v>42826</v>
      </c>
      <c r="DV61" s="224">
        <v>42856</v>
      </c>
      <c r="DW61" s="224">
        <v>42887</v>
      </c>
      <c r="DX61" s="224">
        <v>42917</v>
      </c>
      <c r="DY61" s="224">
        <v>42948</v>
      </c>
      <c r="DZ61" s="224">
        <v>42979</v>
      </c>
      <c r="EA61" s="224">
        <v>43009</v>
      </c>
      <c r="EB61" s="224">
        <v>43040</v>
      </c>
      <c r="EC61" s="224">
        <v>43070</v>
      </c>
      <c r="ED61" s="224">
        <v>43101</v>
      </c>
      <c r="EE61" s="224">
        <v>43132</v>
      </c>
      <c r="EF61" s="224">
        <v>43160</v>
      </c>
      <c r="EG61" s="224">
        <v>43191</v>
      </c>
      <c r="EH61" s="224">
        <v>43221</v>
      </c>
      <c r="EI61" s="224">
        <v>43252</v>
      </c>
      <c r="EJ61" s="224">
        <v>43282</v>
      </c>
      <c r="EK61" s="224">
        <v>43313</v>
      </c>
      <c r="EL61" s="224">
        <v>43344</v>
      </c>
      <c r="EM61" s="224">
        <v>43374</v>
      </c>
      <c r="EN61" s="224">
        <v>43405</v>
      </c>
      <c r="EO61" s="224">
        <v>43435</v>
      </c>
      <c r="EP61" s="224">
        <v>43466</v>
      </c>
      <c r="EQ61" s="224">
        <v>43497</v>
      </c>
      <c r="ER61" s="224">
        <v>43525</v>
      </c>
      <c r="ES61" s="224">
        <v>43556</v>
      </c>
      <c r="ET61" s="224">
        <v>43586</v>
      </c>
      <c r="EU61" s="224">
        <v>43617</v>
      </c>
      <c r="EV61" s="224">
        <v>43647</v>
      </c>
      <c r="EW61" s="224">
        <v>43678</v>
      </c>
      <c r="EX61" s="224">
        <v>43709</v>
      </c>
      <c r="EY61" s="224">
        <v>43739</v>
      </c>
      <c r="EZ61" s="224">
        <v>43770</v>
      </c>
      <c r="FA61" s="224">
        <v>43800</v>
      </c>
      <c r="FB61" s="224">
        <v>43831</v>
      </c>
      <c r="FC61" s="224">
        <v>43862</v>
      </c>
      <c r="FD61" s="224">
        <v>43891</v>
      </c>
      <c r="FE61" s="224">
        <v>43922</v>
      </c>
      <c r="FF61" s="224">
        <v>43952</v>
      </c>
      <c r="FG61" s="224">
        <v>43983</v>
      </c>
      <c r="FH61" s="224">
        <v>44013</v>
      </c>
      <c r="FI61" s="224">
        <v>44044</v>
      </c>
      <c r="FJ61" s="224">
        <v>44075</v>
      </c>
      <c r="FK61" s="224">
        <v>44105</v>
      </c>
      <c r="FL61" s="224">
        <v>44136</v>
      </c>
      <c r="FM61" s="224">
        <v>44166</v>
      </c>
      <c r="FN61" s="224">
        <v>44197</v>
      </c>
      <c r="FO61" s="224">
        <v>44228</v>
      </c>
      <c r="FP61" s="224">
        <v>44256</v>
      </c>
      <c r="FQ61" s="224">
        <v>44287</v>
      </c>
      <c r="FR61" s="224">
        <v>44317</v>
      </c>
      <c r="FS61" s="224">
        <v>44348</v>
      </c>
      <c r="FT61" s="224">
        <v>44378</v>
      </c>
      <c r="FU61" s="224">
        <v>44409</v>
      </c>
      <c r="FV61" s="224">
        <v>44440</v>
      </c>
      <c r="FW61" s="224">
        <v>44470</v>
      </c>
      <c r="FX61" s="224">
        <v>44501</v>
      </c>
      <c r="FY61" s="224">
        <v>44531</v>
      </c>
      <c r="FZ61" s="224">
        <v>44562</v>
      </c>
      <c r="GA61" s="224">
        <v>44593</v>
      </c>
      <c r="GB61" s="224">
        <v>44621</v>
      </c>
      <c r="GC61" s="224">
        <v>44652</v>
      </c>
      <c r="GD61" s="224">
        <v>44682</v>
      </c>
      <c r="GE61" s="224">
        <v>44713</v>
      </c>
      <c r="GF61" s="224">
        <v>44743</v>
      </c>
      <c r="GG61" s="224">
        <v>44774</v>
      </c>
      <c r="GH61" s="224">
        <v>44805</v>
      </c>
      <c r="GI61" s="224">
        <v>44835</v>
      </c>
      <c r="GJ61" s="224">
        <v>44866</v>
      </c>
      <c r="GK61" s="224">
        <v>44896</v>
      </c>
      <c r="GL61" s="224">
        <v>44927</v>
      </c>
      <c r="GM61" s="224">
        <v>44958</v>
      </c>
      <c r="GN61" s="224">
        <v>44986</v>
      </c>
      <c r="GO61" s="224">
        <f t="shared" ref="GO61:HB61" si="5">GO$11</f>
        <v>45017</v>
      </c>
      <c r="GP61" s="224">
        <f t="shared" si="5"/>
        <v>45047</v>
      </c>
      <c r="GQ61" s="224">
        <f t="shared" si="5"/>
        <v>45078</v>
      </c>
      <c r="GR61" s="224">
        <f t="shared" si="5"/>
        <v>45108</v>
      </c>
      <c r="GS61" s="224">
        <f t="shared" si="5"/>
        <v>45139</v>
      </c>
      <c r="GT61" s="224">
        <f t="shared" si="5"/>
        <v>45170</v>
      </c>
      <c r="GU61" s="224">
        <f t="shared" si="5"/>
        <v>45200</v>
      </c>
      <c r="GV61" s="224">
        <f t="shared" si="5"/>
        <v>45231</v>
      </c>
      <c r="GW61" s="224">
        <f t="shared" si="5"/>
        <v>45261</v>
      </c>
      <c r="GX61" s="224">
        <f t="shared" si="5"/>
        <v>45292</v>
      </c>
      <c r="GY61" s="224">
        <f t="shared" si="5"/>
        <v>45323</v>
      </c>
      <c r="GZ61" s="224">
        <f t="shared" si="5"/>
        <v>45352</v>
      </c>
      <c r="HA61" s="224">
        <f t="shared" si="5"/>
        <v>45383</v>
      </c>
      <c r="HB61" s="224">
        <f t="shared" si="5"/>
        <v>45413</v>
      </c>
      <c r="HC61" s="270">
        <v>45444</v>
      </c>
      <c r="HD61" s="270">
        <v>45474</v>
      </c>
      <c r="HE61" s="270">
        <v>45505</v>
      </c>
      <c r="HF61" s="270">
        <v>45536</v>
      </c>
      <c r="HG61" s="270">
        <v>45566</v>
      </c>
      <c r="HH61" s="270">
        <v>45597</v>
      </c>
      <c r="HI61" s="270">
        <v>45627</v>
      </c>
      <c r="HJ61" s="270">
        <v>45658</v>
      </c>
      <c r="HK61" s="270">
        <v>45689</v>
      </c>
      <c r="HL61" s="270">
        <v>45717</v>
      </c>
    </row>
    <row r="62" spans="1:220">
      <c r="A62" s="300" t="s">
        <v>422</v>
      </c>
      <c r="B62" s="238"/>
      <c r="C62" s="238"/>
      <c r="D62" s="238"/>
      <c r="E62" s="238"/>
      <c r="F62" s="238"/>
      <c r="G62" s="238"/>
      <c r="H62" s="238"/>
      <c r="I62" s="238"/>
      <c r="J62" s="238"/>
      <c r="K62" s="238"/>
      <c r="L62" s="238"/>
      <c r="M62" s="238"/>
      <c r="N62" s="238"/>
      <c r="O62" s="238"/>
      <c r="P62" s="238"/>
      <c r="Q62" s="238"/>
      <c r="R62" s="238"/>
      <c r="S62" s="238"/>
      <c r="T62" s="238"/>
      <c r="U62" s="238"/>
      <c r="V62" s="238"/>
      <c r="W62" s="238"/>
      <c r="X62" s="23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v>0.17046588400000001</v>
      </c>
      <c r="CI62" s="238">
        <v>0.44205998514</v>
      </c>
      <c r="CJ62" s="238">
        <v>0.61103355599999998</v>
      </c>
      <c r="CK62" s="238">
        <v>0.60200131553000003</v>
      </c>
      <c r="CL62" s="238">
        <v>0.65620089594000008</v>
      </c>
      <c r="CM62" s="238">
        <v>0.51702907570000001</v>
      </c>
      <c r="CN62" s="238">
        <v>0.48076959400000002</v>
      </c>
      <c r="CO62" s="238">
        <v>0.57046833474000003</v>
      </c>
      <c r="CP62" s="238">
        <v>0.64264339400000003</v>
      </c>
      <c r="CQ62" s="238">
        <v>0.51884746800000003</v>
      </c>
      <c r="CR62" s="238">
        <v>0.58288435500000002</v>
      </c>
      <c r="CS62" s="238">
        <v>0.51808685399999999</v>
      </c>
      <c r="CT62" s="238">
        <v>0.59857673499999997</v>
      </c>
      <c r="CU62" s="238">
        <v>0.71765255400000005</v>
      </c>
      <c r="CV62" s="238">
        <v>0.98086741700000002</v>
      </c>
      <c r="CW62" s="238">
        <v>0.99786697289999993</v>
      </c>
      <c r="CX62" s="238">
        <v>0.71875371499999996</v>
      </c>
      <c r="CY62" s="238">
        <v>0.74195787000000002</v>
      </c>
      <c r="CZ62" s="238">
        <v>0.96541124210000007</v>
      </c>
      <c r="DA62" s="238">
        <v>0.75656461200000003</v>
      </c>
      <c r="DB62" s="238">
        <v>0.70919214900000005</v>
      </c>
      <c r="DC62" s="238">
        <v>0.53497034799999998</v>
      </c>
      <c r="DD62" s="238">
        <v>0.55807343399999998</v>
      </c>
      <c r="DE62" s="238">
        <v>0.43891180000000002</v>
      </c>
      <c r="DF62" s="238">
        <v>0.47925655</v>
      </c>
      <c r="DG62" s="238">
        <v>0.73803539600000001</v>
      </c>
      <c r="DH62" s="238">
        <v>0.69012973499999997</v>
      </c>
      <c r="DI62" s="238">
        <v>0.50004801861000003</v>
      </c>
      <c r="DJ62" s="238">
        <v>0.56746403400000001</v>
      </c>
      <c r="DK62" s="238">
        <v>0.64871889900000002</v>
      </c>
      <c r="DL62" s="238">
        <v>0.81698616099999999</v>
      </c>
      <c r="DM62" s="238">
        <v>1.1336763856199998</v>
      </c>
      <c r="DN62" s="238">
        <v>0.64639575999999999</v>
      </c>
      <c r="DO62" s="238">
        <v>0.52781391300000002</v>
      </c>
      <c r="DP62" s="238">
        <v>0.40587329599999999</v>
      </c>
      <c r="DQ62" s="238">
        <v>0.37653648099999998</v>
      </c>
      <c r="DR62" s="238">
        <v>0.51726417899999999</v>
      </c>
      <c r="DS62" s="238">
        <v>0.53692086900000002</v>
      </c>
      <c r="DT62" s="238">
        <v>0.81226702500000003</v>
      </c>
      <c r="DU62" s="238">
        <v>0.57704872399999996</v>
      </c>
      <c r="DV62" s="301">
        <v>0.55794818999999996</v>
      </c>
      <c r="DW62" s="301">
        <v>0.68540554300000001</v>
      </c>
      <c r="DX62" s="301">
        <v>0.76456536052000001</v>
      </c>
      <c r="DY62" s="301">
        <v>1.1287797687100001</v>
      </c>
      <c r="DZ62" s="301">
        <v>0.9089669400699999</v>
      </c>
      <c r="EA62" s="302">
        <v>1.1501685804999999</v>
      </c>
      <c r="EB62" s="302">
        <v>1.0202802956000001</v>
      </c>
      <c r="EC62" s="302">
        <v>0.96971674159999999</v>
      </c>
      <c r="ED62" s="302">
        <v>1.4789875610000001</v>
      </c>
      <c r="EE62" s="302">
        <v>0.76241025399999995</v>
      </c>
      <c r="EF62" s="302">
        <v>0.95219205200000001</v>
      </c>
      <c r="EG62" s="302">
        <v>1.0011480109999999</v>
      </c>
      <c r="EH62" s="302">
        <v>0.72638047299999997</v>
      </c>
      <c r="EI62" s="302">
        <v>0.81504353100000004</v>
      </c>
      <c r="EJ62" s="302">
        <v>0.83477635699999997</v>
      </c>
      <c r="EK62" s="302">
        <v>1.2533103080000001</v>
      </c>
      <c r="EL62" s="302">
        <v>0.90398680008999999</v>
      </c>
      <c r="EM62" s="302">
        <v>0.97053837600000004</v>
      </c>
      <c r="EN62" s="302">
        <v>0.76949894900000004</v>
      </c>
      <c r="EO62" s="302">
        <v>0.64172992600000001</v>
      </c>
      <c r="EP62" s="302">
        <v>0.70706722899999996</v>
      </c>
      <c r="EQ62" s="302">
        <v>1.2661260889999999</v>
      </c>
      <c r="ER62" s="302">
        <v>0.63673358599999996</v>
      </c>
      <c r="ES62" s="302">
        <v>0.79273514334000006</v>
      </c>
      <c r="ET62" s="302">
        <v>1.061282163</v>
      </c>
      <c r="EU62" s="249">
        <v>1.18816316</v>
      </c>
      <c r="EV62" s="249">
        <v>0.69020666900000005</v>
      </c>
      <c r="EW62" s="249">
        <v>0.74429679085</v>
      </c>
      <c r="EX62" s="249">
        <v>0.60843893699999996</v>
      </c>
      <c r="EY62" s="249">
        <v>0.76216267599999998</v>
      </c>
      <c r="EZ62" s="249">
        <v>0.58708249199999996</v>
      </c>
      <c r="FA62" s="249">
        <v>1.2766294469999999</v>
      </c>
      <c r="FB62" s="249">
        <v>0.74436224900000003</v>
      </c>
      <c r="FC62" s="249">
        <v>0.95537914899999998</v>
      </c>
      <c r="FD62" s="249">
        <v>1.514461447</v>
      </c>
      <c r="FE62" s="249">
        <v>0.80621711799999995</v>
      </c>
      <c r="FF62" s="249">
        <v>0.65274122099999998</v>
      </c>
      <c r="FG62" s="249">
        <v>1.16911864852</v>
      </c>
      <c r="FH62" s="249">
        <v>1.0914780319999999</v>
      </c>
      <c r="FI62" s="249">
        <v>0.93543605500000004</v>
      </c>
      <c r="FJ62" s="249">
        <v>0.88658920100000005</v>
      </c>
      <c r="FK62" s="249">
        <v>1.139362121</v>
      </c>
      <c r="FL62" s="249">
        <v>1.0452700319999999</v>
      </c>
      <c r="FM62" s="249">
        <v>1.1906836750000001</v>
      </c>
      <c r="FN62" s="249">
        <v>1.0568405489999999</v>
      </c>
      <c r="FO62" s="249">
        <v>1.1923223460000001</v>
      </c>
      <c r="FP62" s="249">
        <v>1.479680689</v>
      </c>
      <c r="FQ62" s="249">
        <v>1.3473550009999999</v>
      </c>
      <c r="FR62" s="249">
        <v>0.41199639900000001</v>
      </c>
      <c r="FS62" s="249">
        <v>2.9037756565999997</v>
      </c>
      <c r="FT62" s="249">
        <v>1.591159242</v>
      </c>
      <c r="FU62" s="249">
        <v>1.801561719</v>
      </c>
      <c r="FV62" s="249">
        <v>2.22778544698</v>
      </c>
      <c r="FW62" s="249">
        <v>1.7225344804</v>
      </c>
      <c r="FX62" s="249">
        <v>2.1050646322</v>
      </c>
      <c r="FY62" s="249">
        <v>1.9831071093699999</v>
      </c>
      <c r="FZ62" s="249">
        <v>1.2463605217</v>
      </c>
      <c r="GA62" s="249">
        <v>1.5863565263400001</v>
      </c>
      <c r="GB62" s="249">
        <v>2.0401390822000001</v>
      </c>
      <c r="GC62" s="249">
        <v>1.9450052075099999</v>
      </c>
      <c r="GD62" s="249">
        <v>2.1</v>
      </c>
      <c r="GE62" s="249">
        <v>2.1</v>
      </c>
      <c r="GF62" s="249">
        <v>1.5236881763000001</v>
      </c>
      <c r="GG62" s="249">
        <v>2.03055828831</v>
      </c>
      <c r="GH62" s="249">
        <v>1.7531060468200002</v>
      </c>
      <c r="GI62" s="249">
        <v>1.5176129899999999</v>
      </c>
      <c r="GJ62" s="249">
        <v>1.3591374700000001</v>
      </c>
      <c r="GK62" s="249">
        <v>1.248004178</v>
      </c>
      <c r="GL62" s="249">
        <v>1.4470190721599998</v>
      </c>
      <c r="GM62" s="249">
        <v>1.852632936</v>
      </c>
      <c r="GN62" s="249">
        <v>2.4857450440000002</v>
      </c>
      <c r="GO62" s="249">
        <v>2.2035934730000002</v>
      </c>
      <c r="GP62" s="249">
        <v>3.0934615619999999</v>
      </c>
      <c r="GQ62" s="249">
        <v>2.5</v>
      </c>
      <c r="GR62" s="249">
        <v>1.8</v>
      </c>
      <c r="GS62" s="249">
        <v>2.6</v>
      </c>
      <c r="GT62" s="249">
        <v>2.2000000000000002</v>
      </c>
      <c r="GU62" s="249">
        <v>2.2000000000000002</v>
      </c>
      <c r="GV62" s="249">
        <v>2.1</v>
      </c>
      <c r="GW62" s="249">
        <v>2.1</v>
      </c>
      <c r="GX62" s="249">
        <v>2</v>
      </c>
      <c r="GY62" s="249">
        <v>2.6</v>
      </c>
      <c r="GZ62" s="249">
        <v>2.5569383522</v>
      </c>
      <c r="HA62" s="249">
        <v>2.4</v>
      </c>
      <c r="HB62" s="249">
        <v>3</v>
      </c>
      <c r="HC62" s="249">
        <v>3.8</v>
      </c>
      <c r="HD62" s="249">
        <v>3.4</v>
      </c>
      <c r="HE62" s="249">
        <v>4.1385118699100003</v>
      </c>
      <c r="HF62" s="249">
        <v>3.3</v>
      </c>
      <c r="HG62" s="249">
        <v>3.8</v>
      </c>
      <c r="HH62" s="249">
        <v>3.2</v>
      </c>
      <c r="HI62" s="249">
        <v>3.8</v>
      </c>
      <c r="HJ62" s="249">
        <v>3.5</v>
      </c>
      <c r="HK62" s="249">
        <v>3.7</v>
      </c>
      <c r="HL62" s="249">
        <v>3.3</v>
      </c>
    </row>
    <row r="63" spans="1:220">
      <c r="HC63" s="630"/>
      <c r="HD63" s="630"/>
      <c r="HE63" s="630"/>
      <c r="HF63" s="630"/>
      <c r="HG63" s="630"/>
      <c r="HH63" s="630"/>
      <c r="HI63" s="630"/>
      <c r="HJ63" s="630"/>
      <c r="HK63" s="630"/>
      <c r="HL63" s="630"/>
    </row>
    <row r="64" spans="1:220">
      <c r="HC64" s="630"/>
      <c r="HD64" s="630"/>
      <c r="HE64" s="630"/>
      <c r="HF64" s="630"/>
      <c r="HG64" s="630"/>
      <c r="HH64" s="630"/>
      <c r="HI64" s="630"/>
      <c r="HJ64" s="630"/>
      <c r="HK64" s="630"/>
      <c r="HL64" s="630"/>
    </row>
    <row r="65" spans="1:220" ht="15.75">
      <c r="A65" s="403" t="s">
        <v>295</v>
      </c>
      <c r="EJ65" s="355"/>
      <c r="EU65" s="355"/>
      <c r="EV65" s="355"/>
      <c r="EW65" s="355"/>
      <c r="HC65" s="630"/>
      <c r="HD65" s="630"/>
      <c r="HE65" s="630"/>
      <c r="HF65" s="630"/>
      <c r="HG65" s="630"/>
      <c r="HH65" s="630"/>
      <c r="HI65" s="630"/>
      <c r="HJ65" s="630"/>
      <c r="HK65" s="630"/>
      <c r="HL65" s="630"/>
    </row>
    <row r="66" spans="1:220">
      <c r="A66" s="303" t="s">
        <v>421</v>
      </c>
      <c r="B66" s="224">
        <v>39083</v>
      </c>
      <c r="C66" s="224">
        <v>39114</v>
      </c>
      <c r="D66" s="224">
        <v>39142</v>
      </c>
      <c r="E66" s="224">
        <v>39173</v>
      </c>
      <c r="F66" s="224">
        <v>39203</v>
      </c>
      <c r="G66" s="224">
        <v>39234</v>
      </c>
      <c r="H66" s="224">
        <v>39264</v>
      </c>
      <c r="I66" s="224">
        <v>39295</v>
      </c>
      <c r="J66" s="224">
        <v>39326</v>
      </c>
      <c r="K66" s="224">
        <v>39356</v>
      </c>
      <c r="L66" s="224">
        <v>39387</v>
      </c>
      <c r="M66" s="224">
        <v>39417</v>
      </c>
      <c r="N66" s="224">
        <v>39448</v>
      </c>
      <c r="O66" s="224">
        <v>39479</v>
      </c>
      <c r="P66" s="224">
        <v>39508</v>
      </c>
      <c r="Q66" s="224">
        <v>39539</v>
      </c>
      <c r="R66" s="224">
        <v>39569</v>
      </c>
      <c r="S66" s="224">
        <v>39600</v>
      </c>
      <c r="T66" s="224">
        <v>39630</v>
      </c>
      <c r="U66" s="224">
        <v>39661</v>
      </c>
      <c r="V66" s="224">
        <v>39692</v>
      </c>
      <c r="W66" s="224">
        <v>39722</v>
      </c>
      <c r="X66" s="224">
        <v>39753</v>
      </c>
      <c r="Y66" s="224">
        <v>39783</v>
      </c>
      <c r="Z66" s="224">
        <v>39814</v>
      </c>
      <c r="AA66" s="224">
        <v>39845</v>
      </c>
      <c r="AB66" s="224">
        <v>39873</v>
      </c>
      <c r="AC66" s="224">
        <v>39904</v>
      </c>
      <c r="AD66" s="224">
        <v>39934</v>
      </c>
      <c r="AE66" s="224">
        <v>39965</v>
      </c>
      <c r="AF66" s="224">
        <v>39995</v>
      </c>
      <c r="AG66" s="224">
        <v>40026</v>
      </c>
      <c r="AH66" s="224">
        <v>40057</v>
      </c>
      <c r="AI66" s="224">
        <v>40087</v>
      </c>
      <c r="AJ66" s="224">
        <v>40118</v>
      </c>
      <c r="AK66" s="224">
        <v>40148</v>
      </c>
      <c r="AL66" s="224">
        <v>40179</v>
      </c>
      <c r="AM66" s="224">
        <v>40210</v>
      </c>
      <c r="AN66" s="224">
        <v>40238</v>
      </c>
      <c r="AO66" s="224">
        <v>40269</v>
      </c>
      <c r="AP66" s="224">
        <v>40299</v>
      </c>
      <c r="AQ66" s="224">
        <v>40330</v>
      </c>
      <c r="AR66" s="224">
        <v>40360</v>
      </c>
      <c r="AS66" s="224">
        <v>40391</v>
      </c>
      <c r="AT66" s="224">
        <v>40422</v>
      </c>
      <c r="AU66" s="224">
        <v>40452</v>
      </c>
      <c r="AV66" s="224">
        <v>40483</v>
      </c>
      <c r="AW66" s="224">
        <v>40513</v>
      </c>
      <c r="AX66" s="224">
        <v>40544</v>
      </c>
      <c r="AY66" s="224">
        <v>40575</v>
      </c>
      <c r="AZ66" s="224">
        <v>40603</v>
      </c>
      <c r="BA66" s="224">
        <v>40634</v>
      </c>
      <c r="BB66" s="224">
        <v>40664</v>
      </c>
      <c r="BC66" s="224">
        <v>40695</v>
      </c>
      <c r="BD66" s="224">
        <v>40725</v>
      </c>
      <c r="BE66" s="224">
        <v>40756</v>
      </c>
      <c r="BF66" s="224">
        <v>40787</v>
      </c>
      <c r="BG66" s="224">
        <v>40817</v>
      </c>
      <c r="BH66" s="224">
        <v>40848</v>
      </c>
      <c r="BI66" s="224">
        <v>40878</v>
      </c>
      <c r="BJ66" s="224">
        <v>40909</v>
      </c>
      <c r="BK66" s="224">
        <v>40940</v>
      </c>
      <c r="BL66" s="224">
        <v>40969</v>
      </c>
      <c r="BM66" s="224">
        <v>41000</v>
      </c>
      <c r="BN66" s="224">
        <v>41030</v>
      </c>
      <c r="BO66" s="224">
        <v>41061</v>
      </c>
      <c r="BP66" s="224">
        <v>41091</v>
      </c>
      <c r="BQ66" s="224">
        <v>41122</v>
      </c>
      <c r="BR66" s="224">
        <v>41153</v>
      </c>
      <c r="BS66" s="224">
        <v>41183</v>
      </c>
      <c r="BT66" s="224">
        <v>41214</v>
      </c>
      <c r="BU66" s="224">
        <v>41244</v>
      </c>
      <c r="BV66" s="224">
        <v>41275</v>
      </c>
      <c r="BW66" s="224">
        <v>41306</v>
      </c>
      <c r="BX66" s="224">
        <v>41334</v>
      </c>
      <c r="BY66" s="224">
        <v>41365</v>
      </c>
      <c r="BZ66" s="224">
        <v>41395</v>
      </c>
      <c r="CA66" s="224">
        <v>41426</v>
      </c>
      <c r="CB66" s="224">
        <v>41456</v>
      </c>
      <c r="CC66" s="224">
        <v>41487</v>
      </c>
      <c r="CD66" s="224">
        <v>41518</v>
      </c>
      <c r="CE66" s="224">
        <v>41548</v>
      </c>
      <c r="CF66" s="224">
        <v>41579</v>
      </c>
      <c r="CG66" s="224">
        <v>41609</v>
      </c>
      <c r="CH66" s="224">
        <v>41640</v>
      </c>
      <c r="CI66" s="224">
        <v>41671</v>
      </c>
      <c r="CJ66" s="224">
        <v>41699</v>
      </c>
      <c r="CK66" s="224">
        <v>41730</v>
      </c>
      <c r="CL66" s="224">
        <v>41760</v>
      </c>
      <c r="CM66" s="224">
        <v>41791</v>
      </c>
      <c r="CN66" s="224">
        <v>41821</v>
      </c>
      <c r="CO66" s="224">
        <v>41852</v>
      </c>
      <c r="CP66" s="224">
        <v>41883</v>
      </c>
      <c r="CQ66" s="224">
        <v>41913</v>
      </c>
      <c r="CR66" s="224">
        <v>41944</v>
      </c>
      <c r="CS66" s="224">
        <v>41974</v>
      </c>
      <c r="CT66" s="224">
        <v>42005</v>
      </c>
      <c r="CU66" s="224">
        <v>42036</v>
      </c>
      <c r="CV66" s="224">
        <v>42064</v>
      </c>
      <c r="CW66" s="224">
        <v>42095</v>
      </c>
      <c r="CX66" s="224">
        <v>42125</v>
      </c>
      <c r="CY66" s="224">
        <v>42156</v>
      </c>
      <c r="CZ66" s="224">
        <v>42186</v>
      </c>
      <c r="DA66" s="224">
        <v>42217</v>
      </c>
      <c r="DB66" s="224">
        <v>42248</v>
      </c>
      <c r="DC66" s="224">
        <v>42278</v>
      </c>
      <c r="DD66" s="224">
        <v>42309</v>
      </c>
      <c r="DE66" s="224">
        <v>42339</v>
      </c>
      <c r="DF66" s="224">
        <v>42370</v>
      </c>
      <c r="DG66" s="224">
        <v>42401</v>
      </c>
      <c r="DH66" s="224">
        <v>42430</v>
      </c>
      <c r="DI66" s="224">
        <v>42461</v>
      </c>
      <c r="DJ66" s="224">
        <v>42491</v>
      </c>
      <c r="DK66" s="224">
        <v>42522</v>
      </c>
      <c r="DL66" s="224">
        <v>42552</v>
      </c>
      <c r="DM66" s="224">
        <v>42583</v>
      </c>
      <c r="DN66" s="224">
        <v>42614</v>
      </c>
      <c r="DO66" s="224">
        <v>42644</v>
      </c>
      <c r="DP66" s="224">
        <v>42675</v>
      </c>
      <c r="DQ66" s="224">
        <v>42705</v>
      </c>
      <c r="DR66" s="224">
        <v>42736</v>
      </c>
      <c r="DS66" s="224">
        <v>42767</v>
      </c>
      <c r="DT66" s="224">
        <v>42795</v>
      </c>
      <c r="DU66" s="224">
        <v>42826</v>
      </c>
      <c r="DV66" s="224">
        <v>42856</v>
      </c>
      <c r="DW66" s="224">
        <v>42887</v>
      </c>
      <c r="DX66" s="224">
        <v>42917</v>
      </c>
      <c r="DY66" s="224">
        <v>42948</v>
      </c>
      <c r="DZ66" s="224">
        <v>42979</v>
      </c>
      <c r="EA66" s="224">
        <v>43009</v>
      </c>
      <c r="EB66" s="224">
        <v>43040</v>
      </c>
      <c r="EC66" s="224">
        <v>43070</v>
      </c>
      <c r="ED66" s="224">
        <v>43101</v>
      </c>
      <c r="EE66" s="224">
        <v>43132</v>
      </c>
      <c r="EF66" s="224">
        <v>43160</v>
      </c>
      <c r="EG66" s="224">
        <v>43191</v>
      </c>
      <c r="EH66" s="224">
        <v>43221</v>
      </c>
      <c r="EI66" s="224">
        <v>43252</v>
      </c>
      <c r="EJ66" s="224">
        <v>43282</v>
      </c>
      <c r="EK66" s="224">
        <v>43313</v>
      </c>
      <c r="EL66" s="224">
        <v>43344</v>
      </c>
      <c r="EM66" s="224">
        <v>43374</v>
      </c>
      <c r="EN66" s="224">
        <v>43405</v>
      </c>
      <c r="EO66" s="224">
        <v>43435</v>
      </c>
      <c r="EP66" s="224">
        <v>43466</v>
      </c>
      <c r="EQ66" s="224">
        <v>43497</v>
      </c>
      <c r="ER66" s="224">
        <v>43525</v>
      </c>
      <c r="ES66" s="224">
        <v>43556</v>
      </c>
      <c r="ET66" s="224">
        <v>43586</v>
      </c>
      <c r="EU66" s="224">
        <v>43617</v>
      </c>
      <c r="EV66" s="224">
        <v>43647</v>
      </c>
      <c r="EW66" s="224">
        <v>43678</v>
      </c>
      <c r="EX66" s="224">
        <v>43709</v>
      </c>
      <c r="EY66" s="224">
        <v>43739</v>
      </c>
      <c r="EZ66" s="224">
        <v>43770</v>
      </c>
      <c r="FA66" s="224">
        <v>43800</v>
      </c>
      <c r="FB66" s="224">
        <v>43831</v>
      </c>
      <c r="FC66" s="224">
        <v>43862</v>
      </c>
      <c r="FD66" s="224">
        <v>43891</v>
      </c>
      <c r="FE66" s="224">
        <v>43922</v>
      </c>
      <c r="FF66" s="224">
        <v>43952</v>
      </c>
      <c r="FG66" s="224">
        <v>43983</v>
      </c>
      <c r="FH66" s="224">
        <v>44013</v>
      </c>
      <c r="FI66" s="224">
        <v>44044</v>
      </c>
      <c r="FJ66" s="224">
        <v>44075</v>
      </c>
      <c r="FK66" s="224">
        <v>44105</v>
      </c>
      <c r="FL66" s="224">
        <v>44136</v>
      </c>
      <c r="FM66" s="224">
        <v>44166</v>
      </c>
      <c r="FN66" s="224">
        <v>44197</v>
      </c>
      <c r="FO66" s="224">
        <v>44228</v>
      </c>
      <c r="FP66" s="224">
        <v>44256</v>
      </c>
      <c r="FQ66" s="224">
        <v>44287</v>
      </c>
      <c r="FR66" s="224">
        <v>44317</v>
      </c>
      <c r="FS66" s="224">
        <v>44348</v>
      </c>
      <c r="FT66" s="224">
        <v>44378</v>
      </c>
      <c r="FU66" s="224">
        <v>44409</v>
      </c>
      <c r="FV66" s="224">
        <v>44440</v>
      </c>
      <c r="FW66" s="224">
        <v>44470</v>
      </c>
      <c r="FX66" s="224">
        <v>44501</v>
      </c>
      <c r="FY66" s="224">
        <v>44531</v>
      </c>
      <c r="FZ66" s="224">
        <v>44562</v>
      </c>
      <c r="GA66" s="224">
        <v>44593</v>
      </c>
      <c r="GB66" s="224">
        <v>44621</v>
      </c>
      <c r="GC66" s="224">
        <v>44652</v>
      </c>
      <c r="GD66" s="224">
        <v>44682</v>
      </c>
      <c r="GE66" s="224">
        <v>44713</v>
      </c>
      <c r="GF66" s="224">
        <v>44743</v>
      </c>
      <c r="GG66" s="224">
        <v>44774</v>
      </c>
      <c r="GH66" s="224">
        <v>44805</v>
      </c>
      <c r="GI66" s="224">
        <v>44835</v>
      </c>
      <c r="GJ66" s="224">
        <v>44866</v>
      </c>
      <c r="GK66" s="224">
        <v>44896</v>
      </c>
      <c r="GL66" s="224">
        <v>44927</v>
      </c>
      <c r="GM66" s="224">
        <v>44958</v>
      </c>
      <c r="GN66" s="224">
        <v>44986</v>
      </c>
      <c r="GO66" s="224">
        <f t="shared" ref="GO66:HB66" si="6">GO$11</f>
        <v>45017</v>
      </c>
      <c r="GP66" s="224">
        <f t="shared" si="6"/>
        <v>45047</v>
      </c>
      <c r="GQ66" s="224">
        <f t="shared" si="6"/>
        <v>45078</v>
      </c>
      <c r="GR66" s="224">
        <f t="shared" si="6"/>
        <v>45108</v>
      </c>
      <c r="GS66" s="224">
        <f t="shared" si="6"/>
        <v>45139</v>
      </c>
      <c r="GT66" s="224">
        <f t="shared" si="6"/>
        <v>45170</v>
      </c>
      <c r="GU66" s="224">
        <f t="shared" si="6"/>
        <v>45200</v>
      </c>
      <c r="GV66" s="224">
        <f t="shared" si="6"/>
        <v>45231</v>
      </c>
      <c r="GW66" s="224">
        <f t="shared" si="6"/>
        <v>45261</v>
      </c>
      <c r="GX66" s="224">
        <f t="shared" si="6"/>
        <v>45292</v>
      </c>
      <c r="GY66" s="224">
        <f t="shared" si="6"/>
        <v>45323</v>
      </c>
      <c r="GZ66" s="224">
        <f t="shared" si="6"/>
        <v>45352</v>
      </c>
      <c r="HA66" s="224">
        <f t="shared" si="6"/>
        <v>45383</v>
      </c>
      <c r="HB66" s="224">
        <f t="shared" si="6"/>
        <v>45413</v>
      </c>
      <c r="HC66" s="270">
        <v>45444</v>
      </c>
      <c r="HD66" s="270">
        <v>45474</v>
      </c>
      <c r="HE66" s="270">
        <v>45505</v>
      </c>
      <c r="HF66" s="270">
        <v>45536</v>
      </c>
      <c r="HG66" s="270">
        <v>45566</v>
      </c>
      <c r="HH66" s="270">
        <v>45597</v>
      </c>
      <c r="HI66" s="270">
        <v>45627</v>
      </c>
      <c r="HJ66" s="270">
        <v>45658</v>
      </c>
      <c r="HK66" s="270">
        <v>45689</v>
      </c>
      <c r="HL66" s="270">
        <v>45717</v>
      </c>
    </row>
    <row r="67" spans="1:220">
      <c r="A67" s="95" t="s">
        <v>51</v>
      </c>
      <c r="B67" s="238">
        <v>0</v>
      </c>
      <c r="C67" s="237">
        <v>0</v>
      </c>
      <c r="D67" s="237">
        <v>0</v>
      </c>
      <c r="E67" s="237">
        <v>0</v>
      </c>
      <c r="F67" s="237">
        <v>0</v>
      </c>
      <c r="G67" s="237">
        <v>0</v>
      </c>
      <c r="H67" s="237">
        <v>0</v>
      </c>
      <c r="I67" s="237">
        <v>0</v>
      </c>
      <c r="J67" s="237">
        <v>0</v>
      </c>
      <c r="K67" s="237">
        <v>0</v>
      </c>
      <c r="L67" s="237">
        <v>0</v>
      </c>
      <c r="M67" s="237">
        <v>0</v>
      </c>
      <c r="N67" s="237">
        <v>0</v>
      </c>
      <c r="O67" s="237">
        <v>0</v>
      </c>
      <c r="P67" s="237">
        <v>0</v>
      </c>
      <c r="Q67" s="237">
        <v>0</v>
      </c>
      <c r="R67" s="237">
        <v>0</v>
      </c>
      <c r="S67" s="237">
        <v>0</v>
      </c>
      <c r="T67" s="237">
        <v>0</v>
      </c>
      <c r="U67" s="237">
        <v>0</v>
      </c>
      <c r="V67" s="237">
        <v>0</v>
      </c>
      <c r="W67" s="237">
        <v>0</v>
      </c>
      <c r="X67" s="237">
        <v>0</v>
      </c>
      <c r="Y67" s="237">
        <v>0</v>
      </c>
      <c r="Z67" s="237">
        <v>0</v>
      </c>
      <c r="AA67" s="237">
        <v>0</v>
      </c>
      <c r="AB67" s="237">
        <v>0</v>
      </c>
      <c r="AC67" s="237">
        <v>0</v>
      </c>
      <c r="AD67" s="237">
        <v>0</v>
      </c>
      <c r="AE67" s="237">
        <v>0</v>
      </c>
      <c r="AF67" s="237">
        <v>0</v>
      </c>
      <c r="AG67" s="237">
        <v>0</v>
      </c>
      <c r="AH67" s="237">
        <v>0</v>
      </c>
      <c r="AI67" s="237">
        <v>0</v>
      </c>
      <c r="AJ67" s="237">
        <v>0</v>
      </c>
      <c r="AK67" s="237">
        <v>0</v>
      </c>
      <c r="AL67" s="237">
        <v>0</v>
      </c>
      <c r="AM67" s="237">
        <v>0</v>
      </c>
      <c r="AN67" s="237">
        <v>0</v>
      </c>
      <c r="AO67" s="237">
        <v>0</v>
      </c>
      <c r="AP67" s="237">
        <v>0</v>
      </c>
      <c r="AQ67" s="237">
        <v>0</v>
      </c>
      <c r="AR67" s="237">
        <v>0</v>
      </c>
      <c r="AS67" s="237">
        <v>0</v>
      </c>
      <c r="AT67" s="237">
        <v>0.12458194318</v>
      </c>
      <c r="AU67" s="237">
        <v>0</v>
      </c>
      <c r="AV67" s="237">
        <v>295.37295705226001</v>
      </c>
      <c r="AW67" s="237">
        <v>63.090866664019998</v>
      </c>
      <c r="AX67" s="237">
        <v>92.443374006009989</v>
      </c>
      <c r="AY67" s="237">
        <v>103.70579781839996</v>
      </c>
      <c r="AZ67" s="237">
        <v>81.961732885210012</v>
      </c>
      <c r="BA67" s="237">
        <v>131.96430218300998</v>
      </c>
      <c r="BB67" s="237">
        <v>153.22170220229</v>
      </c>
      <c r="BC67" s="237">
        <v>164.17448282179001</v>
      </c>
      <c r="BD67" s="237">
        <v>214.76912270757998</v>
      </c>
      <c r="BE67" s="237">
        <v>340.72548962130992</v>
      </c>
      <c r="BF67" s="237">
        <v>558.00244434837987</v>
      </c>
      <c r="BG67" s="237">
        <v>575.68778366402978</v>
      </c>
      <c r="BH67" s="237">
        <v>632.14528310732999</v>
      </c>
      <c r="BI67" s="237">
        <v>671.68427205275998</v>
      </c>
      <c r="BJ67" s="237">
        <v>565.50030415732999</v>
      </c>
      <c r="BK67" s="237">
        <v>604.49047365864976</v>
      </c>
      <c r="BL67" s="237">
        <v>689.41610227857529</v>
      </c>
      <c r="BM67" s="237">
        <v>789.92770376463909</v>
      </c>
      <c r="BN67" s="237">
        <v>861.86939164351952</v>
      </c>
      <c r="BO67" s="237">
        <v>948.34186266252959</v>
      </c>
      <c r="BP67" s="237">
        <v>974.30677038818339</v>
      </c>
      <c r="BQ67" s="237">
        <v>1813.7769721777049</v>
      </c>
      <c r="BR67" s="237">
        <v>1148.6467094598572</v>
      </c>
      <c r="BS67" s="237">
        <v>1343.926204691727</v>
      </c>
      <c r="BT67" s="237">
        <v>1239.2961738695276</v>
      </c>
      <c r="BU67" s="237">
        <v>1338.8462142108613</v>
      </c>
      <c r="BV67" s="237">
        <v>1266.110056081453</v>
      </c>
      <c r="BW67" s="237">
        <v>1317.4747492298677</v>
      </c>
      <c r="BX67" s="237">
        <v>1421.3961783424231</v>
      </c>
      <c r="BY67" s="237">
        <v>1527.8043995442245</v>
      </c>
      <c r="BZ67" s="237">
        <v>1478.3345508811294</v>
      </c>
      <c r="CA67" s="237">
        <v>1476.7345914617099</v>
      </c>
      <c r="CB67" s="237">
        <v>1428.9804523486318</v>
      </c>
      <c r="CC67" s="237">
        <v>1535.440488750829</v>
      </c>
      <c r="CD67" s="237">
        <v>1602.1085171433856</v>
      </c>
      <c r="CE67" s="237">
        <v>1620.992827543567</v>
      </c>
      <c r="CF67" s="237">
        <v>1752.7579677166866</v>
      </c>
      <c r="CG67" s="237">
        <v>1847.5297347966516</v>
      </c>
      <c r="CH67" s="237">
        <v>1416.5958849047588</v>
      </c>
      <c r="CI67" s="237">
        <v>1403.527606483276</v>
      </c>
      <c r="CJ67" s="237">
        <v>1475.3542169655489</v>
      </c>
      <c r="CK67" s="237">
        <v>1421.9219037057112</v>
      </c>
      <c r="CL67" s="237">
        <v>1402.3248377282032</v>
      </c>
      <c r="CM67" s="237">
        <v>1413.5040628709185</v>
      </c>
      <c r="CN67" s="237">
        <v>1418.4385098019864</v>
      </c>
      <c r="CO67" s="237">
        <v>1446.9525979155403</v>
      </c>
      <c r="CP67" s="237">
        <v>1504.9564393506512</v>
      </c>
      <c r="CQ67" s="237">
        <v>1630.7802664292915</v>
      </c>
      <c r="CR67" s="237">
        <v>1686.5610330718557</v>
      </c>
      <c r="CS67" s="237">
        <v>1796.7691611122214</v>
      </c>
      <c r="CT67" s="237">
        <v>1730.7383844893975</v>
      </c>
      <c r="CU67" s="237">
        <v>1869.9508385942308</v>
      </c>
      <c r="CV67" s="237">
        <v>2035.1956957100235</v>
      </c>
      <c r="CW67" s="237">
        <v>2129.1964677796436</v>
      </c>
      <c r="CX67" s="237">
        <v>2098.7866983377535</v>
      </c>
      <c r="CY67" s="237">
        <v>2098.9854042971801</v>
      </c>
      <c r="CZ67" s="237">
        <v>2203.2344150726244</v>
      </c>
      <c r="DA67" s="237">
        <v>2545.3983787002294</v>
      </c>
      <c r="DB67" s="237">
        <v>2780.6752571689185</v>
      </c>
      <c r="DC67" s="237">
        <v>2774.2037379342346</v>
      </c>
      <c r="DD67" s="237">
        <v>2728.9650333073118</v>
      </c>
      <c r="DE67" s="237">
        <v>2789.6577236145167</v>
      </c>
      <c r="DF67" s="237">
        <v>2702.6159024191861</v>
      </c>
      <c r="DG67" s="237">
        <v>2671.272692888308</v>
      </c>
      <c r="DH67" s="237">
        <v>2594.5335110079668</v>
      </c>
      <c r="DI67" s="237">
        <v>2376.9093119669556</v>
      </c>
      <c r="DJ67" s="237">
        <v>2348.7789032272772</v>
      </c>
      <c r="DK67" s="237">
        <v>2349.3825158316145</v>
      </c>
      <c r="DL67" s="237">
        <v>2341.3220538095838</v>
      </c>
      <c r="DM67" s="237">
        <v>2332.8167083240123</v>
      </c>
      <c r="DN67" s="237">
        <v>2350.6149440346098</v>
      </c>
      <c r="DO67" s="237">
        <v>2307.063459987146</v>
      </c>
      <c r="DP67" s="237">
        <v>2280.8037248807977</v>
      </c>
      <c r="DQ67" s="237">
        <v>2233.5240520622938</v>
      </c>
      <c r="DR67" s="237">
        <v>2108.0465151861586</v>
      </c>
      <c r="DS67" s="237">
        <v>2123.753329116566</v>
      </c>
      <c r="DT67" s="237">
        <v>2142.8953616406388</v>
      </c>
      <c r="DU67" s="237">
        <v>2066.9316607607402</v>
      </c>
      <c r="DV67" s="246">
        <v>2098.7586042960029</v>
      </c>
      <c r="DW67" s="247">
        <v>2172.4692641183501</v>
      </c>
      <c r="DX67" s="247">
        <v>2088.5069551498909</v>
      </c>
      <c r="DY67" s="247">
        <v>2068.0019703814773</v>
      </c>
      <c r="DZ67" s="247">
        <v>2094.1915049603622</v>
      </c>
      <c r="EA67" s="249">
        <v>2237.7240275634936</v>
      </c>
      <c r="EB67" s="249">
        <v>2216.2174006109758</v>
      </c>
      <c r="EC67" s="249">
        <v>2128.4836727508705</v>
      </c>
      <c r="ED67" s="249">
        <v>1900.1944760362646</v>
      </c>
      <c r="EE67" s="249">
        <v>1975.4529123609209</v>
      </c>
      <c r="EF67" s="249">
        <v>2075.8571218180309</v>
      </c>
      <c r="EG67" s="249">
        <v>2207.2009588686819</v>
      </c>
      <c r="EH67" s="249">
        <v>2281.7145465139911</v>
      </c>
      <c r="EI67" s="249">
        <v>2395.8153787716542</v>
      </c>
      <c r="EJ67" s="249">
        <v>2434.30382417889</v>
      </c>
      <c r="EK67" s="249">
        <v>2541.6540055060686</v>
      </c>
      <c r="EL67" s="249">
        <v>2636.4342078750847</v>
      </c>
      <c r="EM67" s="249">
        <v>2526.9735139137324</v>
      </c>
      <c r="EN67" s="249">
        <v>2430.0058715742016</v>
      </c>
      <c r="EO67" s="249">
        <v>2392.6717470689696</v>
      </c>
      <c r="EP67" s="249">
        <v>2306.7830325348591</v>
      </c>
      <c r="EQ67" s="249">
        <v>2367.2860689494696</v>
      </c>
      <c r="ER67" s="249">
        <v>2415.9568342471853</v>
      </c>
      <c r="ES67" s="249">
        <v>2452.1012873024147</v>
      </c>
      <c r="ET67" s="249">
        <v>2697.8217888785016</v>
      </c>
      <c r="EU67" s="249">
        <v>2680.1513652782096</v>
      </c>
      <c r="EV67" s="249">
        <v>2554.499575636808</v>
      </c>
      <c r="EW67" s="249">
        <v>2594.9559701434068</v>
      </c>
      <c r="EX67" s="249">
        <v>2733.2834810087511</v>
      </c>
      <c r="EY67" s="249">
        <v>2771.2509191352701</v>
      </c>
      <c r="EZ67" s="249">
        <v>2816.6455058135371</v>
      </c>
      <c r="FA67" s="249">
        <v>2837.6482872672154</v>
      </c>
      <c r="FB67" s="480">
        <v>2927.9157653139628</v>
      </c>
      <c r="FC67" s="249">
        <v>3370.1141091151399</v>
      </c>
      <c r="FD67" s="249">
        <v>3940.0767363409909</v>
      </c>
      <c r="FE67" s="249">
        <v>3951.3643607107374</v>
      </c>
      <c r="FF67" s="249">
        <v>4075.4574477686083</v>
      </c>
      <c r="FG67" s="249">
        <v>3968.4381215627827</v>
      </c>
      <c r="FH67" s="249">
        <v>3992.5080358352093</v>
      </c>
      <c r="FI67" s="249">
        <v>4131.7569888476528</v>
      </c>
      <c r="FJ67" s="249">
        <v>4224.4914207115971</v>
      </c>
      <c r="FK67" s="249">
        <v>4391.2292509191529</v>
      </c>
      <c r="FL67" s="249">
        <v>4614.7469245337388</v>
      </c>
      <c r="FM67" s="249">
        <v>4636.5974687145354</v>
      </c>
      <c r="FN67" s="249">
        <v>4482.6356788394996</v>
      </c>
      <c r="FO67" s="249">
        <v>4566.9305387687264</v>
      </c>
      <c r="FP67" s="249">
        <v>4861.5937258746326</v>
      </c>
      <c r="FQ67" s="249">
        <v>4908.2297265296957</v>
      </c>
      <c r="FR67" s="249">
        <v>4900.8024984884369</v>
      </c>
      <c r="FS67" s="249">
        <v>4877.0539116003483</v>
      </c>
      <c r="FT67" s="249">
        <v>5086.9764004252474</v>
      </c>
      <c r="FU67" s="249">
        <v>5253.4166552277047</v>
      </c>
      <c r="FV67" s="249">
        <v>5286.4791004040053</v>
      </c>
      <c r="FW67" s="249">
        <v>5316.00460499364</v>
      </c>
      <c r="FX67" s="249">
        <v>5380.1054962739181</v>
      </c>
      <c r="FY67" s="249">
        <v>5485.7026143951871</v>
      </c>
      <c r="FZ67" s="249">
        <v>5452.3471336250623</v>
      </c>
      <c r="GA67" s="249">
        <v>5402.53072668195</v>
      </c>
      <c r="GB67" s="249">
        <v>5388.5443663895931</v>
      </c>
      <c r="GC67" s="249">
        <v>5285.0303026341107</v>
      </c>
      <c r="GD67" s="249">
        <v>5473.2246394817266</v>
      </c>
      <c r="GE67" s="249">
        <v>5572.8</v>
      </c>
      <c r="GF67" s="249">
        <v>5733.5138386933577</v>
      </c>
      <c r="GG67" s="249">
        <v>5679.9588785194328</v>
      </c>
      <c r="GH67" s="249">
        <v>5678.2543551614308</v>
      </c>
      <c r="GI67" s="249">
        <v>5572.7943739217671</v>
      </c>
      <c r="GJ67" s="249">
        <v>5618.533974031513</v>
      </c>
      <c r="GK67" s="249">
        <v>5615.3232974247603</v>
      </c>
      <c r="GL67" s="249">
        <v>5551.0400171051569</v>
      </c>
      <c r="GM67" s="249">
        <v>5524.5737927884593</v>
      </c>
      <c r="GN67" s="249">
        <v>5630.9644786482204</v>
      </c>
      <c r="GO67" s="249">
        <v>5670.5898780970001</v>
      </c>
      <c r="GP67" s="249">
        <v>5671.9412114752404</v>
      </c>
      <c r="GQ67" s="249">
        <v>5543.1</v>
      </c>
      <c r="GR67" s="249">
        <v>5574.2</v>
      </c>
      <c r="GS67" s="249">
        <v>5643.3</v>
      </c>
      <c r="GT67" s="249">
        <v>5769.9</v>
      </c>
      <c r="GU67" s="249">
        <v>6020.8</v>
      </c>
      <c r="GV67" s="249">
        <v>5963.9</v>
      </c>
      <c r="GW67" s="249">
        <v>6330.45</v>
      </c>
      <c r="GX67" s="249">
        <v>6092.8</v>
      </c>
      <c r="GY67" s="249">
        <v>6002.5</v>
      </c>
      <c r="GZ67" s="249">
        <v>6066.3956667015691</v>
      </c>
      <c r="HA67" s="249">
        <v>6313.13</v>
      </c>
      <c r="HB67" s="249">
        <v>6326</v>
      </c>
      <c r="HC67" s="249">
        <v>6678</v>
      </c>
      <c r="HD67" s="249">
        <v>7002</v>
      </c>
      <c r="HE67" s="249">
        <v>7117.5125429183572</v>
      </c>
      <c r="HF67" s="249">
        <v>7398.3</v>
      </c>
      <c r="HG67" s="249">
        <v>7694.3</v>
      </c>
      <c r="HH67" s="249">
        <v>7781.5</v>
      </c>
      <c r="HI67" s="249">
        <v>8222.2000000000007</v>
      </c>
      <c r="HJ67" s="249">
        <v>7930.6</v>
      </c>
      <c r="HK67" s="249">
        <v>7690.66</v>
      </c>
      <c r="HL67" s="249">
        <v>7795.9</v>
      </c>
    </row>
    <row r="68" spans="1:220">
      <c r="A68" s="95" t="s">
        <v>337</v>
      </c>
      <c r="B68" s="238">
        <v>0</v>
      </c>
      <c r="C68" s="237">
        <v>0</v>
      </c>
      <c r="D68" s="237">
        <v>0</v>
      </c>
      <c r="E68" s="237">
        <v>0</v>
      </c>
      <c r="F68" s="237">
        <v>0</v>
      </c>
      <c r="G68" s="237">
        <v>0</v>
      </c>
      <c r="H68" s="237">
        <v>0</v>
      </c>
      <c r="I68" s="237">
        <v>0</v>
      </c>
      <c r="J68" s="237">
        <v>0</v>
      </c>
      <c r="K68" s="237">
        <v>0</v>
      </c>
      <c r="L68" s="237">
        <v>0</v>
      </c>
      <c r="M68" s="237">
        <v>0</v>
      </c>
      <c r="N68" s="237">
        <v>0</v>
      </c>
      <c r="O68" s="237">
        <v>0</v>
      </c>
      <c r="P68" s="237">
        <v>0</v>
      </c>
      <c r="Q68" s="237">
        <v>0</v>
      </c>
      <c r="R68" s="237">
        <v>0</v>
      </c>
      <c r="S68" s="237">
        <v>0</v>
      </c>
      <c r="T68" s="237">
        <v>0</v>
      </c>
      <c r="U68" s="237">
        <v>0</v>
      </c>
      <c r="V68" s="237">
        <v>0</v>
      </c>
      <c r="W68" s="237">
        <v>0</v>
      </c>
      <c r="X68" s="237">
        <v>0</v>
      </c>
      <c r="Y68" s="237">
        <v>0</v>
      </c>
      <c r="Z68" s="237">
        <v>0</v>
      </c>
      <c r="AA68" s="237">
        <v>0</v>
      </c>
      <c r="AB68" s="237">
        <v>0</v>
      </c>
      <c r="AC68" s="237">
        <v>0</v>
      </c>
      <c r="AD68" s="237">
        <v>0</v>
      </c>
      <c r="AE68" s="237">
        <v>0</v>
      </c>
      <c r="AF68" s="237">
        <v>0</v>
      </c>
      <c r="AG68" s="237">
        <v>0</v>
      </c>
      <c r="AH68" s="237">
        <v>0</v>
      </c>
      <c r="AI68" s="237">
        <v>0</v>
      </c>
      <c r="AJ68" s="237">
        <v>0</v>
      </c>
      <c r="AK68" s="237">
        <v>0</v>
      </c>
      <c r="AL68" s="237">
        <v>0</v>
      </c>
      <c r="AM68" s="237">
        <v>0</v>
      </c>
      <c r="AN68" s="237">
        <v>0</v>
      </c>
      <c r="AO68" s="237">
        <v>0</v>
      </c>
      <c r="AP68" s="237">
        <v>0</v>
      </c>
      <c r="AQ68" s="237">
        <v>0</v>
      </c>
      <c r="AR68" s="237">
        <v>0</v>
      </c>
      <c r="AS68" s="237">
        <v>0</v>
      </c>
      <c r="AT68" s="237">
        <v>0</v>
      </c>
      <c r="AU68" s="237">
        <v>0</v>
      </c>
      <c r="AV68" s="237">
        <v>0</v>
      </c>
      <c r="AW68" s="237">
        <v>0</v>
      </c>
      <c r="AX68" s="237">
        <v>0</v>
      </c>
      <c r="AY68" s="237">
        <v>0</v>
      </c>
      <c r="AZ68" s="237">
        <v>0</v>
      </c>
      <c r="BA68" s="237">
        <v>0</v>
      </c>
      <c r="BB68" s="237">
        <v>0</v>
      </c>
      <c r="BC68" s="237">
        <v>0</v>
      </c>
      <c r="BD68" s="237">
        <v>0</v>
      </c>
      <c r="BE68" s="237">
        <v>0</v>
      </c>
      <c r="BF68" s="237">
        <v>0</v>
      </c>
      <c r="BG68" s="237">
        <v>0</v>
      </c>
      <c r="BH68" s="237">
        <v>0</v>
      </c>
      <c r="BI68" s="237">
        <v>0</v>
      </c>
      <c r="BJ68" s="237">
        <v>0</v>
      </c>
      <c r="BK68" s="237">
        <v>0</v>
      </c>
      <c r="BL68" s="237">
        <v>0</v>
      </c>
      <c r="BM68" s="237">
        <v>0</v>
      </c>
      <c r="BN68" s="237">
        <v>0</v>
      </c>
      <c r="BO68" s="237">
        <v>0</v>
      </c>
      <c r="BP68" s="237">
        <v>0</v>
      </c>
      <c r="BQ68" s="237">
        <v>0</v>
      </c>
      <c r="BR68" s="237">
        <v>0</v>
      </c>
      <c r="BS68" s="237">
        <v>0</v>
      </c>
      <c r="BT68" s="237">
        <v>0</v>
      </c>
      <c r="BU68" s="237">
        <v>0</v>
      </c>
      <c r="BV68" s="237">
        <v>0</v>
      </c>
      <c r="BW68" s="237">
        <v>0</v>
      </c>
      <c r="BX68" s="237">
        <v>0</v>
      </c>
      <c r="BY68" s="237">
        <v>0</v>
      </c>
      <c r="BZ68" s="237">
        <v>0</v>
      </c>
      <c r="CA68" s="237">
        <v>0</v>
      </c>
      <c r="CB68" s="237">
        <v>0</v>
      </c>
      <c r="CC68" s="237">
        <v>0</v>
      </c>
      <c r="CD68" s="237">
        <v>0</v>
      </c>
      <c r="CE68" s="237">
        <v>0</v>
      </c>
      <c r="CF68" s="237">
        <v>0</v>
      </c>
      <c r="CG68" s="237">
        <v>0</v>
      </c>
      <c r="CH68" s="237">
        <v>0.17046588400000001</v>
      </c>
      <c r="CI68" s="237">
        <v>0.42903780256400004</v>
      </c>
      <c r="CJ68" s="237">
        <v>1.0227141147715797</v>
      </c>
      <c r="CK68" s="237">
        <v>1.601749608527</v>
      </c>
      <c r="CL68" s="237">
        <v>2.1933770269399999</v>
      </c>
      <c r="CM68" s="237">
        <v>2.78107077631</v>
      </c>
      <c r="CN68" s="237">
        <v>2.6750453632230431</v>
      </c>
      <c r="CO68" s="237">
        <v>2.9563601508090471</v>
      </c>
      <c r="CP68" s="237">
        <v>3.2682659571409083</v>
      </c>
      <c r="CQ68" s="237">
        <v>3.485050832446956</v>
      </c>
      <c r="CR68" s="237">
        <v>3.813591326309</v>
      </c>
      <c r="CS68" s="237">
        <v>3.7456170971709093</v>
      </c>
      <c r="CT68" s="237">
        <v>3.8391596237704761</v>
      </c>
      <c r="CU68" s="237">
        <v>4.1358032816911106</v>
      </c>
      <c r="CV68" s="237">
        <v>4.5533037702163632</v>
      </c>
      <c r="CW68" s="237">
        <v>5.0571860039250005</v>
      </c>
      <c r="CX68" s="237">
        <v>5.5774746591799991</v>
      </c>
      <c r="CY68" s="237">
        <v>5.9253806117204766</v>
      </c>
      <c r="CZ68" s="237">
        <v>6.2847843266169567</v>
      </c>
      <c r="DA68" s="237">
        <v>6.7804023981928569</v>
      </c>
      <c r="DB68" s="237">
        <v>7.0339608740471427</v>
      </c>
      <c r="DC68" s="237">
        <v>7.2448771871900002</v>
      </c>
      <c r="DD68" s="237">
        <v>7.4606815998899991</v>
      </c>
      <c r="DE68" s="237">
        <v>7.5994677440990896</v>
      </c>
      <c r="DF68" s="237">
        <v>7.7294582294144991</v>
      </c>
      <c r="DG68" s="237">
        <v>7.9473827686199998</v>
      </c>
      <c r="DH68" s="237">
        <v>8.3015570059036357</v>
      </c>
      <c r="DI68" s="237">
        <v>8.4724826651839997</v>
      </c>
      <c r="DJ68" s="237">
        <v>8.5469179052428572</v>
      </c>
      <c r="DK68" s="237">
        <v>8.6190256859272711</v>
      </c>
      <c r="DL68" s="237">
        <v>8.859366435168095</v>
      </c>
      <c r="DM68" s="237">
        <v>9.1782894202334777</v>
      </c>
      <c r="DN68" s="237">
        <v>9.3946102973252366</v>
      </c>
      <c r="DO68" s="237">
        <v>9.480217802930003</v>
      </c>
      <c r="DP68" s="237">
        <v>9.4901114549300001</v>
      </c>
      <c r="DQ68" s="237">
        <v>9.4434176168209092</v>
      </c>
      <c r="DR68" s="237">
        <v>9.2655275151845462</v>
      </c>
      <c r="DS68" s="237">
        <v>9.400509653285555</v>
      </c>
      <c r="DT68" s="237">
        <v>9.5460704136647827</v>
      </c>
      <c r="DU68" s="237">
        <v>9.8131748131594456</v>
      </c>
      <c r="DV68" s="246">
        <v>9.2450904581654552</v>
      </c>
      <c r="DW68" s="247">
        <v>8.970909783810475</v>
      </c>
      <c r="DX68" s="247">
        <v>9.2724620804790483</v>
      </c>
      <c r="DY68" s="247">
        <v>9.6595485552917371</v>
      </c>
      <c r="DZ68" s="247">
        <v>10.087849719398999</v>
      </c>
      <c r="EA68" s="249">
        <v>10.653476003602378</v>
      </c>
      <c r="EB68" s="249">
        <v>11.413108791569998</v>
      </c>
      <c r="EC68" s="249">
        <v>12.070559231768001</v>
      </c>
      <c r="ED68" s="249">
        <v>12.837998228779089</v>
      </c>
      <c r="EE68" s="249">
        <v>13.87649946993222</v>
      </c>
      <c r="EF68" s="249">
        <v>14.276584190471906</v>
      </c>
      <c r="EG68" s="249">
        <v>14.909142349967144</v>
      </c>
      <c r="EH68" s="249">
        <v>15.293604354576663</v>
      </c>
      <c r="EI68" s="249">
        <v>15.636435529767139</v>
      </c>
      <c r="EJ68" s="249">
        <v>15.868068790591815</v>
      </c>
      <c r="EK68" s="249">
        <v>15.667366455697824</v>
      </c>
      <c r="EL68" s="249">
        <v>15.883175291168948</v>
      </c>
      <c r="EM68" s="249">
        <v>16.239428453693638</v>
      </c>
      <c r="EN68" s="249">
        <v>16.749278159599999</v>
      </c>
      <c r="EO68" s="249">
        <v>16.896497503900001</v>
      </c>
      <c r="EP68" s="249">
        <v>17.073767674875452</v>
      </c>
      <c r="EQ68" s="249">
        <v>17.225741747680001</v>
      </c>
      <c r="ER68" s="249">
        <v>17.818092753528951</v>
      </c>
      <c r="ES68" s="249">
        <v>18.125973061962856</v>
      </c>
      <c r="ET68" s="249">
        <v>17.736319682198186</v>
      </c>
      <c r="EU68" s="249">
        <v>17.983538821643155</v>
      </c>
      <c r="EV68" s="249">
        <v>18.5</v>
      </c>
      <c r="EW68" s="249">
        <v>18.857550010305001</v>
      </c>
      <c r="EX68" s="249">
        <v>19.100496917325234</v>
      </c>
      <c r="EY68" s="249">
        <v>19.215525871838697</v>
      </c>
      <c r="EZ68" s="249">
        <v>19.499250600429999</v>
      </c>
      <c r="FA68" s="249">
        <v>19.806271717683806</v>
      </c>
      <c r="FB68" s="249">
        <v>19.937095923130908</v>
      </c>
      <c r="FC68" s="249">
        <v>20.010992718928886</v>
      </c>
      <c r="FD68" s="249">
        <v>20.103490862585453</v>
      </c>
      <c r="FE68" s="249">
        <v>20.232387116590001</v>
      </c>
      <c r="FF68" s="249">
        <v>20.278394313890001</v>
      </c>
      <c r="FG68" s="249">
        <v>20.613268723325714</v>
      </c>
      <c r="FH68" s="249">
        <v>20.859029634205214</v>
      </c>
      <c r="FI68" s="249">
        <v>20.753420348278091</v>
      </c>
      <c r="FJ68" s="249">
        <v>20.856951453954284</v>
      </c>
      <c r="FK68" s="249">
        <v>21.065761602190477</v>
      </c>
      <c r="FL68" s="249">
        <v>21.48625392225</v>
      </c>
      <c r="FM68" s="249">
        <v>21.825783588545455</v>
      </c>
      <c r="FN68" s="249">
        <v>22.038586466599998</v>
      </c>
      <c r="FO68" s="249">
        <v>22.309089015777779</v>
      </c>
      <c r="FP68" s="249">
        <v>23.060611758260869</v>
      </c>
      <c r="FQ68" s="249">
        <v>23.914481532050004</v>
      </c>
      <c r="FR68" s="249">
        <v>24.613501980472382</v>
      </c>
      <c r="FS68" s="249">
        <v>25.194018683714287</v>
      </c>
      <c r="FT68" s="249">
        <v>26.345408612772726</v>
      </c>
      <c r="FU68" s="249">
        <v>27.303575523136278</v>
      </c>
      <c r="FV68" s="249">
        <v>28.790436990190429</v>
      </c>
      <c r="FW68" s="249">
        <v>30.554034439550001</v>
      </c>
      <c r="FX68" s="249">
        <v>31.919156365199999</v>
      </c>
      <c r="FY68" s="249">
        <v>33.753355897782562</v>
      </c>
      <c r="FZ68" s="249">
        <v>34.8141249604517</v>
      </c>
      <c r="GA68" s="249">
        <v>35.66897625636836</v>
      </c>
      <c r="GB68" s="249">
        <v>36.984031128499957</v>
      </c>
      <c r="GC68" s="249">
        <v>38.604714935826216</v>
      </c>
      <c r="GD68" s="249">
        <v>40.264385537293961</v>
      </c>
      <c r="GE68" s="249">
        <v>41.7</v>
      </c>
      <c r="GF68" s="249">
        <v>43.364824823582303</v>
      </c>
      <c r="GG68" s="249">
        <v>44.514436941766888</v>
      </c>
      <c r="GH68" s="249">
        <v>45.914105647273296</v>
      </c>
      <c r="GI68" s="249">
        <v>46.80672203284</v>
      </c>
      <c r="GJ68" s="249">
        <v>47.787737676352002</v>
      </c>
      <c r="GK68" s="249">
        <v>48.557837776732683</v>
      </c>
      <c r="GL68" s="249">
        <v>49.257521097107208</v>
      </c>
      <c r="GM68" s="249">
        <v>50.29143378461989</v>
      </c>
      <c r="GN68" s="249">
        <v>51.675030078989465</v>
      </c>
      <c r="GO68" s="249">
        <v>53.246587650999999</v>
      </c>
      <c r="GP68" s="249">
        <v>54.7720609978022</v>
      </c>
      <c r="GQ68" s="249">
        <v>56.7</v>
      </c>
      <c r="GR68" s="249">
        <v>58</v>
      </c>
      <c r="GS68" s="249">
        <v>59.2</v>
      </c>
      <c r="GT68" s="249">
        <v>60.7</v>
      </c>
      <c r="GU68" s="249">
        <v>61.9</v>
      </c>
      <c r="GV68" s="249">
        <v>63.2</v>
      </c>
      <c r="GW68" s="249">
        <v>64.37</v>
      </c>
      <c r="GX68" s="249">
        <v>65.599999999999994</v>
      </c>
      <c r="GY68" s="249">
        <v>66.7</v>
      </c>
      <c r="GZ68" s="249">
        <v>67.735924514037492</v>
      </c>
      <c r="HA68" s="249">
        <v>68.7</v>
      </c>
      <c r="HB68" s="249">
        <v>69.900000000000006</v>
      </c>
      <c r="HC68" s="249">
        <v>71.900000000000006</v>
      </c>
      <c r="HD68" s="249">
        <v>74.099999999999994</v>
      </c>
      <c r="HE68" s="249">
        <v>75.917387119803522</v>
      </c>
      <c r="HF68" s="249">
        <v>77.5</v>
      </c>
      <c r="HG68" s="249">
        <v>79.599999999999994</v>
      </c>
      <c r="HH68" s="249">
        <v>81.900000000000006</v>
      </c>
      <c r="HI68" s="249">
        <v>84</v>
      </c>
      <c r="HJ68" s="249">
        <v>85.6</v>
      </c>
      <c r="HK68" s="249">
        <v>87.54</v>
      </c>
      <c r="HL68" s="249">
        <v>89.7</v>
      </c>
    </row>
    <row r="69" spans="1:220">
      <c r="A69" s="351"/>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298"/>
      <c r="AF69" s="298"/>
      <c r="AG69" s="298"/>
      <c r="AH69" s="298"/>
      <c r="AI69" s="298"/>
      <c r="AJ69" s="298"/>
      <c r="AK69" s="298"/>
      <c r="AL69" s="298"/>
      <c r="AM69" s="298"/>
      <c r="AN69" s="298"/>
      <c r="AO69" s="298"/>
      <c r="AP69" s="298"/>
      <c r="AQ69" s="298"/>
      <c r="AR69" s="298"/>
      <c r="AS69" s="298"/>
      <c r="AT69" s="298"/>
      <c r="AU69" s="298"/>
      <c r="AV69" s="298"/>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9"/>
      <c r="EB69" s="299"/>
      <c r="EC69" s="299"/>
      <c r="ED69" s="299"/>
      <c r="EE69" s="299"/>
      <c r="EF69" s="299"/>
      <c r="EG69" s="299"/>
      <c r="EH69" s="299"/>
      <c r="EI69" s="299"/>
      <c r="EJ69" s="299"/>
      <c r="EK69" s="299"/>
      <c r="EL69" s="299"/>
      <c r="EM69" s="299"/>
      <c r="EN69" s="299"/>
      <c r="EO69" s="355"/>
      <c r="EP69" s="299"/>
      <c r="EQ69" s="355"/>
      <c r="ER69" s="299"/>
      <c r="ES69" s="355"/>
      <c r="ET69" s="299"/>
      <c r="EZ69" s="355"/>
      <c r="FA69" s="355"/>
      <c r="FB69" s="481" t="s">
        <v>448</v>
      </c>
      <c r="FC69" s="355"/>
      <c r="FD69" s="355"/>
      <c r="FL69" s="355"/>
      <c r="FM69" s="355"/>
      <c r="FN69" s="355"/>
      <c r="FO69" s="355"/>
      <c r="FP69" s="355"/>
      <c r="FQ69" s="355"/>
      <c r="FR69" s="355"/>
      <c r="FS69" s="355"/>
      <c r="FT69" s="355"/>
      <c r="FU69" s="355"/>
      <c r="FV69" s="355"/>
      <c r="FW69" s="355"/>
      <c r="FX69" s="355"/>
      <c r="FY69" s="355"/>
      <c r="FZ69" s="355"/>
      <c r="GA69" s="355"/>
      <c r="GB69" s="355"/>
      <c r="GC69" s="355"/>
      <c r="GD69" s="355"/>
      <c r="GE69" s="355"/>
      <c r="GF69" s="355"/>
      <c r="GG69" s="355"/>
      <c r="GH69" s="355"/>
      <c r="GI69" s="355"/>
      <c r="GJ69" s="355"/>
      <c r="GK69" s="355"/>
      <c r="GL69" s="355"/>
      <c r="GM69" s="355"/>
      <c r="GN69" s="355"/>
      <c r="GO69" s="355"/>
      <c r="GP69" s="355"/>
      <c r="GQ69" s="355"/>
      <c r="GR69" s="355"/>
      <c r="GS69" s="355"/>
      <c r="GT69" s="355"/>
      <c r="GU69" s="355"/>
      <c r="GV69" s="355"/>
      <c r="GW69" s="355"/>
      <c r="GX69" s="355"/>
      <c r="GY69" s="355"/>
      <c r="GZ69" s="355"/>
      <c r="HA69" s="355"/>
      <c r="HB69" s="355"/>
      <c r="HC69" s="657"/>
      <c r="HD69" s="657"/>
      <c r="HE69" s="657"/>
      <c r="HF69" s="657"/>
      <c r="HG69" s="657"/>
      <c r="HH69" s="657"/>
      <c r="HI69" s="657"/>
      <c r="HJ69" s="657"/>
      <c r="HK69" s="657"/>
      <c r="HL69" s="657"/>
    </row>
    <row r="70" spans="1:220">
      <c r="EW70" s="355"/>
      <c r="FB70" s="355"/>
      <c r="FC70" s="355"/>
      <c r="FM70" s="355"/>
      <c r="FN70" s="355"/>
      <c r="FO70" s="355"/>
      <c r="FP70" s="355"/>
      <c r="HC70" s="630"/>
      <c r="HD70" s="630"/>
      <c r="HE70" s="630"/>
      <c r="HF70" s="630"/>
      <c r="HG70" s="630"/>
      <c r="HH70" s="630"/>
      <c r="HI70" s="630"/>
      <c r="HJ70" s="630"/>
      <c r="HK70" s="630"/>
      <c r="HL70" s="630"/>
    </row>
    <row r="71" spans="1:220" ht="15.75">
      <c r="A71" s="403" t="s">
        <v>296</v>
      </c>
      <c r="HC71" s="630"/>
      <c r="HD71" s="630"/>
      <c r="HE71" s="630"/>
      <c r="HF71" s="630"/>
      <c r="HG71" s="630"/>
      <c r="HH71" s="630"/>
      <c r="HI71" s="630"/>
      <c r="HJ71" s="630"/>
      <c r="HK71" s="630"/>
      <c r="HL71" s="630"/>
    </row>
    <row r="72" spans="1:220">
      <c r="A72" s="414" t="s">
        <v>338</v>
      </c>
      <c r="B72" s="224">
        <v>39083</v>
      </c>
      <c r="C72" s="224">
        <v>39114</v>
      </c>
      <c r="D72" s="224">
        <v>39142</v>
      </c>
      <c r="E72" s="224">
        <v>39173</v>
      </c>
      <c r="F72" s="224">
        <v>39203</v>
      </c>
      <c r="G72" s="224">
        <v>39234</v>
      </c>
      <c r="H72" s="224">
        <v>39264</v>
      </c>
      <c r="I72" s="224">
        <v>39295</v>
      </c>
      <c r="J72" s="224">
        <v>39326</v>
      </c>
      <c r="K72" s="224">
        <v>39356</v>
      </c>
      <c r="L72" s="224">
        <v>39387</v>
      </c>
      <c r="M72" s="224">
        <v>39417</v>
      </c>
      <c r="N72" s="224">
        <v>39448</v>
      </c>
      <c r="O72" s="224">
        <v>39479</v>
      </c>
      <c r="P72" s="224">
        <v>39508</v>
      </c>
      <c r="Q72" s="224">
        <v>39539</v>
      </c>
      <c r="R72" s="224">
        <v>39569</v>
      </c>
      <c r="S72" s="224">
        <v>39600</v>
      </c>
      <c r="T72" s="224">
        <v>39630</v>
      </c>
      <c r="U72" s="224">
        <v>39661</v>
      </c>
      <c r="V72" s="224">
        <v>39692</v>
      </c>
      <c r="W72" s="224">
        <v>39722</v>
      </c>
      <c r="X72" s="224">
        <v>39753</v>
      </c>
      <c r="Y72" s="224">
        <v>39783</v>
      </c>
      <c r="Z72" s="224">
        <v>39814</v>
      </c>
      <c r="AA72" s="224">
        <v>39845</v>
      </c>
      <c r="AB72" s="224">
        <v>39873</v>
      </c>
      <c r="AC72" s="224">
        <v>39904</v>
      </c>
      <c r="AD72" s="224">
        <v>39934</v>
      </c>
      <c r="AE72" s="224">
        <v>39965</v>
      </c>
      <c r="AF72" s="224">
        <v>39995</v>
      </c>
      <c r="AG72" s="224">
        <v>40026</v>
      </c>
      <c r="AH72" s="224">
        <v>40057</v>
      </c>
      <c r="AI72" s="224">
        <v>40087</v>
      </c>
      <c r="AJ72" s="224">
        <v>40118</v>
      </c>
      <c r="AK72" s="224">
        <v>40148</v>
      </c>
      <c r="AL72" s="224">
        <v>40179</v>
      </c>
      <c r="AM72" s="224">
        <v>40210</v>
      </c>
      <c r="AN72" s="224">
        <v>40238</v>
      </c>
      <c r="AO72" s="224">
        <v>40269</v>
      </c>
      <c r="AP72" s="224">
        <v>40299</v>
      </c>
      <c r="AQ72" s="224">
        <v>40330</v>
      </c>
      <c r="AR72" s="224">
        <v>40360</v>
      </c>
      <c r="AS72" s="224">
        <v>40391</v>
      </c>
      <c r="AT72" s="224">
        <v>40422</v>
      </c>
      <c r="AU72" s="224">
        <v>40452</v>
      </c>
      <c r="AV72" s="224">
        <v>40483</v>
      </c>
      <c r="AW72" s="224">
        <v>40513</v>
      </c>
      <c r="AX72" s="224">
        <v>40544</v>
      </c>
      <c r="AY72" s="224">
        <v>40575</v>
      </c>
      <c r="AZ72" s="224">
        <v>40603</v>
      </c>
      <c r="BA72" s="224">
        <v>40634</v>
      </c>
      <c r="BB72" s="224">
        <v>40664</v>
      </c>
      <c r="BC72" s="224">
        <v>40695</v>
      </c>
      <c r="BD72" s="224">
        <v>40725</v>
      </c>
      <c r="BE72" s="224">
        <v>40756</v>
      </c>
      <c r="BF72" s="224">
        <v>40787</v>
      </c>
      <c r="BG72" s="224">
        <v>40817</v>
      </c>
      <c r="BH72" s="224">
        <v>40848</v>
      </c>
      <c r="BI72" s="224">
        <v>40878</v>
      </c>
      <c r="BJ72" s="224">
        <v>40909</v>
      </c>
      <c r="BK72" s="224">
        <v>40940</v>
      </c>
      <c r="BL72" s="224">
        <v>40969</v>
      </c>
      <c r="BM72" s="224">
        <v>41000</v>
      </c>
      <c r="BN72" s="224">
        <v>41030</v>
      </c>
      <c r="BO72" s="224">
        <v>41061</v>
      </c>
      <c r="BP72" s="224">
        <v>41091</v>
      </c>
      <c r="BQ72" s="224">
        <v>41122</v>
      </c>
      <c r="BR72" s="224">
        <v>41153</v>
      </c>
      <c r="BS72" s="224">
        <v>41183</v>
      </c>
      <c r="BT72" s="224">
        <v>41214</v>
      </c>
      <c r="BU72" s="224">
        <v>41244</v>
      </c>
      <c r="BV72" s="224">
        <v>41275</v>
      </c>
      <c r="BW72" s="224">
        <v>41306</v>
      </c>
      <c r="BX72" s="224">
        <v>41334</v>
      </c>
      <c r="BY72" s="224">
        <v>41365</v>
      </c>
      <c r="BZ72" s="224">
        <v>41395</v>
      </c>
      <c r="CA72" s="224">
        <v>41426</v>
      </c>
      <c r="CB72" s="224">
        <v>41456</v>
      </c>
      <c r="CC72" s="224">
        <v>41487</v>
      </c>
      <c r="CD72" s="224">
        <v>41518</v>
      </c>
      <c r="CE72" s="224">
        <v>41548</v>
      </c>
      <c r="CF72" s="224">
        <v>41579</v>
      </c>
      <c r="CG72" s="224">
        <v>41609</v>
      </c>
      <c r="CH72" s="224">
        <v>41640</v>
      </c>
      <c r="CI72" s="224">
        <v>41671</v>
      </c>
      <c r="CJ72" s="224">
        <v>41699</v>
      </c>
      <c r="CK72" s="224">
        <v>41730</v>
      </c>
      <c r="CL72" s="224">
        <v>41760</v>
      </c>
      <c r="CM72" s="224">
        <v>41791</v>
      </c>
      <c r="CN72" s="224">
        <v>41821</v>
      </c>
      <c r="CO72" s="224">
        <v>41852</v>
      </c>
      <c r="CP72" s="224">
        <v>41883</v>
      </c>
      <c r="CQ72" s="224">
        <v>41913</v>
      </c>
      <c r="CR72" s="224">
        <v>41944</v>
      </c>
      <c r="CS72" s="224">
        <v>41974</v>
      </c>
      <c r="CT72" s="224">
        <v>42005</v>
      </c>
      <c r="CU72" s="224">
        <v>42036</v>
      </c>
      <c r="CV72" s="224">
        <v>42064</v>
      </c>
      <c r="CW72" s="224">
        <v>42095</v>
      </c>
      <c r="CX72" s="224">
        <v>42125</v>
      </c>
      <c r="CY72" s="224">
        <v>42156</v>
      </c>
      <c r="CZ72" s="224">
        <v>42186</v>
      </c>
      <c r="DA72" s="224">
        <v>42217</v>
      </c>
      <c r="DB72" s="224">
        <v>42248</v>
      </c>
      <c r="DC72" s="224">
        <v>42278</v>
      </c>
      <c r="DD72" s="224">
        <v>42309</v>
      </c>
      <c r="DE72" s="224">
        <v>42339</v>
      </c>
      <c r="DF72" s="224">
        <v>42370</v>
      </c>
      <c r="DG72" s="224">
        <v>42401</v>
      </c>
      <c r="DH72" s="224">
        <v>42430</v>
      </c>
      <c r="DI72" s="224">
        <v>42461</v>
      </c>
      <c r="DJ72" s="224">
        <v>42491</v>
      </c>
      <c r="DK72" s="224">
        <v>42522</v>
      </c>
      <c r="DL72" s="224">
        <v>42552</v>
      </c>
      <c r="DM72" s="224">
        <v>42583</v>
      </c>
      <c r="DN72" s="224">
        <v>42614</v>
      </c>
      <c r="DO72" s="224">
        <v>42644</v>
      </c>
      <c r="DP72" s="224">
        <v>42675</v>
      </c>
      <c r="DQ72" s="224">
        <v>42705</v>
      </c>
      <c r="DR72" s="224">
        <v>42736</v>
      </c>
      <c r="DS72" s="224">
        <v>42767</v>
      </c>
      <c r="DT72" s="224">
        <v>42795</v>
      </c>
      <c r="DU72" s="224">
        <v>42826</v>
      </c>
      <c r="DV72" s="224">
        <v>42856</v>
      </c>
      <c r="DW72" s="224">
        <v>42887</v>
      </c>
      <c r="DX72" s="224">
        <v>42917</v>
      </c>
      <c r="DY72" s="224">
        <v>42948</v>
      </c>
      <c r="DZ72" s="224">
        <v>42979</v>
      </c>
      <c r="EA72" s="224">
        <v>43009</v>
      </c>
      <c r="EB72" s="224">
        <v>43040</v>
      </c>
      <c r="EC72" s="224">
        <v>43070</v>
      </c>
      <c r="ED72" s="224">
        <v>43101</v>
      </c>
      <c r="EE72" s="224">
        <v>43132</v>
      </c>
      <c r="EF72" s="224">
        <v>43160</v>
      </c>
      <c r="EG72" s="224">
        <v>43191</v>
      </c>
      <c r="EH72" s="224">
        <v>43221</v>
      </c>
      <c r="EI72" s="224">
        <v>43252</v>
      </c>
      <c r="EJ72" s="224">
        <v>43282</v>
      </c>
      <c r="EK72" s="224">
        <v>43313</v>
      </c>
      <c r="EL72" s="224">
        <v>43344</v>
      </c>
      <c r="EM72" s="224">
        <v>43374</v>
      </c>
      <c r="EN72" s="224">
        <v>43405</v>
      </c>
      <c r="EO72" s="224">
        <v>43435</v>
      </c>
      <c r="EP72" s="224">
        <v>43466</v>
      </c>
      <c r="EQ72" s="224">
        <v>43497</v>
      </c>
      <c r="ER72" s="224">
        <v>43525</v>
      </c>
      <c r="ES72" s="224">
        <v>43556</v>
      </c>
      <c r="ET72" s="224">
        <v>43586</v>
      </c>
      <c r="EU72" s="224">
        <v>43617</v>
      </c>
      <c r="EV72" s="224">
        <v>43647</v>
      </c>
      <c r="EW72" s="224">
        <v>43678</v>
      </c>
      <c r="EX72" s="224">
        <v>43709</v>
      </c>
      <c r="EY72" s="224">
        <v>43739</v>
      </c>
      <c r="EZ72" s="224">
        <v>43770</v>
      </c>
      <c r="FA72" s="224">
        <v>43800</v>
      </c>
      <c r="FB72" s="224">
        <v>43831</v>
      </c>
      <c r="FC72" s="224">
        <v>43862</v>
      </c>
      <c r="FD72" s="224">
        <v>43891</v>
      </c>
      <c r="FE72" s="224">
        <v>43922</v>
      </c>
      <c r="FF72" s="224">
        <v>43952</v>
      </c>
      <c r="FG72" s="224">
        <v>43983</v>
      </c>
      <c r="FH72" s="224">
        <v>44013</v>
      </c>
      <c r="FI72" s="224">
        <v>44044</v>
      </c>
      <c r="FJ72" s="224">
        <v>44075</v>
      </c>
      <c r="FK72" s="224">
        <v>44105</v>
      </c>
      <c r="FL72" s="224">
        <v>44136</v>
      </c>
      <c r="FM72" s="224">
        <v>44166</v>
      </c>
      <c r="FN72" s="224">
        <v>44197</v>
      </c>
      <c r="FO72" s="224">
        <v>44228</v>
      </c>
      <c r="FP72" s="224">
        <v>44256</v>
      </c>
      <c r="FQ72" s="224">
        <v>44287</v>
      </c>
      <c r="FR72" s="224">
        <v>44317</v>
      </c>
      <c r="FS72" s="224">
        <v>44348</v>
      </c>
      <c r="FT72" s="224">
        <v>44378</v>
      </c>
      <c r="FU72" s="224">
        <v>44409</v>
      </c>
      <c r="FV72" s="224">
        <v>44440</v>
      </c>
      <c r="FW72" s="224">
        <v>44470</v>
      </c>
      <c r="FX72" s="224">
        <v>44501</v>
      </c>
      <c r="FY72" s="224">
        <v>44531</v>
      </c>
      <c r="FZ72" s="224">
        <v>44562</v>
      </c>
      <c r="GA72" s="224">
        <v>44593</v>
      </c>
      <c r="GB72" s="224">
        <v>44621</v>
      </c>
      <c r="GC72" s="224">
        <v>44652</v>
      </c>
      <c r="GD72" s="224">
        <v>44682</v>
      </c>
      <c r="GE72" s="224">
        <v>44713</v>
      </c>
      <c r="GF72" s="224">
        <v>44743</v>
      </c>
      <c r="GG72" s="224">
        <v>44774</v>
      </c>
      <c r="GH72" s="224">
        <v>44805</v>
      </c>
      <c r="GI72" s="224">
        <v>44835</v>
      </c>
      <c r="GJ72" s="224">
        <v>44866</v>
      </c>
      <c r="GK72" s="224">
        <v>44896</v>
      </c>
      <c r="GL72" s="224">
        <v>44927</v>
      </c>
      <c r="GM72" s="224">
        <v>44958</v>
      </c>
      <c r="GN72" s="224">
        <v>44986</v>
      </c>
      <c r="GO72" s="224">
        <f t="shared" ref="GO72:HB72" si="7">GO$11</f>
        <v>45017</v>
      </c>
      <c r="GP72" s="224">
        <f t="shared" si="7"/>
        <v>45047</v>
      </c>
      <c r="GQ72" s="224">
        <f t="shared" si="7"/>
        <v>45078</v>
      </c>
      <c r="GR72" s="224">
        <f t="shared" si="7"/>
        <v>45108</v>
      </c>
      <c r="GS72" s="224">
        <f t="shared" si="7"/>
        <v>45139</v>
      </c>
      <c r="GT72" s="224">
        <f t="shared" si="7"/>
        <v>45170</v>
      </c>
      <c r="GU72" s="224">
        <f t="shared" si="7"/>
        <v>45200</v>
      </c>
      <c r="GV72" s="224">
        <f t="shared" si="7"/>
        <v>45231</v>
      </c>
      <c r="GW72" s="224">
        <f t="shared" si="7"/>
        <v>45261</v>
      </c>
      <c r="GX72" s="224">
        <f t="shared" si="7"/>
        <v>45292</v>
      </c>
      <c r="GY72" s="224">
        <f t="shared" si="7"/>
        <v>45323</v>
      </c>
      <c r="GZ72" s="224">
        <f t="shared" si="7"/>
        <v>45352</v>
      </c>
      <c r="HA72" s="224">
        <f t="shared" si="7"/>
        <v>45383</v>
      </c>
      <c r="HB72" s="224">
        <f t="shared" si="7"/>
        <v>45413</v>
      </c>
      <c r="HC72" s="270">
        <v>45444</v>
      </c>
      <c r="HD72" s="270">
        <v>45474</v>
      </c>
      <c r="HE72" s="270">
        <v>45505</v>
      </c>
      <c r="HF72" s="270">
        <v>45536</v>
      </c>
      <c r="HG72" s="270">
        <v>45566</v>
      </c>
      <c r="HH72" s="270">
        <v>45597</v>
      </c>
      <c r="HI72" s="270">
        <v>45627</v>
      </c>
      <c r="HJ72" s="270">
        <v>45658</v>
      </c>
      <c r="HK72" s="270">
        <v>45689</v>
      </c>
      <c r="HL72" s="270">
        <v>45717</v>
      </c>
    </row>
    <row r="73" spans="1:220">
      <c r="A73" s="300" t="s">
        <v>339</v>
      </c>
      <c r="B73" s="238"/>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c r="AA73" s="238"/>
      <c r="AB73" s="238"/>
      <c r="AC73" s="238"/>
      <c r="AD73" s="238"/>
      <c r="AE73" s="238"/>
      <c r="AF73" s="238"/>
      <c r="AG73" s="238"/>
      <c r="AH73" s="238"/>
      <c r="AI73" s="238"/>
      <c r="AJ73" s="238"/>
      <c r="AK73" s="238"/>
      <c r="AL73" s="238"/>
      <c r="AM73" s="238"/>
      <c r="AN73" s="238"/>
      <c r="AO73" s="238"/>
      <c r="AP73" s="238"/>
      <c r="AQ73" s="238"/>
      <c r="AR73" s="238"/>
      <c r="AS73" s="238"/>
      <c r="AT73" s="238"/>
      <c r="AU73" s="238"/>
      <c r="AV73" s="238"/>
      <c r="AW73" s="238"/>
      <c r="AX73" s="238"/>
      <c r="AY73" s="238"/>
      <c r="AZ73" s="238"/>
      <c r="BA73" s="238"/>
      <c r="BB73" s="238"/>
      <c r="BC73" s="238"/>
      <c r="BD73" s="238"/>
      <c r="BE73" s="238"/>
      <c r="BF73" s="238"/>
      <c r="BG73" s="238"/>
      <c r="BH73" s="238"/>
      <c r="BI73" s="238"/>
      <c r="BJ73" s="238"/>
      <c r="BK73" s="238"/>
      <c r="BL73" s="238"/>
      <c r="BM73" s="238"/>
      <c r="BN73" s="238"/>
      <c r="BO73" s="238"/>
      <c r="BP73" s="238"/>
      <c r="BQ73" s="238"/>
      <c r="BR73" s="238"/>
      <c r="BS73" s="238"/>
      <c r="BT73" s="238"/>
      <c r="BU73" s="238"/>
      <c r="BV73" s="238"/>
      <c r="BW73" s="238"/>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v>297.09608159570371</v>
      </c>
      <c r="DC73" s="238">
        <v>326.72455609447979</v>
      </c>
      <c r="DD73" s="238">
        <v>333.49123876353138</v>
      </c>
      <c r="DE73" s="238">
        <v>341.19874730963727</v>
      </c>
      <c r="DF73" s="238">
        <v>338.68152270813079</v>
      </c>
      <c r="DG73" s="238">
        <v>355.9932879557939</v>
      </c>
      <c r="DH73" s="238">
        <v>353.99977438515134</v>
      </c>
      <c r="DI73" s="238">
        <v>314.60471529047032</v>
      </c>
      <c r="DJ73" s="238">
        <v>327.82638312525069</v>
      </c>
      <c r="DK73" s="238">
        <v>340.20289205773565</v>
      </c>
      <c r="DL73" s="238">
        <v>370.68529117028805</v>
      </c>
      <c r="DM73" s="238">
        <v>347.6604137301959</v>
      </c>
      <c r="DN73" s="238">
        <v>348.37235848109958</v>
      </c>
      <c r="DO73" s="238">
        <v>390.30048677359116</v>
      </c>
      <c r="DP73" s="238">
        <v>429.87362419602357</v>
      </c>
      <c r="DQ73" s="238">
        <v>388.73368252769774</v>
      </c>
      <c r="DR73" s="238">
        <v>356.10467797538644</v>
      </c>
      <c r="DS73" s="238">
        <v>382.58390293608619</v>
      </c>
      <c r="DT73" s="238">
        <v>407.92141332603887</v>
      </c>
      <c r="DU73" s="238">
        <v>408.61418794328989</v>
      </c>
      <c r="DV73" s="301">
        <v>426.7300182466646</v>
      </c>
      <c r="DW73" s="301">
        <v>425.27590787671397</v>
      </c>
      <c r="DX73" s="301">
        <v>430.72953968890636</v>
      </c>
      <c r="DY73" s="301">
        <v>447.88781873819806</v>
      </c>
      <c r="DZ73" s="301">
        <v>410.81472494815614</v>
      </c>
      <c r="EA73" s="302">
        <v>249.95237724257379</v>
      </c>
      <c r="EB73" s="302">
        <v>214.32302297796068</v>
      </c>
      <c r="EC73" s="302">
        <v>196.67126567012218</v>
      </c>
      <c r="ED73" s="302">
        <v>201.09136387555239</v>
      </c>
      <c r="EE73" s="302">
        <v>246.89436785755601</v>
      </c>
      <c r="EF73" s="302">
        <v>291.55386628783947</v>
      </c>
      <c r="EG73" s="302">
        <v>279.49165548042527</v>
      </c>
      <c r="EH73" s="302">
        <v>323.3326279618957</v>
      </c>
      <c r="EI73" s="302">
        <v>270.01210804287194</v>
      </c>
      <c r="EJ73" s="302">
        <v>180.71819657662436</v>
      </c>
      <c r="EK73" s="302">
        <v>164.83525900149351</v>
      </c>
      <c r="EL73" s="302">
        <v>219.96412905294898</v>
      </c>
      <c r="EM73" s="302">
        <v>248.70101534365909</v>
      </c>
      <c r="EN73" s="302">
        <v>153.30776828929692</v>
      </c>
      <c r="EO73" s="302">
        <v>150.78357010194054</v>
      </c>
      <c r="EP73" s="302">
        <v>152.16755209460666</v>
      </c>
      <c r="EQ73" s="302">
        <v>156.16292641632904</v>
      </c>
      <c r="ER73" s="302">
        <v>165.19467802832415</v>
      </c>
      <c r="ES73" s="302">
        <v>168.27072492038002</v>
      </c>
      <c r="ET73" s="302">
        <v>168.12879011203682</v>
      </c>
      <c r="EU73" s="302">
        <v>175.45581476182682</v>
      </c>
      <c r="EV73" s="302">
        <v>227.97639416789701</v>
      </c>
      <c r="EW73" s="302">
        <v>556.8571269037684</v>
      </c>
      <c r="EX73" s="302">
        <v>545.53788110111998</v>
      </c>
      <c r="EY73" s="302">
        <v>486.43422874905201</v>
      </c>
      <c r="EZ73" s="302">
        <v>463.98194773532401</v>
      </c>
      <c r="FA73" s="302">
        <v>489.06820961481145</v>
      </c>
      <c r="FB73" s="302">
        <v>366.96262441173724</v>
      </c>
      <c r="FC73" s="302">
        <v>329.1244935874073</v>
      </c>
      <c r="FD73" s="302">
        <v>337.35221952269916</v>
      </c>
      <c r="FE73" s="302">
        <v>312.42294837071847</v>
      </c>
      <c r="FF73" s="302">
        <v>423.80884605494686</v>
      </c>
      <c r="FG73" s="302">
        <v>334.20936871467342</v>
      </c>
      <c r="FH73" s="302">
        <v>176.21785189460999</v>
      </c>
      <c r="FI73" s="302">
        <v>122.33952275495599</v>
      </c>
      <c r="FJ73" s="302">
        <v>110.845185696996</v>
      </c>
      <c r="FK73" s="302">
        <v>124.77990285742401</v>
      </c>
      <c r="FL73" s="302">
        <v>169.390720557641</v>
      </c>
      <c r="FM73" s="302">
        <v>207.82109512322302</v>
      </c>
      <c r="FN73" s="507">
        <v>228.08879651632199</v>
      </c>
      <c r="FO73" s="507">
        <v>233.20109418300001</v>
      </c>
      <c r="FP73" s="507">
        <v>228.78131247499999</v>
      </c>
      <c r="FQ73" s="507">
        <v>186.063007094</v>
      </c>
      <c r="FR73" s="507">
        <v>187.12294895599999</v>
      </c>
      <c r="FS73" s="507">
        <v>252.337131486</v>
      </c>
      <c r="FT73" s="507">
        <v>266.85839303900002</v>
      </c>
      <c r="FU73" s="507">
        <v>267.750218416</v>
      </c>
      <c r="FV73" s="507">
        <v>254.91213508300001</v>
      </c>
      <c r="FW73" s="507">
        <v>166.789412384</v>
      </c>
      <c r="FX73" s="507">
        <v>164.15860094000001</v>
      </c>
      <c r="FY73" s="507">
        <v>141.81225881399999</v>
      </c>
      <c r="FZ73" s="507">
        <v>117.500160079</v>
      </c>
      <c r="GA73" s="507">
        <v>126.252418971</v>
      </c>
      <c r="GB73" s="507">
        <v>130.661637517</v>
      </c>
      <c r="GC73" s="507">
        <v>137.314788803</v>
      </c>
      <c r="GD73" s="507">
        <v>144.246439589</v>
      </c>
      <c r="GE73" s="507">
        <v>155.13918147199999</v>
      </c>
      <c r="GF73" s="507">
        <v>205.97242236899999</v>
      </c>
      <c r="GG73" s="507">
        <v>216.96244739886001</v>
      </c>
      <c r="GH73" s="507">
        <v>240.579328721</v>
      </c>
      <c r="GI73" s="507">
        <v>253.03245164500001</v>
      </c>
      <c r="GJ73" s="507">
        <v>254.003640692</v>
      </c>
      <c r="GK73" s="507">
        <v>192.66585248199999</v>
      </c>
      <c r="GL73" s="507">
        <v>143.52745793899999</v>
      </c>
      <c r="GM73" s="507">
        <v>141.29184487200001</v>
      </c>
      <c r="GN73" s="507">
        <v>152.51455640399999</v>
      </c>
      <c r="GO73" s="507">
        <v>158.87513527600001</v>
      </c>
      <c r="GP73" s="507">
        <v>162.55551013300001</v>
      </c>
      <c r="GQ73" s="507">
        <v>162.28103455499999</v>
      </c>
      <c r="GR73" s="507">
        <v>157.64178769200001</v>
      </c>
      <c r="GS73" s="507">
        <v>158.08530107300001</v>
      </c>
      <c r="GT73" s="507">
        <v>162.05873920400001</v>
      </c>
      <c r="GU73" s="507">
        <v>170.677338394</v>
      </c>
      <c r="GV73" s="507">
        <v>188.16093228</v>
      </c>
      <c r="GW73" s="507">
        <v>186.82605883700001</v>
      </c>
      <c r="GX73" s="507">
        <v>190.73275131400001</v>
      </c>
      <c r="GY73" s="507">
        <v>204.07546165599999</v>
      </c>
      <c r="GZ73" s="507">
        <v>217.211764316</v>
      </c>
      <c r="HA73" s="507">
        <v>214.458408975</v>
      </c>
      <c r="HB73" s="507">
        <v>218.604513451</v>
      </c>
      <c r="HC73" s="507">
        <v>217.70358057300001</v>
      </c>
      <c r="HD73" s="507">
        <v>503.014961051</v>
      </c>
      <c r="HE73" s="507">
        <v>762.82822341600001</v>
      </c>
      <c r="HF73" s="507">
        <v>767.41188313299995</v>
      </c>
      <c r="HG73" s="507">
        <v>722.45168320699997</v>
      </c>
      <c r="HH73" s="507">
        <v>731.80880604100003</v>
      </c>
      <c r="HI73" s="507">
        <v>738.88988508700004</v>
      </c>
      <c r="HJ73" s="507">
        <v>163.30108759999999</v>
      </c>
      <c r="HK73" s="507">
        <v>173.18743078</v>
      </c>
      <c r="HL73" s="507">
        <v>184.16918398000001</v>
      </c>
    </row>
    <row r="74" spans="1:220">
      <c r="A74" s="351"/>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298"/>
      <c r="AE74" s="298"/>
      <c r="AF74" s="298"/>
      <c r="AG74" s="298"/>
      <c r="AH74" s="298"/>
      <c r="AI74" s="298"/>
      <c r="AJ74" s="298"/>
      <c r="AK74" s="298"/>
      <c r="AL74" s="298"/>
      <c r="AM74" s="298"/>
      <c r="AN74" s="298"/>
      <c r="AO74" s="298"/>
      <c r="AP74" s="298"/>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9"/>
      <c r="EB74" s="299"/>
      <c r="EC74" s="299"/>
      <c r="ED74" s="299"/>
      <c r="EE74" s="299"/>
      <c r="EF74" s="299"/>
      <c r="EG74" s="299"/>
      <c r="EH74" s="299"/>
      <c r="EI74" s="299"/>
      <c r="EJ74" s="299"/>
      <c r="EK74" s="299"/>
      <c r="EL74" s="299"/>
      <c r="EM74" s="299"/>
      <c r="EN74" s="299"/>
      <c r="EO74" s="299"/>
      <c r="EP74" s="299"/>
      <c r="EQ74" s="299"/>
      <c r="ER74" s="299"/>
      <c r="ES74" s="299"/>
      <c r="ET74" s="299"/>
      <c r="FH74" s="493"/>
      <c r="FI74" s="339"/>
      <c r="FJ74" s="339"/>
      <c r="FK74" s="339"/>
      <c r="HC74" s="630"/>
      <c r="HD74" s="630"/>
      <c r="HE74" s="630"/>
      <c r="HF74" s="630"/>
      <c r="HG74" s="630"/>
      <c r="HH74" s="630"/>
      <c r="HI74" s="630"/>
      <c r="HJ74" s="630"/>
      <c r="HK74" s="630"/>
      <c r="HL74" s="630"/>
    </row>
    <row r="75" spans="1:220" s="340" customFormat="1">
      <c r="A75" s="341"/>
      <c r="B75" s="343"/>
      <c r="C75" s="343"/>
      <c r="D75" s="343"/>
      <c r="E75" s="343"/>
      <c r="F75" s="343"/>
      <c r="G75" s="343"/>
      <c r="H75" s="343"/>
      <c r="I75" s="343"/>
      <c r="J75" s="343"/>
      <c r="K75" s="343"/>
      <c r="L75" s="343"/>
      <c r="M75" s="343"/>
      <c r="N75" s="343"/>
      <c r="O75" s="343"/>
      <c r="P75" s="343"/>
      <c r="Q75" s="343"/>
      <c r="R75" s="343"/>
      <c r="S75" s="343"/>
      <c r="T75" s="343"/>
      <c r="U75" s="343"/>
      <c r="V75" s="343"/>
      <c r="W75" s="343"/>
      <c r="X75" s="343"/>
      <c r="Y75" s="343"/>
      <c r="Z75" s="343"/>
      <c r="AA75" s="343"/>
      <c r="AB75" s="343"/>
      <c r="AC75" s="343"/>
      <c r="AD75" s="343"/>
      <c r="AE75" s="343"/>
      <c r="AF75" s="343"/>
      <c r="AG75" s="343"/>
      <c r="AH75" s="343"/>
      <c r="AI75" s="343"/>
      <c r="AJ75" s="343"/>
      <c r="AK75" s="343"/>
      <c r="AL75" s="343"/>
      <c r="AM75" s="343"/>
      <c r="AN75" s="343"/>
      <c r="AO75" s="343"/>
      <c r="AP75" s="343"/>
      <c r="AQ75" s="343"/>
      <c r="AR75" s="343"/>
      <c r="AS75" s="343"/>
      <c r="AT75" s="343"/>
      <c r="AU75" s="343"/>
      <c r="AV75" s="343"/>
      <c r="AW75" s="343"/>
      <c r="AX75" s="343"/>
      <c r="AY75" s="343"/>
      <c r="AZ75" s="343"/>
      <c r="BA75" s="343"/>
      <c r="BB75" s="343"/>
      <c r="BC75" s="343"/>
      <c r="BD75" s="343"/>
      <c r="BE75" s="343"/>
      <c r="BF75" s="343"/>
      <c r="BG75" s="343"/>
      <c r="BH75" s="343"/>
      <c r="BI75" s="343"/>
      <c r="BJ75" s="343"/>
      <c r="BK75" s="343"/>
      <c r="BL75" s="343"/>
      <c r="BM75" s="343"/>
      <c r="BN75" s="343"/>
      <c r="BO75" s="343"/>
      <c r="BP75" s="343"/>
      <c r="BQ75" s="343"/>
      <c r="BR75" s="343"/>
      <c r="BS75" s="343"/>
      <c r="BT75" s="343"/>
      <c r="BU75" s="343"/>
      <c r="BV75" s="343"/>
      <c r="BW75" s="343"/>
      <c r="BX75" s="343"/>
      <c r="BY75" s="343"/>
      <c r="BZ75" s="343"/>
      <c r="CA75" s="343"/>
      <c r="CB75" s="343"/>
      <c r="CC75" s="343"/>
      <c r="CD75" s="343"/>
      <c r="CE75" s="343"/>
      <c r="CF75" s="343"/>
      <c r="CG75" s="343"/>
      <c r="CH75" s="343"/>
      <c r="CI75" s="343"/>
      <c r="CJ75" s="343"/>
      <c r="CK75" s="343"/>
      <c r="CL75" s="343"/>
      <c r="CM75" s="343"/>
      <c r="CN75" s="343"/>
      <c r="CO75" s="343"/>
      <c r="CP75" s="343"/>
      <c r="CQ75" s="343"/>
      <c r="CR75" s="343"/>
      <c r="CS75" s="343"/>
      <c r="CT75" s="343"/>
      <c r="CU75" s="343"/>
      <c r="CV75" s="343"/>
      <c r="CW75" s="343"/>
      <c r="CX75" s="343"/>
      <c r="CY75" s="343"/>
      <c r="CZ75" s="343"/>
      <c r="DA75" s="343"/>
      <c r="DB75" s="343"/>
      <c r="DC75" s="343"/>
      <c r="DD75" s="343"/>
      <c r="DE75" s="343"/>
      <c r="DF75" s="343"/>
      <c r="DG75" s="343"/>
      <c r="DH75" s="343"/>
      <c r="DI75" s="343"/>
      <c r="DJ75" s="343"/>
      <c r="DK75" s="343"/>
      <c r="DL75" s="343"/>
      <c r="DM75" s="343"/>
      <c r="DN75" s="343"/>
      <c r="DO75" s="343"/>
      <c r="DP75" s="343"/>
      <c r="DQ75" s="343"/>
      <c r="DR75" s="343"/>
      <c r="DS75" s="343"/>
      <c r="DT75" s="343"/>
      <c r="DU75" s="343"/>
      <c r="DV75" s="343"/>
      <c r="DW75" s="343"/>
      <c r="DX75" s="343"/>
      <c r="DY75" s="343"/>
      <c r="DZ75" s="343"/>
      <c r="EA75" s="343"/>
      <c r="EB75" s="343"/>
      <c r="EC75" s="343"/>
      <c r="ED75" s="343"/>
      <c r="EE75" s="343"/>
      <c r="EF75" s="343"/>
      <c r="EG75" s="343"/>
      <c r="EH75" s="343"/>
      <c r="EI75" s="343"/>
      <c r="EJ75" s="343"/>
      <c r="EK75" s="343"/>
      <c r="EL75" s="343"/>
      <c r="EM75" s="343"/>
      <c r="EN75" s="343"/>
      <c r="EO75" s="343"/>
      <c r="EP75" s="343"/>
      <c r="EQ75" s="343"/>
      <c r="ER75" s="343"/>
      <c r="ES75" s="343"/>
      <c r="ET75" s="343"/>
      <c r="EU75" s="343"/>
      <c r="EV75" s="343"/>
      <c r="EW75" s="343"/>
      <c r="EX75" s="343"/>
      <c r="EY75" s="343"/>
      <c r="EZ75" s="343"/>
      <c r="FA75" s="343"/>
      <c r="FB75" s="343"/>
      <c r="FC75" s="343"/>
      <c r="FD75" s="343"/>
      <c r="FE75" s="343"/>
      <c r="FF75" s="343"/>
      <c r="FG75" s="343"/>
      <c r="FH75" s="343"/>
      <c r="FI75" s="343"/>
      <c r="FJ75" s="343"/>
      <c r="FK75" s="343"/>
      <c r="FL75" s="343"/>
      <c r="FM75" s="343"/>
      <c r="FN75" s="343"/>
      <c r="FO75" s="343"/>
      <c r="FP75" s="343"/>
      <c r="FQ75" s="343"/>
      <c r="FR75" s="343"/>
      <c r="FS75" s="343"/>
      <c r="FT75" s="343"/>
      <c r="FU75" s="343"/>
      <c r="FV75" s="343"/>
      <c r="FW75" s="343"/>
      <c r="FX75" s="343"/>
      <c r="FY75" s="343"/>
      <c r="FZ75" s="343"/>
      <c r="GA75" s="343"/>
      <c r="GB75" s="343"/>
      <c r="GC75" s="343"/>
      <c r="GD75" s="343"/>
      <c r="GE75" s="343"/>
      <c r="GF75" s="343"/>
      <c r="GG75" s="343"/>
      <c r="GH75" s="343"/>
      <c r="GI75" s="343"/>
      <c r="GJ75" s="343"/>
      <c r="GK75" s="343"/>
      <c r="GL75" s="343"/>
      <c r="GM75" s="343"/>
      <c r="GN75" s="343"/>
      <c r="GO75" s="343"/>
      <c r="GP75" s="343"/>
      <c r="GQ75" s="343"/>
      <c r="GR75" s="343"/>
      <c r="GS75" s="343"/>
      <c r="GT75" s="343"/>
      <c r="GU75" s="343"/>
      <c r="GV75" s="343"/>
      <c r="GW75" s="343"/>
      <c r="GX75" s="343"/>
      <c r="GY75" s="343"/>
      <c r="GZ75" s="343"/>
      <c r="HA75" s="343"/>
      <c r="HB75" s="343"/>
      <c r="HC75" s="653"/>
      <c r="HD75" s="653"/>
      <c r="HE75" s="653"/>
      <c r="HF75" s="653"/>
      <c r="HG75" s="653"/>
      <c r="HH75" s="653"/>
      <c r="HI75" s="653"/>
      <c r="HJ75" s="653"/>
      <c r="HK75" s="653"/>
      <c r="HL75" s="653"/>
    </row>
    <row r="76" spans="1:220" s="76" customFormat="1">
      <c r="A76" s="336"/>
      <c r="B76" s="339"/>
      <c r="C76" s="339"/>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9"/>
      <c r="AG76" s="339"/>
      <c r="AH76" s="339"/>
      <c r="AI76" s="339"/>
      <c r="AJ76" s="339"/>
      <c r="AK76" s="339"/>
      <c r="AL76" s="339"/>
      <c r="AM76" s="339"/>
      <c r="AN76" s="339"/>
      <c r="AO76" s="339"/>
      <c r="AP76" s="339"/>
      <c r="AQ76" s="339"/>
      <c r="AR76" s="339"/>
      <c r="AS76" s="339"/>
      <c r="AT76" s="339"/>
      <c r="AU76" s="339"/>
      <c r="AV76" s="339"/>
      <c r="AW76" s="339"/>
      <c r="AX76" s="339"/>
      <c r="AY76" s="339"/>
      <c r="AZ76" s="339"/>
      <c r="BA76" s="339"/>
      <c r="BB76" s="339"/>
      <c r="BC76" s="339"/>
      <c r="BD76" s="339"/>
      <c r="BE76" s="339"/>
      <c r="BF76" s="339"/>
      <c r="BG76" s="339"/>
      <c r="BH76" s="339"/>
      <c r="BI76" s="339"/>
      <c r="BJ76" s="339"/>
      <c r="BK76" s="339"/>
      <c r="BL76" s="339"/>
      <c r="BM76" s="339"/>
      <c r="BN76" s="339"/>
      <c r="BO76" s="339"/>
      <c r="BP76" s="339"/>
      <c r="BQ76" s="339"/>
      <c r="BR76" s="339"/>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c r="CQ76" s="339"/>
      <c r="CR76" s="339"/>
      <c r="CS76" s="339"/>
      <c r="CT76" s="339"/>
      <c r="CU76" s="339"/>
      <c r="CV76" s="339"/>
      <c r="CW76" s="339"/>
      <c r="CX76" s="339"/>
      <c r="CY76" s="339"/>
      <c r="CZ76" s="339"/>
      <c r="DA76" s="339"/>
      <c r="DB76" s="339"/>
      <c r="DC76" s="339"/>
      <c r="DD76" s="339"/>
      <c r="DE76" s="339"/>
      <c r="DF76" s="339"/>
      <c r="DG76" s="339"/>
      <c r="DH76" s="339"/>
      <c r="DI76" s="339"/>
      <c r="DJ76" s="339"/>
      <c r="DK76" s="339"/>
      <c r="DL76" s="339"/>
      <c r="DM76" s="339"/>
      <c r="DN76" s="339"/>
      <c r="DO76" s="339"/>
      <c r="DP76" s="339"/>
      <c r="DQ76" s="339"/>
      <c r="DR76" s="339"/>
      <c r="DS76" s="339"/>
      <c r="DT76" s="339"/>
      <c r="DU76" s="339"/>
      <c r="DV76" s="339"/>
      <c r="DW76" s="339"/>
      <c r="DX76" s="339"/>
      <c r="DY76" s="339"/>
      <c r="DZ76" s="339"/>
      <c r="EA76" s="339"/>
      <c r="EB76" s="339"/>
      <c r="EC76" s="339"/>
      <c r="ED76" s="339"/>
      <c r="EE76" s="339"/>
      <c r="EF76" s="339"/>
      <c r="EG76" s="339"/>
      <c r="EH76" s="339"/>
      <c r="EI76" s="339"/>
      <c r="EJ76" s="339"/>
      <c r="EK76" s="339"/>
      <c r="EL76" s="339"/>
      <c r="EM76" s="339"/>
      <c r="EN76" s="339"/>
      <c r="EO76" s="339"/>
      <c r="EP76" s="339"/>
      <c r="EQ76" s="339"/>
      <c r="ER76" s="339"/>
      <c r="ES76" s="339"/>
      <c r="ET76" s="339"/>
      <c r="EU76" s="339"/>
      <c r="EV76" s="339"/>
      <c r="EW76" s="339"/>
      <c r="EX76" s="339"/>
      <c r="EY76" s="339"/>
      <c r="EZ76" s="339"/>
      <c r="FA76" s="339"/>
      <c r="FB76" s="339"/>
      <c r="FC76" s="339"/>
      <c r="FD76" s="339"/>
      <c r="FE76" s="339"/>
      <c r="FF76" s="339"/>
      <c r="FG76" s="339"/>
      <c r="FH76"/>
      <c r="FI76"/>
      <c r="FJ76"/>
      <c r="FK76"/>
      <c r="FL76" s="339"/>
      <c r="FM76" s="339"/>
      <c r="FN76" s="339"/>
      <c r="FO76" s="339"/>
      <c r="FP76" s="339"/>
      <c r="FQ76" s="339"/>
      <c r="FR76" s="339"/>
      <c r="FS76" s="339"/>
      <c r="FT76" s="339"/>
      <c r="FU76" s="339"/>
      <c r="FV76" s="339"/>
      <c r="FW76" s="339"/>
      <c r="FX76" s="339"/>
      <c r="FY76" s="339"/>
      <c r="FZ76" s="339"/>
      <c r="GA76" s="339"/>
      <c r="GB76" s="339"/>
      <c r="GC76" s="339"/>
      <c r="GD76" s="339"/>
      <c r="GE76" s="339"/>
      <c r="GF76" s="339"/>
      <c r="GG76" s="339"/>
      <c r="GH76" s="339"/>
      <c r="GI76" s="339"/>
      <c r="GJ76" s="339"/>
      <c r="GK76" s="339"/>
      <c r="GL76" s="339"/>
      <c r="GM76" s="339"/>
      <c r="GN76" s="339"/>
      <c r="GO76" s="339"/>
      <c r="GP76" s="339"/>
      <c r="GQ76" s="339"/>
      <c r="GR76" s="339"/>
      <c r="GS76" s="339"/>
      <c r="GT76" s="339"/>
      <c r="GU76" s="339"/>
      <c r="GV76" s="339"/>
      <c r="GW76" s="339"/>
      <c r="GX76" s="339"/>
      <c r="GY76" s="339"/>
      <c r="GZ76" s="339"/>
      <c r="HA76" s="339"/>
      <c r="HB76" s="339"/>
      <c r="HC76" s="654"/>
      <c r="HD76" s="654"/>
      <c r="HE76" s="654"/>
      <c r="HF76" s="654"/>
      <c r="HG76" s="654"/>
      <c r="HH76" s="654"/>
      <c r="HI76" s="654"/>
      <c r="HJ76" s="654"/>
      <c r="HK76" s="654"/>
      <c r="HL76" s="654"/>
    </row>
    <row r="77" spans="1:220" ht="18.75">
      <c r="A77" s="580" t="s">
        <v>519</v>
      </c>
      <c r="FF77" s="339"/>
      <c r="HC77" s="630"/>
      <c r="HD77" s="630"/>
      <c r="HE77" s="630"/>
      <c r="HF77" s="630"/>
      <c r="HG77" s="630"/>
      <c r="HH77" s="630"/>
      <c r="HI77" s="630"/>
      <c r="HJ77" s="630"/>
      <c r="HK77" s="630"/>
      <c r="HL77" s="630"/>
    </row>
    <row r="78" spans="1:220">
      <c r="HC78" s="630"/>
      <c r="HD78" s="630"/>
      <c r="HE78" s="630"/>
      <c r="HF78" s="630"/>
      <c r="HG78" s="630"/>
      <c r="HH78" s="630"/>
      <c r="HI78" s="630"/>
      <c r="HJ78" s="630"/>
      <c r="HK78" s="630"/>
      <c r="HL78" s="630"/>
    </row>
    <row r="79" spans="1:220" ht="15.75">
      <c r="A79" s="403" t="s">
        <v>420</v>
      </c>
      <c r="HC79" s="630"/>
      <c r="HD79" s="630"/>
      <c r="HE79" s="630"/>
      <c r="HF79" s="630"/>
      <c r="HG79" s="630"/>
      <c r="HH79" s="630"/>
      <c r="HI79" s="630"/>
      <c r="HJ79" s="630"/>
      <c r="HK79" s="630"/>
      <c r="HL79" s="630"/>
    </row>
    <row r="80" spans="1:220">
      <c r="A80" s="303" t="s">
        <v>421</v>
      </c>
      <c r="B80" s="224">
        <v>39083</v>
      </c>
      <c r="C80" s="224">
        <v>39114</v>
      </c>
      <c r="D80" s="224">
        <v>39142</v>
      </c>
      <c r="E80" s="224">
        <v>39173</v>
      </c>
      <c r="F80" s="224">
        <v>39203</v>
      </c>
      <c r="G80" s="224">
        <v>39234</v>
      </c>
      <c r="H80" s="224">
        <v>39264</v>
      </c>
      <c r="I80" s="224">
        <v>39295</v>
      </c>
      <c r="J80" s="224">
        <v>39326</v>
      </c>
      <c r="K80" s="224">
        <v>39356</v>
      </c>
      <c r="L80" s="224">
        <v>39387</v>
      </c>
      <c r="M80" s="224">
        <v>39417</v>
      </c>
      <c r="N80" s="224">
        <v>39448</v>
      </c>
      <c r="O80" s="224">
        <v>39479</v>
      </c>
      <c r="P80" s="224">
        <v>39508</v>
      </c>
      <c r="Q80" s="224">
        <v>39539</v>
      </c>
      <c r="R80" s="224">
        <v>39569</v>
      </c>
      <c r="S80" s="224">
        <v>39600</v>
      </c>
      <c r="T80" s="224">
        <v>39630</v>
      </c>
      <c r="U80" s="224">
        <v>39661</v>
      </c>
      <c r="V80" s="224">
        <v>39692</v>
      </c>
      <c r="W80" s="224">
        <v>39722</v>
      </c>
      <c r="X80" s="224">
        <v>39753</v>
      </c>
      <c r="Y80" s="224">
        <v>39783</v>
      </c>
      <c r="Z80" s="224">
        <v>39814</v>
      </c>
      <c r="AA80" s="224">
        <v>39845</v>
      </c>
      <c r="AB80" s="224">
        <v>39873</v>
      </c>
      <c r="AC80" s="224">
        <v>39904</v>
      </c>
      <c r="AD80" s="224">
        <v>39934</v>
      </c>
      <c r="AE80" s="224">
        <v>39965</v>
      </c>
      <c r="AF80" s="224">
        <v>39995</v>
      </c>
      <c r="AG80" s="224">
        <v>40026</v>
      </c>
      <c r="AH80" s="224">
        <v>40057</v>
      </c>
      <c r="AI80" s="224">
        <v>40087</v>
      </c>
      <c r="AJ80" s="224">
        <v>40118</v>
      </c>
      <c r="AK80" s="224">
        <v>40148</v>
      </c>
      <c r="AL80" s="224">
        <v>40179</v>
      </c>
      <c r="AM80" s="224">
        <v>40210</v>
      </c>
      <c r="AN80" s="224">
        <v>40238</v>
      </c>
      <c r="AO80" s="224">
        <v>40269</v>
      </c>
      <c r="AP80" s="224">
        <v>40299</v>
      </c>
      <c r="AQ80" s="224">
        <v>40330</v>
      </c>
      <c r="AR80" s="224">
        <v>40360</v>
      </c>
      <c r="AS80" s="224">
        <v>40391</v>
      </c>
      <c r="AT80" s="224">
        <v>40422</v>
      </c>
      <c r="AU80" s="224">
        <v>40452</v>
      </c>
      <c r="AV80" s="224">
        <v>40483</v>
      </c>
      <c r="AW80" s="224">
        <v>40513</v>
      </c>
      <c r="AX80" s="224">
        <v>40544</v>
      </c>
      <c r="AY80" s="224">
        <v>40575</v>
      </c>
      <c r="AZ80" s="224">
        <v>40603</v>
      </c>
      <c r="BA80" s="224">
        <v>40634</v>
      </c>
      <c r="BB80" s="224">
        <v>40664</v>
      </c>
      <c r="BC80" s="224">
        <v>40695</v>
      </c>
      <c r="BD80" s="224">
        <v>40725</v>
      </c>
      <c r="BE80" s="224">
        <v>40756</v>
      </c>
      <c r="BF80" s="224">
        <v>40787</v>
      </c>
      <c r="BG80" s="224">
        <v>40817</v>
      </c>
      <c r="BH80" s="224">
        <v>40848</v>
      </c>
      <c r="BI80" s="224">
        <v>40878</v>
      </c>
      <c r="BJ80" s="224">
        <v>40909</v>
      </c>
      <c r="BK80" s="224">
        <v>40940</v>
      </c>
      <c r="BL80" s="224">
        <v>40969</v>
      </c>
      <c r="BM80" s="224">
        <v>41000</v>
      </c>
      <c r="BN80" s="224">
        <v>41030</v>
      </c>
      <c r="BO80" s="224">
        <v>41061</v>
      </c>
      <c r="BP80" s="224">
        <v>41091</v>
      </c>
      <c r="BQ80" s="224">
        <v>41122</v>
      </c>
      <c r="BR80" s="224">
        <v>41153</v>
      </c>
      <c r="BS80" s="224">
        <v>41183</v>
      </c>
      <c r="BT80" s="224">
        <v>41214</v>
      </c>
      <c r="BU80" s="224">
        <v>41244</v>
      </c>
      <c r="BV80" s="224">
        <v>41275</v>
      </c>
      <c r="BW80" s="224">
        <v>41306</v>
      </c>
      <c r="BX80" s="224">
        <v>41334</v>
      </c>
      <c r="BY80" s="224">
        <v>41365</v>
      </c>
      <c r="BZ80" s="224">
        <v>41395</v>
      </c>
      <c r="CA80" s="224">
        <v>41426</v>
      </c>
      <c r="CB80" s="224">
        <v>41456</v>
      </c>
      <c r="CC80" s="224">
        <v>41487</v>
      </c>
      <c r="CD80" s="224">
        <v>41518</v>
      </c>
      <c r="CE80" s="224">
        <v>41548</v>
      </c>
      <c r="CF80" s="224">
        <v>41579</v>
      </c>
      <c r="CG80" s="224">
        <v>41609</v>
      </c>
      <c r="CH80" s="224">
        <v>41640</v>
      </c>
      <c r="CI80" s="224">
        <v>41671</v>
      </c>
      <c r="CJ80" s="224">
        <v>41699</v>
      </c>
      <c r="CK80" s="224">
        <v>41730</v>
      </c>
      <c r="CL80" s="224">
        <v>41760</v>
      </c>
      <c r="CM80" s="224">
        <v>41791</v>
      </c>
      <c r="CN80" s="224">
        <v>41821</v>
      </c>
      <c r="CO80" s="224">
        <v>41852</v>
      </c>
      <c r="CP80" s="224">
        <v>41883</v>
      </c>
      <c r="CQ80" s="224">
        <v>41913</v>
      </c>
      <c r="CR80" s="224">
        <v>41944</v>
      </c>
      <c r="CS80" s="224">
        <v>41974</v>
      </c>
      <c r="CT80" s="224">
        <v>42005</v>
      </c>
      <c r="CU80" s="224">
        <v>42036</v>
      </c>
      <c r="CV80" s="224">
        <v>42064</v>
      </c>
      <c r="CW80" s="224">
        <v>42095</v>
      </c>
      <c r="CX80" s="224">
        <v>42125</v>
      </c>
      <c r="CY80" s="224">
        <v>42156</v>
      </c>
      <c r="CZ80" s="224">
        <v>42186</v>
      </c>
      <c r="DA80" s="224">
        <v>42217</v>
      </c>
      <c r="DB80" s="224">
        <v>42248</v>
      </c>
      <c r="DC80" s="224">
        <v>42278</v>
      </c>
      <c r="DD80" s="224">
        <v>42309</v>
      </c>
      <c r="DE80" s="224">
        <v>42339</v>
      </c>
      <c r="DF80" s="224">
        <v>42370</v>
      </c>
      <c r="DG80" s="224">
        <v>42401</v>
      </c>
      <c r="DH80" s="224">
        <v>42430</v>
      </c>
      <c r="DI80" s="224">
        <v>42461</v>
      </c>
      <c r="DJ80" s="224">
        <v>42491</v>
      </c>
      <c r="DK80" s="224">
        <v>42522</v>
      </c>
      <c r="DL80" s="224">
        <v>42552</v>
      </c>
      <c r="DM80" s="224">
        <v>42583</v>
      </c>
      <c r="DN80" s="224">
        <v>42614</v>
      </c>
      <c r="DO80" s="224">
        <v>42644</v>
      </c>
      <c r="DP80" s="224">
        <v>42675</v>
      </c>
      <c r="DQ80" s="224">
        <v>42705</v>
      </c>
      <c r="DR80" s="224">
        <v>42736</v>
      </c>
      <c r="DS80" s="224">
        <v>42767</v>
      </c>
      <c r="DT80" s="224">
        <v>42795</v>
      </c>
      <c r="DU80" s="224">
        <v>42826</v>
      </c>
      <c r="DV80" s="224">
        <v>42856</v>
      </c>
      <c r="DW80" s="224">
        <v>42887</v>
      </c>
      <c r="DX80" s="224">
        <v>42917</v>
      </c>
      <c r="DY80" s="224">
        <v>42948</v>
      </c>
      <c r="DZ80" s="224">
        <v>42979</v>
      </c>
      <c r="EA80" s="224">
        <v>43009</v>
      </c>
      <c r="EB80" s="224">
        <v>43040</v>
      </c>
      <c r="EC80" s="224">
        <v>43070</v>
      </c>
      <c r="ED80" s="224">
        <v>43101</v>
      </c>
      <c r="EE80" s="224">
        <v>43132</v>
      </c>
      <c r="EF80" s="224">
        <v>43160</v>
      </c>
      <c r="EG80" s="224">
        <v>43191</v>
      </c>
      <c r="EH80" s="224">
        <v>43221</v>
      </c>
      <c r="EI80" s="224">
        <v>43252</v>
      </c>
      <c r="EJ80" s="224">
        <v>43282</v>
      </c>
      <c r="EK80" s="224">
        <v>43313</v>
      </c>
      <c r="EL80" s="224">
        <v>43344</v>
      </c>
      <c r="EM80" s="224">
        <v>43374</v>
      </c>
      <c r="EN80" s="224">
        <v>43405</v>
      </c>
      <c r="EO80" s="224">
        <v>43435</v>
      </c>
      <c r="EP80" s="224">
        <v>43466</v>
      </c>
      <c r="EQ80" s="224">
        <v>43497</v>
      </c>
      <c r="ER80" s="224">
        <v>43525</v>
      </c>
      <c r="ES80" s="224">
        <v>43556</v>
      </c>
      <c r="ET80" s="224">
        <v>43586</v>
      </c>
      <c r="EU80" s="224">
        <v>43617</v>
      </c>
      <c r="EV80" s="224">
        <v>43647</v>
      </c>
      <c r="EW80" s="224">
        <v>43678</v>
      </c>
      <c r="EX80" s="224">
        <v>43709</v>
      </c>
      <c r="EY80" s="224">
        <v>43739</v>
      </c>
      <c r="EZ80" s="224">
        <v>43770</v>
      </c>
      <c r="FA80" s="224">
        <v>43800</v>
      </c>
      <c r="FB80" s="224">
        <v>43831</v>
      </c>
      <c r="FC80" s="224">
        <v>43862</v>
      </c>
      <c r="FD80" s="224">
        <v>43891</v>
      </c>
      <c r="FE80" s="224">
        <v>43922</v>
      </c>
      <c r="FF80" s="224">
        <v>43952</v>
      </c>
      <c r="FG80" s="224">
        <v>43983</v>
      </c>
      <c r="FH80" s="224">
        <v>44013</v>
      </c>
      <c r="FI80" s="224">
        <v>44044</v>
      </c>
      <c r="FJ80" s="224">
        <v>44075</v>
      </c>
      <c r="FK80" s="224">
        <v>44105</v>
      </c>
      <c r="FL80" s="224">
        <v>44136</v>
      </c>
      <c r="FM80" s="224">
        <v>44166</v>
      </c>
      <c r="FN80" s="224">
        <v>44197</v>
      </c>
      <c r="FO80" s="224">
        <v>44228</v>
      </c>
      <c r="FP80" s="224">
        <v>44256</v>
      </c>
      <c r="FQ80" s="224">
        <v>44287</v>
      </c>
      <c r="FR80" s="224">
        <v>44317</v>
      </c>
      <c r="FS80" s="224">
        <v>44348</v>
      </c>
      <c r="FT80" s="224">
        <v>44378</v>
      </c>
      <c r="FU80" s="224">
        <v>44409</v>
      </c>
      <c r="FV80" s="224">
        <v>44440</v>
      </c>
      <c r="FW80" s="224">
        <v>44470</v>
      </c>
      <c r="FX80" s="224">
        <v>44501</v>
      </c>
      <c r="FY80" s="224">
        <v>44531</v>
      </c>
      <c r="FZ80" s="224">
        <v>44562</v>
      </c>
      <c r="GA80" s="224">
        <v>44593</v>
      </c>
      <c r="GB80" s="224">
        <v>44621</v>
      </c>
      <c r="GC80" s="224">
        <v>44652</v>
      </c>
      <c r="GD80" s="224">
        <v>44682</v>
      </c>
      <c r="GE80" s="224">
        <v>44713</v>
      </c>
      <c r="GF80" s="224">
        <v>44743</v>
      </c>
      <c r="GG80" s="224">
        <v>44774</v>
      </c>
      <c r="GH80" s="224">
        <v>44805</v>
      </c>
      <c r="GI80" s="224">
        <v>44835</v>
      </c>
      <c r="GJ80" s="224">
        <v>44866</v>
      </c>
      <c r="GK80" s="224">
        <v>44896</v>
      </c>
      <c r="GL80" s="224">
        <v>44927</v>
      </c>
      <c r="GM80" s="224">
        <v>44958</v>
      </c>
      <c r="GN80" s="224">
        <v>44986</v>
      </c>
      <c r="GO80" s="224">
        <f t="shared" ref="GO80:HB80" si="8">GO$11</f>
        <v>45017</v>
      </c>
      <c r="GP80" s="224">
        <f t="shared" si="8"/>
        <v>45047</v>
      </c>
      <c r="GQ80" s="224">
        <f t="shared" si="8"/>
        <v>45078</v>
      </c>
      <c r="GR80" s="224">
        <f t="shared" si="8"/>
        <v>45108</v>
      </c>
      <c r="GS80" s="224">
        <f t="shared" si="8"/>
        <v>45139</v>
      </c>
      <c r="GT80" s="224">
        <f t="shared" si="8"/>
        <v>45170</v>
      </c>
      <c r="GU80" s="224">
        <f t="shared" si="8"/>
        <v>45200</v>
      </c>
      <c r="GV80" s="224">
        <f t="shared" si="8"/>
        <v>45231</v>
      </c>
      <c r="GW80" s="224">
        <f t="shared" si="8"/>
        <v>45261</v>
      </c>
      <c r="GX80" s="224">
        <f t="shared" si="8"/>
        <v>45292</v>
      </c>
      <c r="GY80" s="224">
        <f t="shared" si="8"/>
        <v>45323</v>
      </c>
      <c r="GZ80" s="224">
        <f t="shared" si="8"/>
        <v>45352</v>
      </c>
      <c r="HA80" s="224">
        <f t="shared" si="8"/>
        <v>45383</v>
      </c>
      <c r="HB80" s="224">
        <f t="shared" si="8"/>
        <v>45413</v>
      </c>
      <c r="HC80" s="270">
        <v>45444</v>
      </c>
      <c r="HD80" s="270">
        <v>45474</v>
      </c>
      <c r="HE80" s="270">
        <v>45505</v>
      </c>
      <c r="HF80" s="270">
        <v>45536</v>
      </c>
      <c r="HG80" s="270">
        <v>45566</v>
      </c>
      <c r="HH80" s="270">
        <v>45597</v>
      </c>
      <c r="HI80" s="270">
        <v>45627</v>
      </c>
      <c r="HJ80" s="270">
        <v>45658</v>
      </c>
      <c r="HK80" s="270">
        <v>45689</v>
      </c>
      <c r="HL80" s="270">
        <v>45717</v>
      </c>
    </row>
    <row r="81" spans="1:220">
      <c r="A81" s="300" t="s">
        <v>340</v>
      </c>
      <c r="B81" s="238">
        <v>0</v>
      </c>
      <c r="C81" s="238">
        <v>0</v>
      </c>
      <c r="D81" s="238">
        <v>0</v>
      </c>
      <c r="E81" s="238">
        <v>0</v>
      </c>
      <c r="F81" s="238">
        <v>0</v>
      </c>
      <c r="G81" s="238">
        <v>0</v>
      </c>
      <c r="H81" s="238">
        <v>0</v>
      </c>
      <c r="I81" s="238">
        <v>0</v>
      </c>
      <c r="J81" s="238">
        <v>0</v>
      </c>
      <c r="K81" s="238">
        <v>0</v>
      </c>
      <c r="L81" s="238">
        <v>0</v>
      </c>
      <c r="M81" s="238">
        <v>0</v>
      </c>
      <c r="N81" s="238">
        <v>0</v>
      </c>
      <c r="O81" s="238">
        <v>0</v>
      </c>
      <c r="P81" s="238">
        <v>0</v>
      </c>
      <c r="Q81" s="238">
        <v>0</v>
      </c>
      <c r="R81" s="238">
        <v>0</v>
      </c>
      <c r="S81" s="238">
        <v>0</v>
      </c>
      <c r="T81" s="238">
        <v>0</v>
      </c>
      <c r="U81" s="238">
        <v>0</v>
      </c>
      <c r="V81" s="238">
        <v>0</v>
      </c>
      <c r="W81" s="238">
        <v>0</v>
      </c>
      <c r="X81" s="238">
        <v>0</v>
      </c>
      <c r="Y81" s="238">
        <v>0</v>
      </c>
      <c r="Z81" s="238">
        <v>0</v>
      </c>
      <c r="AA81" s="238">
        <v>0</v>
      </c>
      <c r="AB81" s="238">
        <v>0</v>
      </c>
      <c r="AC81" s="238">
        <v>0</v>
      </c>
      <c r="AD81" s="238">
        <v>0</v>
      </c>
      <c r="AE81" s="238">
        <v>0</v>
      </c>
      <c r="AF81" s="238">
        <v>0</v>
      </c>
      <c r="AG81" s="238">
        <v>0</v>
      </c>
      <c r="AH81" s="238">
        <v>0</v>
      </c>
      <c r="AI81" s="238">
        <v>0</v>
      </c>
      <c r="AJ81" s="238">
        <v>0</v>
      </c>
      <c r="AK81" s="238">
        <v>0</v>
      </c>
      <c r="AL81" s="238">
        <v>0</v>
      </c>
      <c r="AM81" s="238">
        <v>0</v>
      </c>
      <c r="AN81" s="238">
        <v>0</v>
      </c>
      <c r="AO81" s="238">
        <v>0</v>
      </c>
      <c r="AP81" s="238">
        <v>0</v>
      </c>
      <c r="AQ81" s="238">
        <v>0</v>
      </c>
      <c r="AR81" s="238">
        <v>0</v>
      </c>
      <c r="AS81" s="238">
        <v>0</v>
      </c>
      <c r="AT81" s="238">
        <v>0</v>
      </c>
      <c r="AU81" s="238">
        <v>59.703277177299988</v>
      </c>
      <c r="AV81" s="238">
        <v>43.446792005770021</v>
      </c>
      <c r="AW81" s="238">
        <v>51.24749280468999</v>
      </c>
      <c r="AX81" s="238">
        <v>34.389995919719986</v>
      </c>
      <c r="AY81" s="238">
        <v>35.522897554110003</v>
      </c>
      <c r="AZ81" s="238">
        <v>42.209144061920014</v>
      </c>
      <c r="BA81" s="238">
        <v>86.533032651290057</v>
      </c>
      <c r="BB81" s="238">
        <v>80.151752060379948</v>
      </c>
      <c r="BC81" s="238">
        <v>36.948823360079999</v>
      </c>
      <c r="BD81" s="238">
        <v>32.514449641550002</v>
      </c>
      <c r="BE81" s="238">
        <v>36.756208689760001</v>
      </c>
      <c r="BF81" s="238">
        <v>34.273136016560002</v>
      </c>
      <c r="BG81" s="238">
        <v>38.492431143329988</v>
      </c>
      <c r="BH81" s="238">
        <v>53.066551899759986</v>
      </c>
      <c r="BI81" s="238">
        <v>52.540919422930003</v>
      </c>
      <c r="BJ81" s="238">
        <v>97.633758683709956</v>
      </c>
      <c r="BK81" s="238">
        <v>41.598881795259977</v>
      </c>
      <c r="BL81" s="238">
        <v>67.504907246719981</v>
      </c>
      <c r="BM81" s="238">
        <v>40.341277306159995</v>
      </c>
      <c r="BN81" s="238">
        <v>60.410489286460006</v>
      </c>
      <c r="BO81" s="238">
        <v>49.686419231869976</v>
      </c>
      <c r="BP81" s="238">
        <v>57.828776641849934</v>
      </c>
      <c r="BQ81" s="238">
        <v>50.064460875100039</v>
      </c>
      <c r="BR81" s="238">
        <v>33.407447300979989</v>
      </c>
      <c r="BS81" s="238">
        <v>56.940444657189992</v>
      </c>
      <c r="BT81" s="238">
        <v>57.696530616889994</v>
      </c>
      <c r="BU81" s="238">
        <v>82.349397981530004</v>
      </c>
      <c r="BV81" s="238">
        <v>74.296798488779956</v>
      </c>
      <c r="BW81" s="238">
        <v>53.468897579120018</v>
      </c>
      <c r="BX81" s="238">
        <v>58.086354907159993</v>
      </c>
      <c r="BY81" s="238">
        <v>99.565074084429995</v>
      </c>
      <c r="BZ81" s="238">
        <v>81.034899724490003</v>
      </c>
      <c r="CA81" s="238">
        <v>86.286888797680078</v>
      </c>
      <c r="CB81" s="238">
        <v>78.00503421865001</v>
      </c>
      <c r="CC81" s="238">
        <v>60.992066099100022</v>
      </c>
      <c r="CD81" s="238">
        <v>61.781917804330021</v>
      </c>
      <c r="CE81" s="238">
        <v>67.070894990870002</v>
      </c>
      <c r="CF81" s="238">
        <v>74.905018833189999</v>
      </c>
      <c r="CG81" s="238">
        <v>94.543758627160045</v>
      </c>
      <c r="CH81" s="238">
        <v>56.758374798159984</v>
      </c>
      <c r="CI81" s="238">
        <v>92.593193651959936</v>
      </c>
      <c r="CJ81" s="238">
        <v>76.448622689570001</v>
      </c>
      <c r="CK81" s="238">
        <v>79.991447083589975</v>
      </c>
      <c r="CL81" s="238">
        <v>80.182416116279953</v>
      </c>
      <c r="CM81" s="238">
        <v>77.511567875850034</v>
      </c>
      <c r="CN81" s="238">
        <v>85.367486531700024</v>
      </c>
      <c r="CO81" s="238">
        <v>102.28032609216004</v>
      </c>
      <c r="CP81" s="238">
        <v>72.461483670760003</v>
      </c>
      <c r="CQ81" s="238">
        <v>71.603488622960029</v>
      </c>
      <c r="CR81" s="238">
        <v>59.388128155880025</v>
      </c>
      <c r="CS81" s="238">
        <v>82.739805483100028</v>
      </c>
      <c r="CT81" s="238">
        <v>117.21031668394004</v>
      </c>
      <c r="CU81" s="238">
        <v>68.824603728590006</v>
      </c>
      <c r="CV81" s="238">
        <v>78.14545214454003</v>
      </c>
      <c r="CW81" s="238">
        <v>65.04351209624005</v>
      </c>
      <c r="CX81" s="238">
        <v>83.766341620290035</v>
      </c>
      <c r="CY81" s="238">
        <v>82.101021881549968</v>
      </c>
      <c r="CZ81" s="238">
        <v>116.06361827060991</v>
      </c>
      <c r="DA81" s="238">
        <v>66.422255600539998</v>
      </c>
      <c r="DB81" s="238">
        <v>67.969439381300006</v>
      </c>
      <c r="DC81" s="238">
        <v>90.532885420430034</v>
      </c>
      <c r="DD81" s="238">
        <v>80.673773464969997</v>
      </c>
      <c r="DE81" s="238">
        <v>95.097283003750064</v>
      </c>
      <c r="DF81" s="238">
        <v>73.582732624030044</v>
      </c>
      <c r="DG81" s="238">
        <v>79.98675984837999</v>
      </c>
      <c r="DH81" s="238">
        <v>102.13634760754</v>
      </c>
      <c r="DI81" s="238">
        <v>80.664574685829962</v>
      </c>
      <c r="DJ81" s="238">
        <v>70.555356648219998</v>
      </c>
      <c r="DK81" s="238">
        <v>70.337070720680003</v>
      </c>
      <c r="DL81" s="238">
        <v>90.571845824240086</v>
      </c>
      <c r="DM81" s="238">
        <v>119.85946132245999</v>
      </c>
      <c r="DN81" s="238">
        <v>165.80995099327006</v>
      </c>
      <c r="DO81" s="238">
        <v>96.87509940372999</v>
      </c>
      <c r="DP81" s="238">
        <v>95.95360772481007</v>
      </c>
      <c r="DQ81" s="238">
        <v>105.64423539568003</v>
      </c>
      <c r="DR81" s="238">
        <v>120.25409397215999</v>
      </c>
      <c r="DS81" s="238">
        <v>68.290257369190044</v>
      </c>
      <c r="DT81" s="238">
        <v>93.963114810379963</v>
      </c>
      <c r="DU81" s="238">
        <v>73.800011810960058</v>
      </c>
      <c r="DV81" s="301">
        <v>127.43019411958001</v>
      </c>
      <c r="DW81" s="301">
        <v>72.39559993959999</v>
      </c>
      <c r="DX81" s="301">
        <v>115.38584491509997</v>
      </c>
      <c r="DY81" s="301">
        <v>113.1651644719</v>
      </c>
      <c r="DZ81" s="301">
        <v>100.11941922135998</v>
      </c>
      <c r="EA81" s="302">
        <v>111.86776114945985</v>
      </c>
      <c r="EB81" s="302">
        <v>105.50668140465999</v>
      </c>
      <c r="EC81" s="302">
        <v>109.70462066245997</v>
      </c>
      <c r="ED81" s="302">
        <v>141.13141541214</v>
      </c>
      <c r="EE81" s="302">
        <v>120.85158390320993</v>
      </c>
      <c r="EF81" s="302">
        <v>104.12710822979004</v>
      </c>
      <c r="EG81" s="302">
        <v>105.59652831524008</v>
      </c>
      <c r="EH81" s="302">
        <v>108.25688401096986</v>
      </c>
      <c r="EI81" s="302">
        <v>101.18524538612003</v>
      </c>
      <c r="EJ81" s="302">
        <v>114.97844844683004</v>
      </c>
      <c r="EK81" s="302">
        <v>115.23070293941008</v>
      </c>
      <c r="EL81" s="302">
        <v>107.23986085444999</v>
      </c>
      <c r="EM81" s="302">
        <v>115.92479994064996</v>
      </c>
      <c r="EN81" s="302">
        <v>108.28196447713002</v>
      </c>
      <c r="EO81" s="302">
        <v>147.68266320854013</v>
      </c>
      <c r="EP81" s="302">
        <v>124.77734761085004</v>
      </c>
      <c r="EQ81" s="302">
        <v>113.34021472148005</v>
      </c>
      <c r="ER81" s="302">
        <v>113.97854699824008</v>
      </c>
      <c r="ES81" s="302">
        <v>162.67023111624994</v>
      </c>
      <c r="ET81" s="302">
        <v>139.45162237994995</v>
      </c>
      <c r="EU81" s="249">
        <v>130.81898003362005</v>
      </c>
      <c r="EV81" s="249">
        <v>133.4907048193501</v>
      </c>
      <c r="EW81" s="249">
        <v>136.38295412816987</v>
      </c>
      <c r="EX81" s="249">
        <v>136.55330627893994</v>
      </c>
      <c r="EY81" s="249">
        <v>132.50423512943001</v>
      </c>
      <c r="EZ81" s="249">
        <v>140.18903867800998</v>
      </c>
      <c r="FA81" s="249">
        <v>174.32022002224016</v>
      </c>
      <c r="FB81" s="249">
        <v>189.91175579937993</v>
      </c>
      <c r="FC81" s="249">
        <v>137.29502409566408</v>
      </c>
      <c r="FD81" s="249">
        <v>239.09546242322926</v>
      </c>
      <c r="FE81" s="249">
        <v>165.01377323517022</v>
      </c>
      <c r="FF81" s="249">
        <v>163.63598470504297</v>
      </c>
      <c r="FG81" s="249">
        <v>162.4166957394043</v>
      </c>
      <c r="FH81" s="249">
        <v>142.54509215110005</v>
      </c>
      <c r="FI81" s="249">
        <v>150.44716332907981</v>
      </c>
      <c r="FJ81" s="249">
        <v>120.02277759179924</v>
      </c>
      <c r="FK81" s="249">
        <v>138.34851897573992</v>
      </c>
      <c r="FL81" s="249">
        <v>97.826095999820069</v>
      </c>
      <c r="FM81" s="249">
        <v>211.03916589803018</v>
      </c>
      <c r="FN81" s="249">
        <v>161.97048215704018</v>
      </c>
      <c r="FO81" s="249">
        <v>127.81048289091996</v>
      </c>
      <c r="FP81" s="249">
        <v>173.96680407914022</v>
      </c>
      <c r="FQ81" s="249">
        <v>198.45436089259985</v>
      </c>
      <c r="FR81" s="249">
        <v>155.34359209776014</v>
      </c>
      <c r="FS81" s="249">
        <v>181.94785053657006</v>
      </c>
      <c r="FT81" s="249">
        <v>157.20328322819009</v>
      </c>
      <c r="FU81" s="249">
        <v>244.00437827325021</v>
      </c>
      <c r="FV81" s="249">
        <v>170.14006860568077</v>
      </c>
      <c r="FW81" s="249">
        <v>132.86011106175991</v>
      </c>
      <c r="FX81" s="249">
        <v>168.47503826978004</v>
      </c>
      <c r="FY81" s="249">
        <v>168.24469468286981</v>
      </c>
      <c r="FZ81" s="249">
        <v>144.37277333330016</v>
      </c>
      <c r="GA81" s="249">
        <v>166.89763562597003</v>
      </c>
      <c r="GB81" s="249">
        <v>163.15612729473992</v>
      </c>
      <c r="GC81" s="249">
        <v>158.50843427347985</v>
      </c>
      <c r="GD81" s="249">
        <v>146.61522222133007</v>
      </c>
      <c r="GE81" s="249">
        <v>130.19999999999999</v>
      </c>
      <c r="GF81" s="249">
        <v>155.55979574396</v>
      </c>
      <c r="GG81" s="249">
        <v>215.72388604363013</v>
      </c>
      <c r="GH81" s="249">
        <v>122.00250478857015</v>
      </c>
      <c r="GI81" s="249">
        <v>127.59383829806988</v>
      </c>
      <c r="GJ81" s="249">
        <v>105.49535716713997</v>
      </c>
      <c r="GK81" s="249">
        <v>161.88903239817034</v>
      </c>
      <c r="GL81" s="249">
        <v>152.68447615603003</v>
      </c>
      <c r="GM81" s="249">
        <v>130.8986820085702</v>
      </c>
      <c r="GN81" s="249">
        <v>211.25746378033006</v>
      </c>
      <c r="GO81" s="249">
        <v>152.82545794999999</v>
      </c>
      <c r="GP81" s="249">
        <v>267.74391042797998</v>
      </c>
      <c r="GQ81" s="249">
        <v>233.8</v>
      </c>
      <c r="GR81" s="249">
        <v>187.3</v>
      </c>
      <c r="GS81" s="249">
        <v>195</v>
      </c>
      <c r="GT81" s="249">
        <v>140.5</v>
      </c>
      <c r="GU81" s="249">
        <v>139.4</v>
      </c>
      <c r="GV81" s="249">
        <v>184.78014799678999</v>
      </c>
      <c r="GW81" s="249">
        <v>160.77539494031998</v>
      </c>
      <c r="GX81" s="249">
        <v>142.19999999999999</v>
      </c>
      <c r="GY81" s="249">
        <v>123.7</v>
      </c>
      <c r="GZ81" s="249">
        <v>137.58015630480011</v>
      </c>
      <c r="HA81" s="249">
        <v>227.4</v>
      </c>
      <c r="HB81" s="249">
        <v>231.1</v>
      </c>
      <c r="HC81" s="249">
        <v>153.6</v>
      </c>
      <c r="HD81" s="249">
        <v>180.6</v>
      </c>
      <c r="HE81" s="249">
        <v>196.41317488412011</v>
      </c>
      <c r="HF81" s="249">
        <v>175.8</v>
      </c>
      <c r="HG81" s="249">
        <v>159.1</v>
      </c>
      <c r="HH81" s="249">
        <v>142.1</v>
      </c>
      <c r="HI81" s="249">
        <v>175.9</v>
      </c>
      <c r="HJ81" s="249">
        <v>381.5</v>
      </c>
      <c r="HK81" s="249">
        <v>181.1</v>
      </c>
      <c r="HL81" s="249">
        <v>273.89999999999998</v>
      </c>
    </row>
    <row r="82" spans="1:220">
      <c r="A82" s="95" t="s">
        <v>341</v>
      </c>
      <c r="B82" s="238">
        <v>0</v>
      </c>
      <c r="C82" s="237">
        <v>0</v>
      </c>
      <c r="D82" s="237">
        <v>0</v>
      </c>
      <c r="E82" s="237">
        <v>0</v>
      </c>
      <c r="F82" s="237">
        <v>0</v>
      </c>
      <c r="G82" s="237">
        <v>0</v>
      </c>
      <c r="H82" s="237">
        <v>0</v>
      </c>
      <c r="I82" s="237">
        <v>0</v>
      </c>
      <c r="J82" s="237">
        <v>0</v>
      </c>
      <c r="K82" s="237">
        <v>0</v>
      </c>
      <c r="L82" s="237">
        <v>0</v>
      </c>
      <c r="M82" s="237">
        <v>0</v>
      </c>
      <c r="N82" s="237">
        <v>0</v>
      </c>
      <c r="O82" s="237">
        <v>0</v>
      </c>
      <c r="P82" s="237">
        <v>0</v>
      </c>
      <c r="Q82" s="237">
        <v>0</v>
      </c>
      <c r="R82" s="237">
        <v>0</v>
      </c>
      <c r="S82" s="237">
        <v>0</v>
      </c>
      <c r="T82" s="237">
        <v>0</v>
      </c>
      <c r="U82" s="237">
        <v>0</v>
      </c>
      <c r="V82" s="237">
        <v>0</v>
      </c>
      <c r="W82" s="237">
        <v>0</v>
      </c>
      <c r="X82" s="237">
        <v>0</v>
      </c>
      <c r="Y82" s="237">
        <v>0</v>
      </c>
      <c r="Z82" s="237">
        <v>0</v>
      </c>
      <c r="AA82" s="237">
        <v>0</v>
      </c>
      <c r="AB82" s="237">
        <v>0</v>
      </c>
      <c r="AC82" s="237">
        <v>0.59688323499999996</v>
      </c>
      <c r="AD82" s="237">
        <v>3.1115273499999998</v>
      </c>
      <c r="AE82" s="237">
        <v>3.4324619919999999</v>
      </c>
      <c r="AF82" s="237">
        <v>3.1670739000000001</v>
      </c>
      <c r="AG82" s="237">
        <v>1.6300175259799998</v>
      </c>
      <c r="AH82" s="237">
        <v>3.39407054539</v>
      </c>
      <c r="AI82" s="237">
        <v>2.83070666398</v>
      </c>
      <c r="AJ82" s="237">
        <v>0.63221026265000002</v>
      </c>
      <c r="AK82" s="237">
        <v>8.7198978018100011</v>
      </c>
      <c r="AL82" s="237">
        <v>1.9925522359400001</v>
      </c>
      <c r="AM82" s="237">
        <v>0.80942521900999997</v>
      </c>
      <c r="AN82" s="237">
        <v>7.629456253049999</v>
      </c>
      <c r="AO82" s="237">
        <v>4.6516278189100007</v>
      </c>
      <c r="AP82" s="237">
        <v>6.1309536618399996</v>
      </c>
      <c r="AQ82" s="237">
        <v>3.95926749849</v>
      </c>
      <c r="AR82" s="237">
        <v>3.4220304058299993</v>
      </c>
      <c r="AS82" s="237">
        <v>5.9446269390599991</v>
      </c>
      <c r="AT82" s="237">
        <v>4.5471602277300001</v>
      </c>
      <c r="AU82" s="237">
        <v>6.7299579207700004</v>
      </c>
      <c r="AV82" s="237">
        <v>4.4269085685599991</v>
      </c>
      <c r="AW82" s="237">
        <v>12.45145425334</v>
      </c>
      <c r="AX82" s="237">
        <v>2.3449936934499997</v>
      </c>
      <c r="AY82" s="237">
        <v>1.94859620899</v>
      </c>
      <c r="AZ82" s="237">
        <v>5.1683038100900003</v>
      </c>
      <c r="BA82" s="237">
        <v>2.6924013289700004</v>
      </c>
      <c r="BB82" s="237">
        <v>9.3867865718200036</v>
      </c>
      <c r="BC82" s="237">
        <v>23.157282411099999</v>
      </c>
      <c r="BD82" s="237">
        <v>5.5302968785500006</v>
      </c>
      <c r="BE82" s="237">
        <v>5.1406576227700018</v>
      </c>
      <c r="BF82" s="237">
        <v>3.7197566154899997</v>
      </c>
      <c r="BG82" s="237">
        <v>3.5668322359000002</v>
      </c>
      <c r="BH82" s="237">
        <v>3.4532478918499998</v>
      </c>
      <c r="BI82" s="237">
        <v>13.200536136010001</v>
      </c>
      <c r="BJ82" s="237">
        <v>4.8803145454600001</v>
      </c>
      <c r="BK82" s="237">
        <v>24.62729701728</v>
      </c>
      <c r="BL82" s="237">
        <v>7.7818758193799997</v>
      </c>
      <c r="BM82" s="237">
        <v>7.4227780244099995</v>
      </c>
      <c r="BN82" s="237">
        <v>4.8768994052600005</v>
      </c>
      <c r="BO82" s="237">
        <v>8.0432646546100006</v>
      </c>
      <c r="BP82" s="237">
        <v>7.9016586588600006</v>
      </c>
      <c r="BQ82" s="237">
        <v>11.552779698109999</v>
      </c>
      <c r="BR82" s="237">
        <v>12.46841224069</v>
      </c>
      <c r="BS82" s="237">
        <v>12.559938267540002</v>
      </c>
      <c r="BT82" s="237">
        <v>26.47472259021</v>
      </c>
      <c r="BU82" s="237">
        <v>19.48919879552</v>
      </c>
      <c r="BV82" s="237">
        <v>4.0320403157499998</v>
      </c>
      <c r="BW82" s="237">
        <v>5.9205635253500004</v>
      </c>
      <c r="BX82" s="237">
        <v>30.478261306809998</v>
      </c>
      <c r="BY82" s="237">
        <v>11.360950548409999</v>
      </c>
      <c r="BZ82" s="237">
        <v>8.8851166346900001</v>
      </c>
      <c r="CA82" s="237">
        <v>8.1180436478499995</v>
      </c>
      <c r="CB82" s="237">
        <v>6.0425886014700012</v>
      </c>
      <c r="CC82" s="237">
        <v>3.7464945680900001</v>
      </c>
      <c r="CD82" s="237">
        <v>6.64458963506</v>
      </c>
      <c r="CE82" s="237">
        <v>12.003418030459999</v>
      </c>
      <c r="CF82" s="237">
        <v>4.9833129919600001</v>
      </c>
      <c r="CG82" s="237">
        <v>18.147592221819998</v>
      </c>
      <c r="CH82" s="237">
        <v>6.2303345758600006</v>
      </c>
      <c r="CI82" s="237">
        <v>7.4752790028500007</v>
      </c>
      <c r="CJ82" s="237">
        <v>10.198490519530001</v>
      </c>
      <c r="CK82" s="237">
        <v>8.8601349215399985</v>
      </c>
      <c r="CL82" s="237">
        <v>31.45726864837</v>
      </c>
      <c r="CM82" s="237">
        <v>18.605409795939998</v>
      </c>
      <c r="CN82" s="237">
        <v>6.3809996809599987</v>
      </c>
      <c r="CO82" s="237">
        <v>7.4078175762000011</v>
      </c>
      <c r="CP82" s="237">
        <v>10.03972888689</v>
      </c>
      <c r="CQ82" s="237">
        <v>9.8360316762999993</v>
      </c>
      <c r="CR82" s="237">
        <v>5.5365437879099995</v>
      </c>
      <c r="CS82" s="237">
        <v>22.613557253830002</v>
      </c>
      <c r="CT82" s="237">
        <v>5.5561631615899998</v>
      </c>
      <c r="CU82" s="237">
        <v>14.30145808042</v>
      </c>
      <c r="CV82" s="237">
        <v>5.9066056925800003</v>
      </c>
      <c r="CW82" s="237">
        <v>12.642225561459998</v>
      </c>
      <c r="CX82" s="237">
        <v>5.72445669748</v>
      </c>
      <c r="CY82" s="237">
        <v>8.1330565957500003</v>
      </c>
      <c r="CZ82" s="237">
        <v>6.6518761374799995</v>
      </c>
      <c r="DA82" s="237">
        <v>7.7708215852600002</v>
      </c>
      <c r="DB82" s="237">
        <v>10.24931947</v>
      </c>
      <c r="DC82" s="237">
        <v>6.44875279676</v>
      </c>
      <c r="DD82" s="237">
        <v>8.787764876009998</v>
      </c>
      <c r="DE82" s="237">
        <v>18.40741693471</v>
      </c>
      <c r="DF82" s="237">
        <v>5.9786562781299999</v>
      </c>
      <c r="DG82" s="237">
        <v>4.6480889295199992</v>
      </c>
      <c r="DH82" s="237">
        <v>24.413871740139999</v>
      </c>
      <c r="DI82" s="237">
        <v>6.1853863360699997</v>
      </c>
      <c r="DJ82" s="237">
        <v>8.71433274368</v>
      </c>
      <c r="DK82" s="237">
        <v>8.0663853336999995</v>
      </c>
      <c r="DL82" s="237">
        <v>11.428964393419998</v>
      </c>
      <c r="DM82" s="237">
        <v>5.5138207790900005</v>
      </c>
      <c r="DN82" s="237">
        <v>5.1499103149099996</v>
      </c>
      <c r="DO82" s="237">
        <v>11.38103558708</v>
      </c>
      <c r="DP82" s="237">
        <v>9.7573818147299995</v>
      </c>
      <c r="DQ82" s="237">
        <v>28.518663565720001</v>
      </c>
      <c r="DR82" s="237">
        <v>6.5717551809800003</v>
      </c>
      <c r="DS82" s="237">
        <v>3.9636270588200002</v>
      </c>
      <c r="DT82" s="237">
        <v>6.4495155581799999</v>
      </c>
      <c r="DU82" s="237">
        <v>8.3473709947700012</v>
      </c>
      <c r="DV82" s="246">
        <v>9.5592798548199998</v>
      </c>
      <c r="DW82" s="247">
        <v>11.10203878367</v>
      </c>
      <c r="DX82" s="247">
        <v>10.084061981880001</v>
      </c>
      <c r="DY82" s="247">
        <v>20.24711946072</v>
      </c>
      <c r="DZ82" s="247">
        <v>16.039617549820001</v>
      </c>
      <c r="EA82" s="249">
        <v>16.483777366079998</v>
      </c>
      <c r="EB82" s="249">
        <v>14.41132145872</v>
      </c>
      <c r="EC82" s="249">
        <v>35.00736006148</v>
      </c>
      <c r="ED82" s="249">
        <v>8.5046834934300009</v>
      </c>
      <c r="EE82" s="249">
        <v>9.8564686750300012</v>
      </c>
      <c r="EF82" s="249">
        <v>18.88554845654</v>
      </c>
      <c r="EG82" s="249">
        <v>13.15687060992</v>
      </c>
      <c r="EH82" s="249">
        <v>19.87535538717</v>
      </c>
      <c r="EI82" s="249">
        <v>26.601682631099997</v>
      </c>
      <c r="EJ82" s="249">
        <v>20.825155011749999</v>
      </c>
      <c r="EK82" s="249">
        <v>16.19924313588</v>
      </c>
      <c r="EL82" s="249">
        <v>16.982419460510002</v>
      </c>
      <c r="EM82" s="249">
        <v>13.730651915979999</v>
      </c>
      <c r="EN82" s="249">
        <v>5.3306859831700004</v>
      </c>
      <c r="EO82" s="249">
        <v>18.312000322849997</v>
      </c>
      <c r="EP82" s="249">
        <v>15.749785642460001</v>
      </c>
      <c r="EQ82" s="249">
        <v>10.72075112475</v>
      </c>
      <c r="ER82" s="249">
        <v>11.265901667330001</v>
      </c>
      <c r="ES82" s="249">
        <v>18.945256936709999</v>
      </c>
      <c r="ET82" s="249">
        <v>21.986656962989997</v>
      </c>
      <c r="EU82" s="249">
        <v>33.550882233999999</v>
      </c>
      <c r="EV82" s="249">
        <v>26.024122214790001</v>
      </c>
      <c r="EW82" s="249">
        <v>12.819349022009998</v>
      </c>
      <c r="EX82" s="249">
        <v>28.878890334499999</v>
      </c>
      <c r="EY82" s="249">
        <v>16.449702391960003</v>
      </c>
      <c r="EZ82" s="249">
        <v>19.702002248749999</v>
      </c>
      <c r="FA82" s="249">
        <v>29.470614239410001</v>
      </c>
      <c r="FB82" s="249">
        <v>15.005147765239998</v>
      </c>
      <c r="FC82" s="249">
        <v>5.5674996341000007</v>
      </c>
      <c r="FD82" s="249">
        <v>9.6942671718299991</v>
      </c>
      <c r="FE82" s="249">
        <v>26.834156359019996</v>
      </c>
      <c r="FF82" s="249">
        <v>9.2774615967799985</v>
      </c>
      <c r="FG82" s="249">
        <v>14.163612752149998</v>
      </c>
      <c r="FH82" s="249">
        <v>16.131546998450002</v>
      </c>
      <c r="FI82" s="249">
        <v>15.055257535829998</v>
      </c>
      <c r="FJ82" s="249">
        <v>14.05161966362</v>
      </c>
      <c r="FK82" s="249">
        <v>13.644378372470001</v>
      </c>
      <c r="FL82" s="249">
        <v>15.53106892934</v>
      </c>
      <c r="FM82" s="249">
        <v>38.20345590414</v>
      </c>
      <c r="FN82" s="249">
        <v>5.9378662128300013</v>
      </c>
      <c r="FO82" s="249">
        <v>15.317656158919998</v>
      </c>
      <c r="FP82" s="249">
        <v>19.969255587270002</v>
      </c>
      <c r="FQ82" s="249">
        <v>21.562718158660001</v>
      </c>
      <c r="FR82" s="249">
        <v>30.044268228780002</v>
      </c>
      <c r="FS82" s="249">
        <v>28.648330207850002</v>
      </c>
      <c r="FT82" s="249">
        <v>34.047166726390003</v>
      </c>
      <c r="FU82" s="249">
        <v>37.74976342051</v>
      </c>
      <c r="FV82" s="249">
        <v>29.636313535679999</v>
      </c>
      <c r="FW82" s="249">
        <v>35.179309769139998</v>
      </c>
      <c r="FX82" s="249">
        <v>39.999260029029998</v>
      </c>
      <c r="FY82" s="249">
        <v>49.148501275770002</v>
      </c>
      <c r="FZ82" s="249">
        <v>14.095015098819999</v>
      </c>
      <c r="GA82" s="249">
        <v>32.515685892870003</v>
      </c>
      <c r="GB82" s="249">
        <v>36.988331629459999</v>
      </c>
      <c r="GC82" s="249">
        <v>26.25376921878</v>
      </c>
      <c r="GD82" s="249">
        <v>40.596211156239995</v>
      </c>
      <c r="GE82" s="249">
        <v>46.6</v>
      </c>
      <c r="GF82" s="249">
        <v>42.935017697789995</v>
      </c>
      <c r="GG82" s="249">
        <v>31.094170638689999</v>
      </c>
      <c r="GH82" s="249">
        <v>50.139352509179993</v>
      </c>
      <c r="GI82" s="249">
        <v>36.868576842949999</v>
      </c>
      <c r="GJ82" s="249">
        <v>21.486377314129996</v>
      </c>
      <c r="GK82" s="249">
        <v>58.380890624999999</v>
      </c>
      <c r="GL82" s="249">
        <v>21.763957456100002</v>
      </c>
      <c r="GM82" s="249">
        <v>12.18923763866</v>
      </c>
      <c r="GN82" s="249">
        <v>28.149123229819999</v>
      </c>
      <c r="GO82" s="249">
        <v>15.505842924</v>
      </c>
      <c r="GP82" s="249">
        <v>16.784627322910001</v>
      </c>
      <c r="GQ82" s="249">
        <v>47.6</v>
      </c>
      <c r="GR82" s="249">
        <v>24.77</v>
      </c>
      <c r="GS82" s="249">
        <v>29.83</v>
      </c>
      <c r="GT82" s="249">
        <v>31.04</v>
      </c>
      <c r="GU82" s="249">
        <v>40.5</v>
      </c>
      <c r="GV82" s="249">
        <v>38.020000000000003</v>
      </c>
      <c r="GW82" s="249">
        <v>71</v>
      </c>
      <c r="GX82" s="249">
        <v>16.39</v>
      </c>
      <c r="GY82" s="249">
        <v>38.200000000000003</v>
      </c>
      <c r="GZ82" s="249">
        <v>58.525117508059999</v>
      </c>
      <c r="HA82" s="249">
        <v>48.71</v>
      </c>
      <c r="HB82" s="249">
        <v>70.3</v>
      </c>
      <c r="HC82" s="249">
        <v>75.7</v>
      </c>
      <c r="HD82" s="249">
        <v>66.5</v>
      </c>
      <c r="HE82" s="249">
        <v>49.929410288710002</v>
      </c>
      <c r="HF82" s="249">
        <v>48.6</v>
      </c>
      <c r="HG82" s="249">
        <v>77.099999999999994</v>
      </c>
      <c r="HH82" s="249">
        <v>52</v>
      </c>
      <c r="HI82" s="249">
        <v>98.4</v>
      </c>
      <c r="HJ82" s="249">
        <v>37</v>
      </c>
      <c r="HK82" s="249">
        <v>43.5</v>
      </c>
      <c r="HL82" s="249">
        <v>54</v>
      </c>
    </row>
    <row r="83" spans="1:220">
      <c r="A83" s="95" t="s">
        <v>342</v>
      </c>
      <c r="B83" s="238">
        <v>2.3E-2</v>
      </c>
      <c r="C83" s="237">
        <v>1.4E-2</v>
      </c>
      <c r="D83" s="237">
        <v>5.5E-2</v>
      </c>
      <c r="E83" s="237">
        <v>8.0000000000000002E-3</v>
      </c>
      <c r="F83" s="237">
        <v>8.9999999999999993E-3</v>
      </c>
      <c r="G83" s="237">
        <v>2.4E-2</v>
      </c>
      <c r="H83" s="237">
        <v>2.1000000000000001E-2</v>
      </c>
      <c r="I83" s="237">
        <v>2.3E-2</v>
      </c>
      <c r="J83" s="237">
        <v>7.6999999999999999E-2</v>
      </c>
      <c r="K83" s="237">
        <v>7.5999999999999998E-2</v>
      </c>
      <c r="L83" s="237">
        <v>7.6999999999999999E-2</v>
      </c>
      <c r="M83" s="237">
        <v>3.6999999999999998E-2</v>
      </c>
      <c r="N83" s="237">
        <v>4.5999999999999999E-2</v>
      </c>
      <c r="O83" s="237">
        <v>0.123</v>
      </c>
      <c r="P83" s="237">
        <v>1.7999999999999999E-2</v>
      </c>
      <c r="Q83" s="237">
        <v>0.105</v>
      </c>
      <c r="R83" s="237">
        <v>4.7E-2</v>
      </c>
      <c r="S83" s="237">
        <v>7.6999999999999999E-2</v>
      </c>
      <c r="T83" s="237">
        <v>9.9000000000000005E-2</v>
      </c>
      <c r="U83" s="237">
        <v>8.6999999999999994E-2</v>
      </c>
      <c r="V83" s="237">
        <v>8.6999999999999994E-2</v>
      </c>
      <c r="W83" s="237">
        <v>0.22700000000000001</v>
      </c>
      <c r="X83" s="237">
        <v>5.2999999999999999E-2</v>
      </c>
      <c r="Y83" s="237">
        <v>0.127</v>
      </c>
      <c r="Z83" s="237">
        <v>6.7000000000000004E-2</v>
      </c>
      <c r="AA83" s="237">
        <v>9.9000000000000005E-2</v>
      </c>
      <c r="AB83" s="237">
        <v>9.2999999999999999E-2</v>
      </c>
      <c r="AC83" s="237">
        <v>9.7000000000000003E-2</v>
      </c>
      <c r="AD83" s="237">
        <v>0.16800000000000001</v>
      </c>
      <c r="AE83" s="237">
        <v>0.126</v>
      </c>
      <c r="AF83" s="237">
        <v>9.0999999999999998E-2</v>
      </c>
      <c r="AG83" s="237">
        <v>9.5000000000000001E-2</v>
      </c>
      <c r="AH83" s="237">
        <v>0.17100000000000001</v>
      </c>
      <c r="AI83" s="237">
        <v>0.114</v>
      </c>
      <c r="AJ83" s="237">
        <v>6.7000000000000004E-2</v>
      </c>
      <c r="AK83" s="237">
        <v>0.13300000000000001</v>
      </c>
      <c r="AL83" s="237">
        <v>0.10299999999999999</v>
      </c>
      <c r="AM83" s="237">
        <v>0.215</v>
      </c>
      <c r="AN83" s="237">
        <v>0.13600000000000001</v>
      </c>
      <c r="AO83" s="237">
        <v>0.222</v>
      </c>
      <c r="AP83" s="237">
        <v>0.11899999999999999</v>
      </c>
      <c r="AQ83" s="237">
        <v>0.09</v>
      </c>
      <c r="AR83" s="237">
        <v>0.19</v>
      </c>
      <c r="AS83" s="237">
        <v>9.6000000000000002E-2</v>
      </c>
      <c r="AT83" s="237">
        <v>0.216</v>
      </c>
      <c r="AU83" s="237">
        <v>0.115</v>
      </c>
      <c r="AV83" s="237">
        <v>0.23499999999999999</v>
      </c>
      <c r="AW83" s="237">
        <v>0.17100000000000001</v>
      </c>
      <c r="AX83" s="237">
        <v>9.6000000000000002E-2</v>
      </c>
      <c r="AY83" s="237">
        <v>0.24</v>
      </c>
      <c r="AZ83" s="237">
        <v>0.38200000000000001</v>
      </c>
      <c r="BA83" s="237">
        <v>0.26800000000000002</v>
      </c>
      <c r="BB83" s="237">
        <v>0.21199999999999999</v>
      </c>
      <c r="BC83" s="237">
        <v>0.251</v>
      </c>
      <c r="BD83" s="237">
        <v>0.442</v>
      </c>
      <c r="BE83" s="237">
        <v>0.187</v>
      </c>
      <c r="BF83" s="237">
        <v>0.441</v>
      </c>
      <c r="BG83" s="237">
        <v>0.27100000000000002</v>
      </c>
      <c r="BH83" s="237">
        <v>0.33200000000000002</v>
      </c>
      <c r="BI83" s="237">
        <v>0.24199999999999999</v>
      </c>
      <c r="BJ83" s="237">
        <v>0.44600000000000001</v>
      </c>
      <c r="BK83" s="237">
        <v>7.6999999999999999E-2</v>
      </c>
      <c r="BL83" s="237">
        <v>0.16200000000000001</v>
      </c>
      <c r="BM83" s="237">
        <v>0.18</v>
      </c>
      <c r="BN83" s="237">
        <v>0.18099999999999999</v>
      </c>
      <c r="BO83" s="237">
        <v>0.20100000000000001</v>
      </c>
      <c r="BP83" s="237">
        <v>0.20599999999999999</v>
      </c>
      <c r="BQ83" s="237">
        <v>0.24399999999999999</v>
      </c>
      <c r="BR83" s="237">
        <v>0.13600000000000001</v>
      </c>
      <c r="BS83" s="237">
        <v>0.27200000000000002</v>
      </c>
      <c r="BT83" s="237">
        <v>0.12</v>
      </c>
      <c r="BU83" s="237">
        <v>0.11</v>
      </c>
      <c r="BV83" s="237">
        <v>0.13700000000000001</v>
      </c>
      <c r="BW83" s="237">
        <v>0.24299999999999999</v>
      </c>
      <c r="BX83" s="237">
        <v>0.29499999999999998</v>
      </c>
      <c r="BY83" s="237">
        <v>0.191</v>
      </c>
      <c r="BZ83" s="237">
        <v>0.23200000000000001</v>
      </c>
      <c r="CA83" s="237">
        <v>0.186</v>
      </c>
      <c r="CB83" s="237">
        <v>0.19800000000000001</v>
      </c>
      <c r="CC83" s="237">
        <v>0.2</v>
      </c>
      <c r="CD83" s="237">
        <v>0.33</v>
      </c>
      <c r="CE83" s="237">
        <v>0.376</v>
      </c>
      <c r="CF83" s="237">
        <v>0.24099999999999999</v>
      </c>
      <c r="CG83" s="237">
        <v>0.46899999999999997</v>
      </c>
      <c r="CH83" s="237">
        <v>0.27100000000000002</v>
      </c>
      <c r="CI83" s="237">
        <v>0.157</v>
      </c>
      <c r="CJ83" s="237">
        <v>8.5000000000000006E-2</v>
      </c>
      <c r="CK83" s="237">
        <v>0.46100000000000002</v>
      </c>
      <c r="CL83" s="237">
        <v>0.185</v>
      </c>
      <c r="CM83" s="237">
        <v>0.215</v>
      </c>
      <c r="CN83" s="237">
        <v>0.374</v>
      </c>
      <c r="CO83" s="237">
        <v>0.222</v>
      </c>
      <c r="CP83" s="237">
        <v>0.25600000000000001</v>
      </c>
      <c r="CQ83" s="237">
        <v>0.24299999999999999</v>
      </c>
      <c r="CR83" s="237">
        <v>0.13600000000000001</v>
      </c>
      <c r="CS83" s="237">
        <v>0.183</v>
      </c>
      <c r="CT83" s="237">
        <v>0.14099999999999999</v>
      </c>
      <c r="CU83" s="237">
        <v>0.22</v>
      </c>
      <c r="CV83" s="237">
        <v>0.22700000000000001</v>
      </c>
      <c r="CW83" s="237">
        <v>0.20799999999999999</v>
      </c>
      <c r="CX83" s="237">
        <v>0.317</v>
      </c>
      <c r="CY83" s="237">
        <v>0.23100000000000001</v>
      </c>
      <c r="CZ83" s="237">
        <v>0.23699999999999999</v>
      </c>
      <c r="DA83" s="237">
        <v>0.21099999999999999</v>
      </c>
      <c r="DB83" s="237">
        <v>0.32100000000000001</v>
      </c>
      <c r="DC83" s="237">
        <v>0.26600000000000001</v>
      </c>
      <c r="DD83" s="237">
        <v>0.314</v>
      </c>
      <c r="DE83" s="237">
        <v>0.39900000000000002</v>
      </c>
      <c r="DF83" s="237">
        <v>0.17799999999999999</v>
      </c>
      <c r="DG83" s="237">
        <v>0.19600000000000001</v>
      </c>
      <c r="DH83" s="237">
        <v>0.215</v>
      </c>
      <c r="DI83" s="237">
        <v>0.14299999999999999</v>
      </c>
      <c r="DJ83" s="237">
        <v>0.125</v>
      </c>
      <c r="DK83" s="237">
        <v>0.19500000000000001</v>
      </c>
      <c r="DL83" s="237">
        <v>0.21199999999999999</v>
      </c>
      <c r="DM83" s="237">
        <v>0.13600000000000001</v>
      </c>
      <c r="DN83" s="237">
        <v>0.151</v>
      </c>
      <c r="DO83" s="237">
        <v>0.127</v>
      </c>
      <c r="DP83" s="237">
        <v>0.112</v>
      </c>
      <c r="DQ83" s="237">
        <v>0.17</v>
      </c>
      <c r="DR83" s="237">
        <v>0.155</v>
      </c>
      <c r="DS83" s="237">
        <v>0.126</v>
      </c>
      <c r="DT83" s="237">
        <v>0.16700000000000001</v>
      </c>
      <c r="DU83" s="237">
        <v>0.124</v>
      </c>
      <c r="DV83" s="246">
        <v>0.17499999999999999</v>
      </c>
      <c r="DW83" s="247">
        <v>0.125</v>
      </c>
      <c r="DX83" s="247">
        <v>0.21299999999999999</v>
      </c>
      <c r="DY83" s="247">
        <v>0.19400000000000001</v>
      </c>
      <c r="DZ83" s="247">
        <v>0.26200000000000001</v>
      </c>
      <c r="EA83" s="249">
        <v>0.23</v>
      </c>
      <c r="EB83" s="249">
        <v>0.182</v>
      </c>
      <c r="EC83" s="249">
        <v>0.187</v>
      </c>
      <c r="ED83" s="249">
        <v>0.14399999999999999</v>
      </c>
      <c r="EE83" s="249">
        <v>0.108</v>
      </c>
      <c r="EF83" s="249">
        <v>0.14599999999999999</v>
      </c>
      <c r="EG83" s="249">
        <v>0.19500000000000001</v>
      </c>
      <c r="EH83" s="249">
        <v>0.152</v>
      </c>
      <c r="EI83" s="249">
        <v>0.159</v>
      </c>
      <c r="EJ83" s="249">
        <v>0.184</v>
      </c>
      <c r="EK83" s="249">
        <v>0.159</v>
      </c>
      <c r="EL83" s="249">
        <v>0.17799999999999999</v>
      </c>
      <c r="EM83" s="249">
        <v>0.214</v>
      </c>
      <c r="EN83" s="249">
        <v>0.17</v>
      </c>
      <c r="EO83" s="249">
        <v>0.13800000000000001</v>
      </c>
      <c r="EP83" s="249">
        <v>0.17</v>
      </c>
      <c r="EQ83" s="249">
        <v>0.223</v>
      </c>
      <c r="ER83" s="249">
        <v>7.0999999999999994E-2</v>
      </c>
      <c r="ES83" s="249">
        <v>0.14899999999999999</v>
      </c>
      <c r="ET83" s="249">
        <v>0.154</v>
      </c>
      <c r="EU83" s="249">
        <v>0.311</v>
      </c>
      <c r="EV83" s="249">
        <v>0.219</v>
      </c>
      <c r="EW83" s="249">
        <v>0.34499999999999997</v>
      </c>
      <c r="EX83" s="249">
        <v>0.17799999999999999</v>
      </c>
      <c r="EY83" s="249">
        <v>0.30099999999999999</v>
      </c>
      <c r="EZ83" s="249">
        <v>0.23899999999999999</v>
      </c>
      <c r="FA83" s="249">
        <v>0.155</v>
      </c>
      <c r="FB83" s="249">
        <v>0.28299999999999997</v>
      </c>
      <c r="FC83" s="249">
        <v>0.193</v>
      </c>
      <c r="FD83" s="249">
        <v>0.224</v>
      </c>
      <c r="FE83" s="249">
        <v>0.27400000000000002</v>
      </c>
      <c r="FF83" s="249">
        <v>0.14599999999999999</v>
      </c>
      <c r="FG83" s="249">
        <v>0.158</v>
      </c>
      <c r="FH83" s="249">
        <v>0.83799999999999997</v>
      </c>
      <c r="FI83" s="249">
        <v>0.24099999999999999</v>
      </c>
      <c r="FJ83" s="249">
        <v>0.22700000000000001</v>
      </c>
      <c r="FK83" s="249">
        <v>0.38500000000000001</v>
      </c>
      <c r="FL83" s="249">
        <v>0.14899999999999999</v>
      </c>
      <c r="FM83" s="249">
        <v>0.35199999999999998</v>
      </c>
      <c r="FN83" s="249">
        <v>0.35299999999999998</v>
      </c>
      <c r="FO83" s="249">
        <v>0.156</v>
      </c>
      <c r="FP83" s="249">
        <v>0.39100000000000001</v>
      </c>
      <c r="FQ83" s="249">
        <v>0.123</v>
      </c>
      <c r="FR83" s="249">
        <v>0.17399999999999999</v>
      </c>
      <c r="FS83" s="249">
        <v>0.126</v>
      </c>
      <c r="FT83" s="249">
        <v>0.13800000000000001</v>
      </c>
      <c r="FU83" s="249">
        <v>0.16</v>
      </c>
      <c r="FV83" s="249">
        <v>0.122</v>
      </c>
      <c r="FW83" s="249">
        <v>6.4000000000000001E-2</v>
      </c>
      <c r="FX83" s="249">
        <v>0.189</v>
      </c>
      <c r="FY83" s="249">
        <v>0.17199999999999999</v>
      </c>
      <c r="FZ83" s="249">
        <v>0.14499999999999999</v>
      </c>
      <c r="GA83" s="249">
        <v>0.23</v>
      </c>
      <c r="GB83" s="249">
        <v>0.124</v>
      </c>
      <c r="GC83" s="249">
        <v>0.32300000000000001</v>
      </c>
      <c r="GD83" s="249">
        <v>0.22700000000000001</v>
      </c>
      <c r="GE83" s="249">
        <v>0.4</v>
      </c>
      <c r="GF83" s="249">
        <v>0.432</v>
      </c>
      <c r="GG83" s="249">
        <v>0.36099999999999999</v>
      </c>
      <c r="GH83" s="249">
        <v>0.112</v>
      </c>
      <c r="GI83" s="249">
        <v>4.5999999999999999E-2</v>
      </c>
      <c r="GJ83" s="249">
        <v>0.184</v>
      </c>
      <c r="GK83" s="249">
        <v>0.224</v>
      </c>
      <c r="GL83" s="249">
        <v>0.16200000000000001</v>
      </c>
      <c r="GM83" s="249">
        <v>0.114</v>
      </c>
      <c r="GN83" s="249">
        <v>8.3000000000000004E-2</v>
      </c>
      <c r="GO83" s="249">
        <v>8.3000000000000004E-2</v>
      </c>
      <c r="GP83" s="249">
        <v>0.17299999999999999</v>
      </c>
      <c r="GQ83" s="249">
        <v>0.20599999999999999</v>
      </c>
      <c r="GR83" s="249">
        <v>0.29799999999999999</v>
      </c>
      <c r="GS83" s="249">
        <v>8.6999999999999994E-2</v>
      </c>
      <c r="GT83" s="249">
        <v>0.20100000000000001</v>
      </c>
      <c r="GU83" s="249">
        <v>0.186</v>
      </c>
      <c r="GV83" s="249">
        <v>0.24</v>
      </c>
      <c r="GW83" s="249">
        <v>0.34799999999999998</v>
      </c>
      <c r="GX83" s="249">
        <v>0.49</v>
      </c>
      <c r="GY83" s="249">
        <v>0.1</v>
      </c>
      <c r="GZ83" s="249">
        <v>0.158</v>
      </c>
      <c r="HA83" s="249">
        <v>0.19</v>
      </c>
      <c r="HB83" s="249">
        <v>0.312</v>
      </c>
      <c r="HC83" s="249">
        <v>0.13100000000000001</v>
      </c>
      <c r="HD83" s="249">
        <v>0.158</v>
      </c>
      <c r="HE83" s="249">
        <v>6.4000000000000001E-2</v>
      </c>
      <c r="HF83" s="249">
        <v>0.20599999999999999</v>
      </c>
      <c r="HG83" s="249">
        <v>0.13500000000000001</v>
      </c>
      <c r="HH83" s="249">
        <v>0.16500000000000001</v>
      </c>
      <c r="HI83" s="249">
        <v>0.02</v>
      </c>
      <c r="HJ83" s="249">
        <v>0.188</v>
      </c>
      <c r="HK83" s="249">
        <v>2.8000000000000001E-2</v>
      </c>
      <c r="HL83" s="249">
        <v>0.29799999999999999</v>
      </c>
    </row>
    <row r="84" spans="1:220">
      <c r="A84" s="95" t="s">
        <v>343</v>
      </c>
      <c r="B84" s="238">
        <v>0</v>
      </c>
      <c r="C84" s="237">
        <v>0</v>
      </c>
      <c r="D84" s="237">
        <v>0</v>
      </c>
      <c r="E84" s="237">
        <v>0</v>
      </c>
      <c r="F84" s="237">
        <v>0</v>
      </c>
      <c r="G84" s="237">
        <v>0</v>
      </c>
      <c r="H84" s="237">
        <v>0</v>
      </c>
      <c r="I84" s="237">
        <v>0</v>
      </c>
      <c r="J84" s="237">
        <v>0</v>
      </c>
      <c r="K84" s="237">
        <v>0</v>
      </c>
      <c r="L84" s="237">
        <v>0</v>
      </c>
      <c r="M84" s="237">
        <v>0</v>
      </c>
      <c r="N84" s="237">
        <v>0</v>
      </c>
      <c r="O84" s="237">
        <v>0</v>
      </c>
      <c r="P84" s="237">
        <v>0</v>
      </c>
      <c r="Q84" s="237">
        <v>0</v>
      </c>
      <c r="R84" s="237">
        <v>0</v>
      </c>
      <c r="S84" s="237">
        <v>0</v>
      </c>
      <c r="T84" s="237">
        <v>0</v>
      </c>
      <c r="U84" s="237">
        <v>0</v>
      </c>
      <c r="V84" s="237">
        <v>0</v>
      </c>
      <c r="W84" s="237">
        <v>0</v>
      </c>
      <c r="X84" s="237">
        <v>0</v>
      </c>
      <c r="Y84" s="237">
        <v>0</v>
      </c>
      <c r="Z84" s="237">
        <v>0</v>
      </c>
      <c r="AA84" s="237">
        <v>0</v>
      </c>
      <c r="AB84" s="237">
        <v>0</v>
      </c>
      <c r="AC84" s="237">
        <v>0</v>
      </c>
      <c r="AD84" s="237">
        <v>0</v>
      </c>
      <c r="AE84" s="237">
        <v>0</v>
      </c>
      <c r="AF84" s="237">
        <v>0</v>
      </c>
      <c r="AG84" s="237">
        <v>0</v>
      </c>
      <c r="AH84" s="237">
        <v>0</v>
      </c>
      <c r="AI84" s="237">
        <v>0</v>
      </c>
      <c r="AJ84" s="237">
        <v>0</v>
      </c>
      <c r="AK84" s="237">
        <v>0</v>
      </c>
      <c r="AL84" s="237">
        <v>0</v>
      </c>
      <c r="AM84" s="237">
        <v>0</v>
      </c>
      <c r="AN84" s="237">
        <v>0</v>
      </c>
      <c r="AO84" s="237">
        <v>1.0306</v>
      </c>
      <c r="AP84" s="237">
        <v>8.4927769869999992</v>
      </c>
      <c r="AQ84" s="237">
        <v>3.6711053109999998</v>
      </c>
      <c r="AR84" s="237">
        <v>5.3936015199999998</v>
      </c>
      <c r="AS84" s="237">
        <v>10.019183873999999</v>
      </c>
      <c r="AT84" s="237">
        <v>10.502248916999999</v>
      </c>
      <c r="AU84" s="237">
        <v>6.4801752773399999</v>
      </c>
      <c r="AV84" s="237">
        <v>3.6053560044499999</v>
      </c>
      <c r="AW84" s="237">
        <v>17.719119377729999</v>
      </c>
      <c r="AX84" s="237">
        <v>8.2734206639999996</v>
      </c>
      <c r="AY84" s="237">
        <v>15.17082292099</v>
      </c>
      <c r="AZ84" s="237">
        <v>6.0777596866999994</v>
      </c>
      <c r="BA84" s="237">
        <v>8.9955194036700004</v>
      </c>
      <c r="BB84" s="237">
        <v>11.15973636328</v>
      </c>
      <c r="BC84" s="237">
        <v>21.60258390229</v>
      </c>
      <c r="BD84" s="237">
        <v>6.5971787217099997</v>
      </c>
      <c r="BE84" s="237">
        <v>5.8298532755200005</v>
      </c>
      <c r="BF84" s="237">
        <v>8.8585141457700001</v>
      </c>
      <c r="BG84" s="237">
        <v>4.6856630624300006</v>
      </c>
      <c r="BH84" s="237">
        <v>12.71750941941</v>
      </c>
      <c r="BI84" s="237">
        <v>26.135126905500002</v>
      </c>
      <c r="BJ84" s="237">
        <v>11.218666321719999</v>
      </c>
      <c r="BK84" s="237">
        <v>5.07885832866</v>
      </c>
      <c r="BL84" s="237">
        <v>10.255800000000001</v>
      </c>
      <c r="BM84" s="237">
        <v>15.383282588909999</v>
      </c>
      <c r="BN84" s="237">
        <v>12.12094417448</v>
      </c>
      <c r="BO84" s="237">
        <v>12.436283558620001</v>
      </c>
      <c r="BP84" s="237">
        <v>27.23291243593</v>
      </c>
      <c r="BQ84" s="237">
        <v>20.03098464772</v>
      </c>
      <c r="BR84" s="237">
        <v>13.479116274020001</v>
      </c>
      <c r="BS84" s="237">
        <v>26.553002501910001</v>
      </c>
      <c r="BT84" s="237">
        <v>13.399335891489999</v>
      </c>
      <c r="BU84" s="237">
        <v>18.150923810769999</v>
      </c>
      <c r="BV84" s="237">
        <v>7.7774987843299996</v>
      </c>
      <c r="BW84" s="237">
        <v>7.6097604370800003</v>
      </c>
      <c r="BX84" s="237">
        <v>29.942187482209999</v>
      </c>
      <c r="BY84" s="237">
        <v>12.713745367950001</v>
      </c>
      <c r="BZ84" s="237">
        <v>14.20051330185</v>
      </c>
      <c r="CA84" s="237">
        <v>17.001933322239999</v>
      </c>
      <c r="CB84" s="237">
        <v>12.11581055137</v>
      </c>
      <c r="CC84" s="237">
        <v>8.1040948189099993</v>
      </c>
      <c r="CD84" s="237">
        <v>14.13625042917</v>
      </c>
      <c r="CE84" s="237">
        <v>22.7527870686</v>
      </c>
      <c r="CF84" s="237">
        <v>16.992547911740001</v>
      </c>
      <c r="CG84" s="237">
        <v>26.237834549560002</v>
      </c>
      <c r="CH84" s="237">
        <v>8.9642445805599991</v>
      </c>
      <c r="CI84" s="237">
        <v>10.81492411368</v>
      </c>
      <c r="CJ84" s="237">
        <v>16.4908026656</v>
      </c>
      <c r="CK84" s="237">
        <v>33.186880209590001</v>
      </c>
      <c r="CL84" s="237">
        <v>16.709544354110001</v>
      </c>
      <c r="CM84" s="237">
        <v>21.425670132049998</v>
      </c>
      <c r="CN84" s="237">
        <v>11.591177664370001</v>
      </c>
      <c r="CO84" s="237">
        <v>14.692453942720002</v>
      </c>
      <c r="CP84" s="237">
        <v>14.875824790520001</v>
      </c>
      <c r="CQ84" s="237">
        <v>13.63636689444</v>
      </c>
      <c r="CR84" s="237">
        <v>11.17283433992</v>
      </c>
      <c r="CS84" s="237">
        <v>25.173980068029998</v>
      </c>
      <c r="CT84" s="237">
        <v>5.22328935115</v>
      </c>
      <c r="CU84" s="237">
        <v>3.7984146884399999</v>
      </c>
      <c r="CV84" s="237">
        <v>19.577909812970002</v>
      </c>
      <c r="CW84" s="237">
        <v>8.9375235649900002</v>
      </c>
      <c r="CX84" s="237">
        <v>18.693861640559998</v>
      </c>
      <c r="CY84" s="237">
        <v>9.0145990347099989</v>
      </c>
      <c r="CZ84" s="237">
        <v>11.41786362829</v>
      </c>
      <c r="DA84" s="237">
        <v>23.059828670760002</v>
      </c>
      <c r="DB84" s="237">
        <v>9.9903212329799995</v>
      </c>
      <c r="DC84" s="237">
        <v>8.39962247347</v>
      </c>
      <c r="DD84" s="237">
        <v>8.327350277059999</v>
      </c>
      <c r="DE84" s="237">
        <v>23.959964214809997</v>
      </c>
      <c r="DF84" s="237">
        <v>11.70844992</v>
      </c>
      <c r="DG84" s="237">
        <v>2.5958365953800002</v>
      </c>
      <c r="DH84" s="237">
        <v>5.14309344619</v>
      </c>
      <c r="DI84" s="237">
        <v>6.5910587109200005</v>
      </c>
      <c r="DJ84" s="237">
        <v>12.702979948549999</v>
      </c>
      <c r="DK84" s="237">
        <v>8.5875185604999995</v>
      </c>
      <c r="DL84" s="237">
        <v>15.32643715042</v>
      </c>
      <c r="DM84" s="237">
        <v>8.9273052770000003</v>
      </c>
      <c r="DN84" s="237">
        <v>18.5258042484</v>
      </c>
      <c r="DO84" s="237">
        <v>9.4029217479799989</v>
      </c>
      <c r="DP84" s="237">
        <v>16.435037991319998</v>
      </c>
      <c r="DQ84" s="237">
        <v>31.530705336859995</v>
      </c>
      <c r="DR84" s="237">
        <v>6.4793246635799999</v>
      </c>
      <c r="DS84" s="237">
        <v>7.9749833611000005</v>
      </c>
      <c r="DT84" s="237">
        <v>8.3153910079200006</v>
      </c>
      <c r="DU84" s="237">
        <v>8.2275274894300008</v>
      </c>
      <c r="DV84" s="246">
        <v>10.47067099184</v>
      </c>
      <c r="DW84" s="247">
        <v>14.64439750016</v>
      </c>
      <c r="DX84" s="247">
        <v>31.393658905839999</v>
      </c>
      <c r="DY84" s="247">
        <v>20.445749558220001</v>
      </c>
      <c r="DZ84" s="247">
        <v>18.392551572129999</v>
      </c>
      <c r="EA84" s="249">
        <v>18.295686694419999</v>
      </c>
      <c r="EB84" s="249">
        <v>17.411896869660001</v>
      </c>
      <c r="EC84" s="249">
        <v>32.570007380530001</v>
      </c>
      <c r="ED84" s="249">
        <v>24.885625722879997</v>
      </c>
      <c r="EE84" s="249">
        <v>9.7512643436500017</v>
      </c>
      <c r="EF84" s="249">
        <v>33.108817541180002</v>
      </c>
      <c r="EG84" s="249">
        <v>16.339871196253601</v>
      </c>
      <c r="EH84" s="249">
        <v>55.781556414820002</v>
      </c>
      <c r="EI84" s="249">
        <v>27.435987948930002</v>
      </c>
      <c r="EJ84" s="249">
        <v>27.272379552419999</v>
      </c>
      <c r="EK84" s="249">
        <v>35.983992701510005</v>
      </c>
      <c r="EL84" s="249">
        <v>13.4481558591</v>
      </c>
      <c r="EM84" s="249">
        <v>17.149181859229998</v>
      </c>
      <c r="EN84" s="249">
        <v>20.809011789809997</v>
      </c>
      <c r="EO84" s="249">
        <v>35.591163847760001</v>
      </c>
      <c r="EP84" s="249">
        <v>16.119481234830001</v>
      </c>
      <c r="EQ84" s="249">
        <v>13.524026835000001</v>
      </c>
      <c r="ER84" s="249">
        <v>15.705765491579999</v>
      </c>
      <c r="ES84" s="249">
        <v>30.593161427880002</v>
      </c>
      <c r="ET84" s="249">
        <v>45.496108976520006</v>
      </c>
      <c r="EU84" s="249">
        <v>37.6662177161</v>
      </c>
      <c r="EV84" s="249">
        <v>17.975964532190002</v>
      </c>
      <c r="EW84" s="249">
        <v>34.039023846299997</v>
      </c>
      <c r="EX84" s="249">
        <v>30.84204271159</v>
      </c>
      <c r="EY84" s="249">
        <v>41.040879890500001</v>
      </c>
      <c r="EZ84" s="249">
        <v>20.277035198849997</v>
      </c>
      <c r="FA84" s="249">
        <v>37.738616309979996</v>
      </c>
      <c r="FB84" s="249">
        <v>0</v>
      </c>
      <c r="FC84" s="249">
        <v>0</v>
      </c>
      <c r="FD84" s="249">
        <v>0</v>
      </c>
      <c r="FE84" s="249">
        <v>0</v>
      </c>
      <c r="FF84" s="249">
        <v>0</v>
      </c>
      <c r="FG84" s="249">
        <v>0</v>
      </c>
      <c r="FH84" s="249">
        <v>0</v>
      </c>
      <c r="FI84" s="249">
        <v>0</v>
      </c>
      <c r="FJ84" s="249">
        <v>0</v>
      </c>
      <c r="FK84" s="249">
        <v>0</v>
      </c>
      <c r="FL84" s="249">
        <v>0</v>
      </c>
      <c r="FM84" s="249">
        <v>0</v>
      </c>
      <c r="FN84" s="249">
        <v>0</v>
      </c>
      <c r="FO84" s="249">
        <v>0</v>
      </c>
      <c r="FP84" s="249">
        <v>0</v>
      </c>
      <c r="FQ84" s="249">
        <v>0</v>
      </c>
      <c r="FR84" s="249">
        <v>0</v>
      </c>
      <c r="FS84" s="249">
        <v>0</v>
      </c>
      <c r="FT84" s="249">
        <v>0</v>
      </c>
      <c r="FU84" s="249">
        <v>0</v>
      </c>
      <c r="FV84" s="249">
        <v>0</v>
      </c>
      <c r="FW84" s="249">
        <v>0</v>
      </c>
      <c r="FX84" s="249">
        <v>0</v>
      </c>
      <c r="FY84" s="249">
        <v>0</v>
      </c>
      <c r="FZ84" s="249">
        <v>0</v>
      </c>
      <c r="GA84" s="249">
        <v>0</v>
      </c>
      <c r="GB84" s="249">
        <v>0</v>
      </c>
      <c r="GC84" s="249">
        <v>0</v>
      </c>
      <c r="GD84" s="249">
        <v>0</v>
      </c>
      <c r="GE84" s="249">
        <v>0</v>
      </c>
      <c r="GF84" s="249">
        <v>0</v>
      </c>
      <c r="GG84" s="249">
        <v>0</v>
      </c>
      <c r="GH84" s="249">
        <v>0</v>
      </c>
      <c r="GI84" s="249">
        <v>0</v>
      </c>
      <c r="GJ84" s="249">
        <v>0</v>
      </c>
      <c r="GK84" s="249">
        <v>0</v>
      </c>
      <c r="GL84" s="249">
        <v>0</v>
      </c>
      <c r="GM84" s="249">
        <v>0</v>
      </c>
      <c r="GN84" s="249">
        <v>0</v>
      </c>
      <c r="GO84" s="249">
        <v>0</v>
      </c>
      <c r="GP84" s="249">
        <v>0</v>
      </c>
      <c r="GQ84" s="249">
        <v>0</v>
      </c>
      <c r="GR84" s="249">
        <v>0</v>
      </c>
      <c r="GS84" s="249">
        <v>0</v>
      </c>
      <c r="GT84" s="249">
        <v>0</v>
      </c>
      <c r="GU84" s="249">
        <v>0</v>
      </c>
      <c r="GV84" s="249">
        <v>0</v>
      </c>
      <c r="GW84" s="249">
        <v>0</v>
      </c>
      <c r="GX84" s="249">
        <v>0</v>
      </c>
      <c r="GY84" s="249">
        <v>0</v>
      </c>
      <c r="GZ84" s="249">
        <v>0</v>
      </c>
      <c r="HA84" s="249">
        <v>0</v>
      </c>
      <c r="HB84" s="249">
        <v>0</v>
      </c>
      <c r="HC84" s="249">
        <v>0</v>
      </c>
      <c r="HD84" s="249">
        <v>0</v>
      </c>
      <c r="HE84" s="249">
        <v>0</v>
      </c>
      <c r="HF84" s="249">
        <v>0</v>
      </c>
      <c r="HG84" s="249">
        <v>0</v>
      </c>
      <c r="HH84" s="249">
        <v>0</v>
      </c>
      <c r="HI84" s="249">
        <v>0</v>
      </c>
      <c r="HJ84" s="249">
        <v>0</v>
      </c>
      <c r="HK84" s="249">
        <v>0</v>
      </c>
      <c r="HL84" s="249">
        <v>0</v>
      </c>
    </row>
    <row r="85" spans="1:220">
      <c r="A85" s="239" t="s">
        <v>344</v>
      </c>
      <c r="FN85" s="355"/>
      <c r="FQ85" s="355"/>
      <c r="FT85" s="355"/>
      <c r="HC85" s="630"/>
      <c r="HD85" s="630"/>
      <c r="HE85" s="630"/>
      <c r="HF85" s="630"/>
      <c r="HG85" s="630"/>
      <c r="HH85" s="630"/>
      <c r="HI85" s="630"/>
      <c r="HJ85" s="630"/>
      <c r="HK85" s="630"/>
      <c r="HL85" s="630"/>
    </row>
    <row r="86" spans="1:220">
      <c r="A86" s="239"/>
      <c r="GZ86" s="355"/>
      <c r="HC86" s="630"/>
      <c r="HD86" s="630"/>
      <c r="HE86" s="630"/>
      <c r="HF86" s="630"/>
      <c r="HG86" s="630"/>
      <c r="HH86" s="630"/>
      <c r="HI86" s="630"/>
      <c r="HJ86" s="630"/>
      <c r="HK86" s="630"/>
      <c r="HL86" s="630"/>
    </row>
    <row r="87" spans="1:220">
      <c r="HC87" s="630"/>
      <c r="HD87" s="630"/>
      <c r="HE87" s="630"/>
      <c r="HF87" s="630"/>
      <c r="HG87" s="630"/>
      <c r="HH87" s="630"/>
      <c r="HI87" s="630"/>
      <c r="HJ87" s="630"/>
      <c r="HK87" s="630"/>
      <c r="HL87" s="630"/>
    </row>
    <row r="88" spans="1:220" ht="15.75">
      <c r="A88" s="403" t="s">
        <v>345</v>
      </c>
      <c r="HC88" s="630"/>
      <c r="HD88" s="630"/>
      <c r="HE88" s="630"/>
      <c r="HF88" s="630"/>
      <c r="HG88" s="630"/>
      <c r="HH88" s="630"/>
      <c r="HI88" s="630"/>
      <c r="HJ88" s="630"/>
      <c r="HK88" s="630"/>
      <c r="HL88" s="630"/>
    </row>
    <row r="89" spans="1:220">
      <c r="A89" s="303" t="s">
        <v>421</v>
      </c>
      <c r="B89" s="224">
        <v>39083</v>
      </c>
      <c r="C89" s="224">
        <v>39114</v>
      </c>
      <c r="D89" s="224">
        <v>39142</v>
      </c>
      <c r="E89" s="224">
        <v>39173</v>
      </c>
      <c r="F89" s="224">
        <v>39203</v>
      </c>
      <c r="G89" s="224">
        <v>39234</v>
      </c>
      <c r="H89" s="224">
        <v>39264</v>
      </c>
      <c r="I89" s="224">
        <v>39295</v>
      </c>
      <c r="J89" s="224">
        <v>39326</v>
      </c>
      <c r="K89" s="224">
        <v>39356</v>
      </c>
      <c r="L89" s="224">
        <v>39387</v>
      </c>
      <c r="M89" s="224">
        <v>39417</v>
      </c>
      <c r="N89" s="224">
        <v>39448</v>
      </c>
      <c r="O89" s="224">
        <v>39479</v>
      </c>
      <c r="P89" s="224">
        <v>39508</v>
      </c>
      <c r="Q89" s="224">
        <v>39539</v>
      </c>
      <c r="R89" s="224">
        <v>39569</v>
      </c>
      <c r="S89" s="224">
        <v>39600</v>
      </c>
      <c r="T89" s="224">
        <v>39630</v>
      </c>
      <c r="U89" s="224">
        <v>39661</v>
      </c>
      <c r="V89" s="224">
        <v>39692</v>
      </c>
      <c r="W89" s="224">
        <v>39722</v>
      </c>
      <c r="X89" s="224">
        <v>39753</v>
      </c>
      <c r="Y89" s="224">
        <v>39783</v>
      </c>
      <c r="Z89" s="224">
        <v>39814</v>
      </c>
      <c r="AA89" s="224">
        <v>39845</v>
      </c>
      <c r="AB89" s="224">
        <v>39873</v>
      </c>
      <c r="AC89" s="224">
        <v>39904</v>
      </c>
      <c r="AD89" s="224">
        <v>39934</v>
      </c>
      <c r="AE89" s="224">
        <v>39965</v>
      </c>
      <c r="AF89" s="224">
        <v>39995</v>
      </c>
      <c r="AG89" s="224">
        <v>40026</v>
      </c>
      <c r="AH89" s="224">
        <v>40057</v>
      </c>
      <c r="AI89" s="224">
        <v>40087</v>
      </c>
      <c r="AJ89" s="224">
        <v>40118</v>
      </c>
      <c r="AK89" s="224">
        <v>40148</v>
      </c>
      <c r="AL89" s="224">
        <v>40179</v>
      </c>
      <c r="AM89" s="224">
        <v>40210</v>
      </c>
      <c r="AN89" s="224">
        <v>40238</v>
      </c>
      <c r="AO89" s="224">
        <v>40269</v>
      </c>
      <c r="AP89" s="224">
        <v>40299</v>
      </c>
      <c r="AQ89" s="224">
        <v>40330</v>
      </c>
      <c r="AR89" s="224">
        <v>40360</v>
      </c>
      <c r="AS89" s="224">
        <v>40391</v>
      </c>
      <c r="AT89" s="224">
        <v>40422</v>
      </c>
      <c r="AU89" s="224">
        <v>40452</v>
      </c>
      <c r="AV89" s="224">
        <v>40483</v>
      </c>
      <c r="AW89" s="224">
        <v>40513</v>
      </c>
      <c r="AX89" s="224">
        <v>40544</v>
      </c>
      <c r="AY89" s="224">
        <v>40575</v>
      </c>
      <c r="AZ89" s="224">
        <v>40603</v>
      </c>
      <c r="BA89" s="224">
        <v>40634</v>
      </c>
      <c r="BB89" s="224">
        <v>40664</v>
      </c>
      <c r="BC89" s="224">
        <v>40695</v>
      </c>
      <c r="BD89" s="224">
        <v>40725</v>
      </c>
      <c r="BE89" s="224">
        <v>40756</v>
      </c>
      <c r="BF89" s="224">
        <v>40787</v>
      </c>
      <c r="BG89" s="224">
        <v>40817</v>
      </c>
      <c r="BH89" s="224">
        <v>40848</v>
      </c>
      <c r="BI89" s="224">
        <v>40878</v>
      </c>
      <c r="BJ89" s="224">
        <v>40909</v>
      </c>
      <c r="BK89" s="224">
        <v>40940</v>
      </c>
      <c r="BL89" s="224">
        <v>40969</v>
      </c>
      <c r="BM89" s="224">
        <v>41000</v>
      </c>
      <c r="BN89" s="224">
        <v>41030</v>
      </c>
      <c r="BO89" s="224">
        <v>41061</v>
      </c>
      <c r="BP89" s="224">
        <v>41091</v>
      </c>
      <c r="BQ89" s="224">
        <v>41122</v>
      </c>
      <c r="BR89" s="224">
        <v>41153</v>
      </c>
      <c r="BS89" s="224">
        <v>41183</v>
      </c>
      <c r="BT89" s="224">
        <v>41214</v>
      </c>
      <c r="BU89" s="224">
        <v>41244</v>
      </c>
      <c r="BV89" s="224">
        <v>41275</v>
      </c>
      <c r="BW89" s="224">
        <v>41306</v>
      </c>
      <c r="BX89" s="224">
        <v>41334</v>
      </c>
      <c r="BY89" s="224">
        <v>41365</v>
      </c>
      <c r="BZ89" s="224">
        <v>41395</v>
      </c>
      <c r="CA89" s="224">
        <v>41426</v>
      </c>
      <c r="CB89" s="224">
        <v>41456</v>
      </c>
      <c r="CC89" s="224">
        <v>41487</v>
      </c>
      <c r="CD89" s="224">
        <v>41518</v>
      </c>
      <c r="CE89" s="224">
        <v>41548</v>
      </c>
      <c r="CF89" s="224">
        <v>41579</v>
      </c>
      <c r="CG89" s="224">
        <v>41609</v>
      </c>
      <c r="CH89" s="224">
        <v>41640</v>
      </c>
      <c r="CI89" s="224">
        <v>41671</v>
      </c>
      <c r="CJ89" s="224">
        <v>41699</v>
      </c>
      <c r="CK89" s="224">
        <v>41730</v>
      </c>
      <c r="CL89" s="224">
        <v>41760</v>
      </c>
      <c r="CM89" s="224">
        <v>41791</v>
      </c>
      <c r="CN89" s="224">
        <v>41821</v>
      </c>
      <c r="CO89" s="224">
        <v>41852</v>
      </c>
      <c r="CP89" s="224">
        <v>41883</v>
      </c>
      <c r="CQ89" s="224">
        <v>41913</v>
      </c>
      <c r="CR89" s="224">
        <v>41944</v>
      </c>
      <c r="CS89" s="224">
        <v>41974</v>
      </c>
      <c r="CT89" s="224">
        <v>42005</v>
      </c>
      <c r="CU89" s="224">
        <v>42036</v>
      </c>
      <c r="CV89" s="224">
        <v>42064</v>
      </c>
      <c r="CW89" s="224">
        <v>42095</v>
      </c>
      <c r="CX89" s="224">
        <v>42125</v>
      </c>
      <c r="CY89" s="224">
        <v>42156</v>
      </c>
      <c r="CZ89" s="224">
        <v>42186</v>
      </c>
      <c r="DA89" s="224">
        <v>42217</v>
      </c>
      <c r="DB89" s="224">
        <v>42248</v>
      </c>
      <c r="DC89" s="224">
        <v>42278</v>
      </c>
      <c r="DD89" s="224">
        <v>42309</v>
      </c>
      <c r="DE89" s="224">
        <v>42339</v>
      </c>
      <c r="DF89" s="224">
        <v>42370</v>
      </c>
      <c r="DG89" s="224">
        <v>42401</v>
      </c>
      <c r="DH89" s="224">
        <v>42430</v>
      </c>
      <c r="DI89" s="224">
        <v>42461</v>
      </c>
      <c r="DJ89" s="224">
        <v>42491</v>
      </c>
      <c r="DK89" s="224">
        <v>42522</v>
      </c>
      <c r="DL89" s="224">
        <v>42552</v>
      </c>
      <c r="DM89" s="224">
        <v>42583</v>
      </c>
      <c r="DN89" s="224">
        <v>42614</v>
      </c>
      <c r="DO89" s="224">
        <v>42644</v>
      </c>
      <c r="DP89" s="224">
        <v>42675</v>
      </c>
      <c r="DQ89" s="224">
        <v>42705</v>
      </c>
      <c r="DR89" s="224">
        <v>42736</v>
      </c>
      <c r="DS89" s="224">
        <v>42767</v>
      </c>
      <c r="DT89" s="224">
        <v>42795</v>
      </c>
      <c r="DU89" s="224">
        <v>42826</v>
      </c>
      <c r="DV89" s="224">
        <v>42856</v>
      </c>
      <c r="DW89" s="224">
        <v>42887</v>
      </c>
      <c r="DX89" s="224">
        <v>42917</v>
      </c>
      <c r="DY89" s="224">
        <v>42948</v>
      </c>
      <c r="DZ89" s="224">
        <v>42979</v>
      </c>
      <c r="EA89" s="224">
        <v>43009</v>
      </c>
      <c r="EB89" s="224">
        <v>43040</v>
      </c>
      <c r="EC89" s="224">
        <v>43070</v>
      </c>
      <c r="ED89" s="224">
        <v>43101</v>
      </c>
      <c r="EE89" s="224">
        <v>43132</v>
      </c>
      <c r="EF89" s="224">
        <v>43160</v>
      </c>
      <c r="EG89" s="224">
        <v>43191</v>
      </c>
      <c r="EH89" s="224">
        <v>43221</v>
      </c>
      <c r="EI89" s="224">
        <v>43252</v>
      </c>
      <c r="EJ89" s="224">
        <v>43282</v>
      </c>
      <c r="EK89" s="224">
        <v>43313</v>
      </c>
      <c r="EL89" s="224">
        <v>43344</v>
      </c>
      <c r="EM89" s="224">
        <v>43374</v>
      </c>
      <c r="EN89" s="224">
        <v>43405</v>
      </c>
      <c r="EO89" s="224">
        <v>43435</v>
      </c>
      <c r="EP89" s="224">
        <v>43466</v>
      </c>
      <c r="EQ89" s="224">
        <v>43497</v>
      </c>
      <c r="ER89" s="224">
        <v>43525</v>
      </c>
      <c r="ES89" s="224">
        <v>43556</v>
      </c>
      <c r="ET89" s="224">
        <v>43586</v>
      </c>
      <c r="EU89" s="224">
        <v>43617</v>
      </c>
      <c r="EV89" s="224">
        <v>43647</v>
      </c>
      <c r="EW89" s="224">
        <v>43678</v>
      </c>
      <c r="EX89" s="224">
        <v>43709</v>
      </c>
      <c r="EY89" s="224">
        <v>43739</v>
      </c>
      <c r="EZ89" s="224">
        <v>43770</v>
      </c>
      <c r="FA89" s="224">
        <v>43800</v>
      </c>
      <c r="FB89" s="224">
        <v>43831</v>
      </c>
      <c r="FC89" s="224">
        <v>43862</v>
      </c>
      <c r="FD89" s="224">
        <v>43891</v>
      </c>
      <c r="FE89" s="224">
        <v>43922</v>
      </c>
      <c r="FF89" s="224">
        <v>43952</v>
      </c>
      <c r="FG89" s="224">
        <v>43983</v>
      </c>
      <c r="FH89" s="224">
        <v>44013</v>
      </c>
      <c r="FI89" s="224">
        <v>44044</v>
      </c>
      <c r="FJ89" s="224">
        <v>44075</v>
      </c>
      <c r="FK89" s="224">
        <v>44105</v>
      </c>
      <c r="FL89" s="224">
        <v>44136</v>
      </c>
      <c r="FM89" s="224">
        <v>44166</v>
      </c>
      <c r="FN89" s="224">
        <v>44197</v>
      </c>
      <c r="FO89" s="224">
        <v>44228</v>
      </c>
      <c r="FP89" s="224">
        <v>44256</v>
      </c>
      <c r="FQ89" s="224">
        <v>44287</v>
      </c>
      <c r="FR89" s="224">
        <v>44317</v>
      </c>
      <c r="FS89" s="224">
        <v>44348</v>
      </c>
      <c r="FT89" s="224">
        <v>44378</v>
      </c>
      <c r="FU89" s="224">
        <v>44409</v>
      </c>
      <c r="FV89" s="224">
        <v>44440</v>
      </c>
      <c r="FW89" s="224">
        <v>44470</v>
      </c>
      <c r="FX89" s="224">
        <v>44501</v>
      </c>
      <c r="FY89" s="224">
        <v>44531</v>
      </c>
      <c r="FZ89" s="224">
        <v>44562</v>
      </c>
      <c r="GA89" s="224">
        <v>44593</v>
      </c>
      <c r="GB89" s="224">
        <v>44621</v>
      </c>
      <c r="GC89" s="224">
        <v>44652</v>
      </c>
      <c r="GD89" s="224">
        <v>44682</v>
      </c>
      <c r="GE89" s="224">
        <v>44713</v>
      </c>
      <c r="GF89" s="224">
        <v>44743</v>
      </c>
      <c r="GG89" s="224">
        <v>44774</v>
      </c>
      <c r="GH89" s="224">
        <v>44805</v>
      </c>
      <c r="GI89" s="224">
        <v>44835</v>
      </c>
      <c r="GJ89" s="224">
        <v>44866</v>
      </c>
      <c r="GK89" s="224">
        <v>44896</v>
      </c>
      <c r="GL89" s="224">
        <v>44927</v>
      </c>
      <c r="GM89" s="224">
        <v>44958</v>
      </c>
      <c r="GN89" s="224">
        <v>44986</v>
      </c>
      <c r="GO89" s="224">
        <f t="shared" ref="GO89:HB89" si="9">GO$11</f>
        <v>45017</v>
      </c>
      <c r="GP89" s="224">
        <f t="shared" si="9"/>
        <v>45047</v>
      </c>
      <c r="GQ89" s="224">
        <f t="shared" si="9"/>
        <v>45078</v>
      </c>
      <c r="GR89" s="224">
        <f t="shared" si="9"/>
        <v>45108</v>
      </c>
      <c r="GS89" s="224">
        <f t="shared" si="9"/>
        <v>45139</v>
      </c>
      <c r="GT89" s="224">
        <f t="shared" si="9"/>
        <v>45170</v>
      </c>
      <c r="GU89" s="224">
        <f t="shared" si="9"/>
        <v>45200</v>
      </c>
      <c r="GV89" s="224">
        <f t="shared" si="9"/>
        <v>45231</v>
      </c>
      <c r="GW89" s="224">
        <f t="shared" si="9"/>
        <v>45261</v>
      </c>
      <c r="GX89" s="224">
        <f t="shared" si="9"/>
        <v>45292</v>
      </c>
      <c r="GY89" s="224">
        <f t="shared" si="9"/>
        <v>45323</v>
      </c>
      <c r="GZ89" s="224">
        <f t="shared" si="9"/>
        <v>45352</v>
      </c>
      <c r="HA89" s="224">
        <f t="shared" si="9"/>
        <v>45383</v>
      </c>
      <c r="HB89" s="224">
        <f t="shared" si="9"/>
        <v>45413</v>
      </c>
      <c r="HC89" s="270">
        <v>45444</v>
      </c>
      <c r="HD89" s="270">
        <v>45474</v>
      </c>
      <c r="HE89" s="270">
        <v>45505</v>
      </c>
      <c r="HF89" s="270">
        <v>45536</v>
      </c>
      <c r="HG89" s="270">
        <v>45566</v>
      </c>
      <c r="HH89" s="270">
        <v>45597</v>
      </c>
      <c r="HI89" s="270">
        <v>45627</v>
      </c>
      <c r="HJ89" s="270">
        <v>45658</v>
      </c>
      <c r="HK89" s="270">
        <v>45689</v>
      </c>
      <c r="HL89" s="270">
        <v>45717</v>
      </c>
    </row>
    <row r="90" spans="1:220">
      <c r="A90" s="100" t="s">
        <v>346</v>
      </c>
      <c r="B90" s="330">
        <v>360.02073241099998</v>
      </c>
      <c r="C90" s="331">
        <v>372.71828555399998</v>
      </c>
      <c r="D90" s="331">
        <v>376.80643529600002</v>
      </c>
      <c r="E90" s="331">
        <v>384.55496855500002</v>
      </c>
      <c r="F90" s="331">
        <v>396.029561855</v>
      </c>
      <c r="G90" s="331">
        <v>405.91110259200002</v>
      </c>
      <c r="H90" s="331">
        <v>414.256906281</v>
      </c>
      <c r="I90" s="331">
        <v>409.86960704900002</v>
      </c>
      <c r="J90" s="331">
        <v>413.46397086399998</v>
      </c>
      <c r="K90" s="331">
        <v>421.64386965599999</v>
      </c>
      <c r="L90" s="331">
        <v>424.62157470400001</v>
      </c>
      <c r="M90" s="331">
        <v>432.46859032899999</v>
      </c>
      <c r="N90" s="331">
        <v>434.60128848599999</v>
      </c>
      <c r="O90" s="331">
        <v>442.50605744199999</v>
      </c>
      <c r="P90" s="331">
        <v>435.82601412000002</v>
      </c>
      <c r="Q90" s="331">
        <v>433.73865075999998</v>
      </c>
      <c r="R90" s="331">
        <v>440.336090324</v>
      </c>
      <c r="S90" s="331">
        <v>441.67688907600001</v>
      </c>
      <c r="T90" s="331">
        <v>439.37431388900001</v>
      </c>
      <c r="U90" s="331">
        <v>435.72516106099999</v>
      </c>
      <c r="V90" s="331">
        <v>440.71306812400002</v>
      </c>
      <c r="W90" s="331">
        <v>424.01878748600001</v>
      </c>
      <c r="X90" s="331">
        <v>432.64877534599998</v>
      </c>
      <c r="Y90" s="331">
        <v>435.154244925</v>
      </c>
      <c r="Z90" s="331">
        <v>439.77086668070996</v>
      </c>
      <c r="AA90" s="331">
        <v>491.66173324817998</v>
      </c>
      <c r="AB90" s="331">
        <v>445.33061286221999</v>
      </c>
      <c r="AC90" s="331">
        <v>450.1838147478</v>
      </c>
      <c r="AD90" s="331">
        <v>510.51428833936006</v>
      </c>
      <c r="AE90" s="331">
        <v>533.89832053885004</v>
      </c>
      <c r="AF90" s="331">
        <v>537.21111202021007</v>
      </c>
      <c r="AG90" s="331">
        <v>550.64760223077008</v>
      </c>
      <c r="AH90" s="331">
        <v>559.50500506803098</v>
      </c>
      <c r="AI90" s="331">
        <v>570.38615140277102</v>
      </c>
      <c r="AJ90" s="331">
        <v>692.86316755310099</v>
      </c>
      <c r="AK90" s="331">
        <v>640.05879346363906</v>
      </c>
      <c r="AL90" s="331">
        <v>644.21456360565003</v>
      </c>
      <c r="AM90" s="331">
        <v>646.19875882928102</v>
      </c>
      <c r="AN90" s="331">
        <v>672.12530849662903</v>
      </c>
      <c r="AO90" s="331">
        <v>677.515719531949</v>
      </c>
      <c r="AP90" s="331">
        <v>739.12102286899903</v>
      </c>
      <c r="AQ90" s="331">
        <v>707.59550837082895</v>
      </c>
      <c r="AR90" s="331">
        <v>698.04378601896894</v>
      </c>
      <c r="AS90" s="331">
        <v>706.84363190358999</v>
      </c>
      <c r="AT90" s="331">
        <v>719.0885742846591</v>
      </c>
      <c r="AU90" s="331">
        <v>726.62684890072103</v>
      </c>
      <c r="AV90" s="331">
        <v>746.08244084675209</v>
      </c>
      <c r="AW90" s="331">
        <v>759.6</v>
      </c>
      <c r="AX90" s="331">
        <v>772.39666989630996</v>
      </c>
      <c r="AY90" s="331">
        <v>782.58639099331003</v>
      </c>
      <c r="AZ90" s="331">
        <v>792.74280464716992</v>
      </c>
      <c r="BA90" s="331">
        <v>843.01841917174102</v>
      </c>
      <c r="BB90" s="331">
        <v>868.15489208095994</v>
      </c>
      <c r="BC90" s="331">
        <v>875.86607706610096</v>
      </c>
      <c r="BD90" s="331">
        <v>829.236409491671</v>
      </c>
      <c r="BE90" s="331">
        <v>839.67222040010995</v>
      </c>
      <c r="BF90" s="331">
        <v>851.99855330206992</v>
      </c>
      <c r="BG90" s="331">
        <v>877.569059004162</v>
      </c>
      <c r="BH90" s="331">
        <v>899.03709291598</v>
      </c>
      <c r="BI90" s="331">
        <v>915.21055555746898</v>
      </c>
      <c r="BJ90" s="331">
        <v>931.92701095538985</v>
      </c>
      <c r="BK90" s="331">
        <v>974.37230474843102</v>
      </c>
      <c r="BL90" s="331">
        <v>1009.2489962868989</v>
      </c>
      <c r="BM90" s="331">
        <v>1023.3702286065227</v>
      </c>
      <c r="BN90" s="331">
        <v>1041.3704883820119</v>
      </c>
      <c r="BO90" s="331">
        <v>1052.5849693187342</v>
      </c>
      <c r="BP90" s="331">
        <v>1073.3023015894139</v>
      </c>
      <c r="BQ90" s="331">
        <v>1088.0945314886033</v>
      </c>
      <c r="BR90" s="331">
        <v>1067.9514917732433</v>
      </c>
      <c r="BS90" s="331">
        <v>1068.3829751868175</v>
      </c>
      <c r="BT90" s="331">
        <v>1083.4693853659885</v>
      </c>
      <c r="BU90" s="331">
        <v>1104.0130355691724</v>
      </c>
      <c r="BV90" s="331">
        <v>1123.4343225782122</v>
      </c>
      <c r="BW90" s="331">
        <v>1135.9602929625137</v>
      </c>
      <c r="BX90" s="331">
        <v>1150.5125851809294</v>
      </c>
      <c r="BY90" s="331">
        <v>1162.0403516333502</v>
      </c>
      <c r="BZ90" s="331">
        <v>1180.5331396388663</v>
      </c>
      <c r="CA90" s="331">
        <v>1171.4002879409131</v>
      </c>
      <c r="CB90" s="331">
        <v>1184.3777029497569</v>
      </c>
      <c r="CC90" s="331">
        <v>1193.7770634026901</v>
      </c>
      <c r="CD90" s="331">
        <v>1207.2559051773571</v>
      </c>
      <c r="CE90" s="331">
        <v>1211.9026574374986</v>
      </c>
      <c r="CF90" s="331">
        <v>1216.3124177031045</v>
      </c>
      <c r="CG90" s="331">
        <v>1216.9383785262587</v>
      </c>
      <c r="CH90" s="331">
        <v>1231.2120835517894</v>
      </c>
      <c r="CI90" s="331">
        <v>1220.1420430830001</v>
      </c>
      <c r="CJ90" s="331">
        <v>1222.0916234437952</v>
      </c>
      <c r="CK90" s="331">
        <v>1242.020957075134</v>
      </c>
      <c r="CL90" s="331">
        <v>1259.3579872421669</v>
      </c>
      <c r="CM90" s="331">
        <v>1289.2842440614943</v>
      </c>
      <c r="CN90" s="331">
        <v>1305.7013595243623</v>
      </c>
      <c r="CO90" s="331">
        <v>1332.9616140814007</v>
      </c>
      <c r="CP90" s="331">
        <v>1357.7098737155413</v>
      </c>
      <c r="CQ90" s="331">
        <v>1364.8710683015702</v>
      </c>
      <c r="CR90" s="331">
        <v>1374.8768972081855</v>
      </c>
      <c r="CS90" s="331">
        <v>1393.7140577685095</v>
      </c>
      <c r="CT90" s="331">
        <v>1406.2485804334758</v>
      </c>
      <c r="CU90" s="331">
        <v>1408.3244730196343</v>
      </c>
      <c r="CV90" s="331">
        <v>1439.6052597640612</v>
      </c>
      <c r="CW90" s="331">
        <v>1454.853046875714</v>
      </c>
      <c r="CX90" s="331">
        <v>1463.3328205856255</v>
      </c>
      <c r="CY90" s="331">
        <v>1490.3152645280782</v>
      </c>
      <c r="CZ90" s="331">
        <v>1520.8361136355829</v>
      </c>
      <c r="DA90" s="331">
        <v>1528.4005975916982</v>
      </c>
      <c r="DB90" s="331">
        <v>1541.0706588785974</v>
      </c>
      <c r="DC90" s="331">
        <v>1571.8504125726413</v>
      </c>
      <c r="DD90" s="331">
        <v>1581.4817543519282</v>
      </c>
      <c r="DE90" s="331">
        <v>1597.4278425874338</v>
      </c>
      <c r="DF90" s="331">
        <v>1608.1099221842971</v>
      </c>
      <c r="DG90" s="331">
        <v>1622.937865746522</v>
      </c>
      <c r="DH90" s="331">
        <v>1663.1253932090101</v>
      </c>
      <c r="DI90" s="331">
        <v>1704.1089551428222</v>
      </c>
      <c r="DJ90" s="331">
        <v>1732.3189271624135</v>
      </c>
      <c r="DK90" s="331">
        <v>1755.4760011052706</v>
      </c>
      <c r="DL90" s="331">
        <v>1791.2266291191277</v>
      </c>
      <c r="DM90" s="331">
        <v>1817.4250259740884</v>
      </c>
      <c r="DN90" s="331">
        <v>1876.5305434578847</v>
      </c>
      <c r="DO90" s="331">
        <v>1924.6736615767356</v>
      </c>
      <c r="DP90" s="331">
        <v>1927.4023522307739</v>
      </c>
      <c r="DQ90" s="331">
        <v>1960.01519085366</v>
      </c>
      <c r="DR90" s="331">
        <v>1998.5522872760987</v>
      </c>
      <c r="DS90" s="331">
        <v>2021.6123988103545</v>
      </c>
      <c r="DT90" s="331">
        <v>2037.6111898577014</v>
      </c>
      <c r="DU90" s="331">
        <v>2057.8497925403822</v>
      </c>
      <c r="DV90" s="331">
        <v>2058.3723056939139</v>
      </c>
      <c r="DW90" s="332">
        <v>2054.7692233066073</v>
      </c>
      <c r="DX90" s="332">
        <v>2088.3568218561968</v>
      </c>
      <c r="DY90" s="332">
        <v>2138.7892725726283</v>
      </c>
      <c r="DZ90" s="332">
        <v>2150.9689427626754</v>
      </c>
      <c r="EA90" s="333">
        <v>2166.4603312276827</v>
      </c>
      <c r="EB90" s="333">
        <v>2174.7358009811155</v>
      </c>
      <c r="EC90" s="333">
        <v>2196.7415895131958</v>
      </c>
      <c r="ED90" s="333">
        <v>2223.4054870425043</v>
      </c>
      <c r="EE90" s="333">
        <v>2230.2840817060851</v>
      </c>
      <c r="EF90" s="333">
        <v>2249.9842230595482</v>
      </c>
      <c r="EG90" s="333">
        <v>2277.5200062578224</v>
      </c>
      <c r="EH90" s="333">
        <v>2288.5317901565522</v>
      </c>
      <c r="EI90" s="333">
        <v>2273.9650081615005</v>
      </c>
      <c r="EJ90" s="333">
        <v>2280.7334520677041</v>
      </c>
      <c r="EK90" s="333">
        <v>2295.9079097887625</v>
      </c>
      <c r="EL90" s="333">
        <v>2309.989217469355</v>
      </c>
      <c r="EM90" s="333">
        <v>2343.5051861929019</v>
      </c>
      <c r="EN90" s="333">
        <v>2375.9687556910708</v>
      </c>
      <c r="EO90" s="333">
        <v>2401.1368936189697</v>
      </c>
      <c r="EP90" s="333">
        <v>2563.5471701712654</v>
      </c>
      <c r="EQ90" s="333">
        <v>2481.9769831564063</v>
      </c>
      <c r="ER90" s="333">
        <v>2496.0403579542326</v>
      </c>
      <c r="ES90" s="333">
        <v>2506.6880474368709</v>
      </c>
      <c r="ET90" s="333">
        <v>2547.7856051713857</v>
      </c>
      <c r="EU90" s="333">
        <v>2557.3918360737189</v>
      </c>
      <c r="EV90" s="333">
        <v>2579.735416577942</v>
      </c>
      <c r="EW90" s="333">
        <v>2615.468589583797</v>
      </c>
      <c r="EX90" s="333">
        <v>2650.4625396075817</v>
      </c>
      <c r="EY90" s="333">
        <v>2688.9339919216968</v>
      </c>
      <c r="EZ90" s="333">
        <v>2711.5607992377336</v>
      </c>
      <c r="FA90" s="333">
        <v>2738.3232038823999</v>
      </c>
      <c r="FB90" s="333">
        <v>2786.2206541325036</v>
      </c>
      <c r="FC90" s="333">
        <v>2826.6909370223934</v>
      </c>
      <c r="FD90" s="333">
        <v>2845.3649336629974</v>
      </c>
      <c r="FE90" s="333">
        <v>2841.2708241624641</v>
      </c>
      <c r="FF90" s="333">
        <v>2773.8908115420204</v>
      </c>
      <c r="FG90" s="333">
        <v>2803.0767279492616</v>
      </c>
      <c r="FH90" s="333">
        <v>2816.9516436305557</v>
      </c>
      <c r="FI90" s="333">
        <v>2891.2730697708507</v>
      </c>
      <c r="FJ90" s="333">
        <v>2895.9418513051328</v>
      </c>
      <c r="FK90" s="333">
        <v>2887.0634619426428</v>
      </c>
      <c r="FL90" s="333">
        <v>2918.7815594449671</v>
      </c>
      <c r="FM90" s="333">
        <v>2959.7986097291368</v>
      </c>
      <c r="FN90" s="333">
        <v>2993.613656265496</v>
      </c>
      <c r="FO90" s="333">
        <v>3009.8992171375362</v>
      </c>
      <c r="FP90" s="333">
        <v>3004.5586642166427</v>
      </c>
      <c r="FQ90" s="333">
        <v>3047.1492896369846</v>
      </c>
      <c r="FR90" s="333">
        <v>3090.4362600908921</v>
      </c>
      <c r="FS90" s="333">
        <v>3116.4592269957329</v>
      </c>
      <c r="FT90" s="333">
        <v>3135.2051295478987</v>
      </c>
      <c r="FU90" s="333">
        <v>3098.4514590547888</v>
      </c>
      <c r="FV90" s="333">
        <v>3071.7952647086004</v>
      </c>
      <c r="FW90" s="333">
        <v>3069.8037551143398</v>
      </c>
      <c r="FX90" s="333">
        <v>3054.9686071636038</v>
      </c>
      <c r="FY90" s="333">
        <v>3078.4146039700518</v>
      </c>
      <c r="FZ90" s="333">
        <v>3136.5864892725572</v>
      </c>
      <c r="GA90" s="333">
        <v>3214.8596646616079</v>
      </c>
      <c r="GB90" s="333">
        <v>3214.4783452302486</v>
      </c>
      <c r="GC90" s="333">
        <v>3207.2453110278561</v>
      </c>
      <c r="GD90" s="333">
        <v>3228.0442727236</v>
      </c>
      <c r="GE90" s="333">
        <v>3245.8</v>
      </c>
      <c r="GF90" s="333">
        <v>3292.8410967827499</v>
      </c>
      <c r="GG90" s="333">
        <v>3340.9863373573339</v>
      </c>
      <c r="GH90" s="333">
        <v>3466.4948850924625</v>
      </c>
      <c r="GI90" s="333">
        <v>3414.1151486762028</v>
      </c>
      <c r="GJ90" s="333">
        <v>3464.5998260333818</v>
      </c>
      <c r="GK90" s="333">
        <v>3578.643004136321</v>
      </c>
      <c r="GL90" s="333">
        <v>3466.1311343267976</v>
      </c>
      <c r="GM90" s="333">
        <v>3441.065021236092</v>
      </c>
      <c r="GN90" s="333">
        <v>3496.4885123190411</v>
      </c>
      <c r="GO90" s="333">
        <v>3580.7451224239999</v>
      </c>
      <c r="GP90" s="333">
        <v>3714.3392815044904</v>
      </c>
      <c r="GQ90" s="333">
        <v>3833.2</v>
      </c>
      <c r="GR90" s="333">
        <v>3828.9</v>
      </c>
      <c r="GS90" s="333">
        <v>3891.4</v>
      </c>
      <c r="GT90" s="333">
        <v>3938</v>
      </c>
      <c r="GU90" s="333">
        <v>3944.3</v>
      </c>
      <c r="GV90" s="333">
        <v>4166.6000000000004</v>
      </c>
      <c r="GW90" s="333">
        <v>4026.89</v>
      </c>
      <c r="GX90" s="333">
        <v>4078.25</v>
      </c>
      <c r="GY90" s="333">
        <v>4106</v>
      </c>
      <c r="GZ90" s="333">
        <v>4141.6745691386313</v>
      </c>
      <c r="HA90" s="333">
        <v>4160.7</v>
      </c>
      <c r="HB90" s="333">
        <v>4197.3999999999996</v>
      </c>
      <c r="HC90" s="671">
        <v>4243.3</v>
      </c>
      <c r="HD90" s="671">
        <v>4277</v>
      </c>
      <c r="HE90" s="671">
        <v>4335.5804415181601</v>
      </c>
      <c r="HF90" s="671">
        <v>4353</v>
      </c>
      <c r="HG90" s="671">
        <v>4695.8</v>
      </c>
      <c r="HH90" s="671">
        <v>4439</v>
      </c>
      <c r="HI90" s="671">
        <v>4473.8999999999996</v>
      </c>
      <c r="HJ90" s="671">
        <v>4592.8</v>
      </c>
      <c r="HK90" s="671">
        <v>4673.49</v>
      </c>
      <c r="HL90" s="671">
        <v>4628.6000000000004</v>
      </c>
    </row>
    <row r="91" spans="1:220">
      <c r="A91" s="239" t="s">
        <v>423</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9"/>
      <c r="EB91" s="299"/>
      <c r="EC91" s="299"/>
      <c r="ED91" s="299"/>
      <c r="EE91" s="299"/>
      <c r="EF91" s="299"/>
      <c r="EG91" s="299"/>
      <c r="EH91" s="299"/>
      <c r="EI91" s="299"/>
      <c r="EJ91" s="299"/>
      <c r="EK91" s="299"/>
      <c r="EL91" s="299"/>
      <c r="EM91" s="299"/>
      <c r="EN91" s="299"/>
      <c r="EO91" s="299"/>
      <c r="EP91" s="299"/>
      <c r="EQ91" s="299"/>
      <c r="ER91" s="299"/>
      <c r="ES91" s="299"/>
      <c r="ET91" s="299"/>
      <c r="FD91" s="355"/>
      <c r="FT91" s="355"/>
      <c r="HC91" s="630"/>
      <c r="HD91" s="630"/>
      <c r="HE91" s="630"/>
      <c r="HF91" s="630"/>
      <c r="HG91" s="630"/>
      <c r="HH91" s="630"/>
      <c r="HI91" s="630"/>
      <c r="HJ91" s="630"/>
      <c r="HK91" s="630"/>
      <c r="HL91" s="630"/>
    </row>
    <row r="92" spans="1:220">
      <c r="HC92" s="630"/>
      <c r="HD92" s="630"/>
      <c r="HE92" s="630"/>
      <c r="HF92" s="630"/>
      <c r="HG92" s="630"/>
      <c r="HH92" s="630"/>
      <c r="HI92" s="630"/>
      <c r="HJ92" s="630"/>
      <c r="HK92" s="630"/>
      <c r="HL92" s="630"/>
    </row>
    <row r="93" spans="1:220">
      <c r="HC93" s="630"/>
      <c r="HD93" s="630"/>
      <c r="HE93" s="630"/>
      <c r="HF93" s="630"/>
      <c r="HG93" s="630"/>
      <c r="HH93" s="630"/>
      <c r="HI93" s="630"/>
      <c r="HJ93" s="630"/>
      <c r="HK93" s="630"/>
      <c r="HL93" s="630"/>
    </row>
    <row r="94" spans="1:220" ht="15.75">
      <c r="A94" s="403" t="s">
        <v>347</v>
      </c>
      <c r="HC94" s="630"/>
      <c r="HD94" s="630"/>
      <c r="HE94" s="630"/>
      <c r="HF94" s="630"/>
      <c r="HG94" s="630"/>
      <c r="HH94" s="630"/>
      <c r="HI94" s="630"/>
      <c r="HJ94" s="630"/>
      <c r="HK94" s="630"/>
      <c r="HL94" s="630"/>
    </row>
    <row r="95" spans="1:220">
      <c r="A95" s="303" t="s">
        <v>348</v>
      </c>
      <c r="B95" s="224">
        <v>39083</v>
      </c>
      <c r="C95" s="224">
        <v>39114</v>
      </c>
      <c r="D95" s="224">
        <v>39142</v>
      </c>
      <c r="E95" s="224">
        <v>39173</v>
      </c>
      <c r="F95" s="224">
        <v>39203</v>
      </c>
      <c r="G95" s="224">
        <v>39234</v>
      </c>
      <c r="H95" s="224">
        <v>39264</v>
      </c>
      <c r="I95" s="224">
        <v>39295</v>
      </c>
      <c r="J95" s="224">
        <v>39326</v>
      </c>
      <c r="K95" s="224">
        <v>39356</v>
      </c>
      <c r="L95" s="224">
        <v>39387</v>
      </c>
      <c r="M95" s="224">
        <v>39417</v>
      </c>
      <c r="N95" s="224">
        <v>39448</v>
      </c>
      <c r="O95" s="224">
        <v>39479</v>
      </c>
      <c r="P95" s="224">
        <v>39508</v>
      </c>
      <c r="Q95" s="224">
        <v>39539</v>
      </c>
      <c r="R95" s="224">
        <v>39569</v>
      </c>
      <c r="S95" s="224">
        <v>39600</v>
      </c>
      <c r="T95" s="224">
        <v>39630</v>
      </c>
      <c r="U95" s="224">
        <v>39661</v>
      </c>
      <c r="V95" s="224">
        <v>39692</v>
      </c>
      <c r="W95" s="224">
        <v>39722</v>
      </c>
      <c r="X95" s="224">
        <v>39753</v>
      </c>
      <c r="Y95" s="224">
        <v>39783</v>
      </c>
      <c r="Z95" s="224">
        <v>39814</v>
      </c>
      <c r="AA95" s="224">
        <v>39845</v>
      </c>
      <c r="AB95" s="224">
        <v>39873</v>
      </c>
      <c r="AC95" s="224">
        <v>39904</v>
      </c>
      <c r="AD95" s="224">
        <v>39934</v>
      </c>
      <c r="AE95" s="224">
        <v>39965</v>
      </c>
      <c r="AF95" s="224">
        <v>39995</v>
      </c>
      <c r="AG95" s="224">
        <v>40026</v>
      </c>
      <c r="AH95" s="224">
        <v>40057</v>
      </c>
      <c r="AI95" s="224">
        <v>40087</v>
      </c>
      <c r="AJ95" s="224">
        <v>40118</v>
      </c>
      <c r="AK95" s="224">
        <v>40148</v>
      </c>
      <c r="AL95" s="224">
        <v>40179</v>
      </c>
      <c r="AM95" s="224">
        <v>40210</v>
      </c>
      <c r="AN95" s="224">
        <v>40238</v>
      </c>
      <c r="AO95" s="224">
        <v>40269</v>
      </c>
      <c r="AP95" s="224">
        <v>40299</v>
      </c>
      <c r="AQ95" s="224">
        <v>40330</v>
      </c>
      <c r="AR95" s="224">
        <v>40360</v>
      </c>
      <c r="AS95" s="224">
        <v>40391</v>
      </c>
      <c r="AT95" s="224">
        <v>40422</v>
      </c>
      <c r="AU95" s="224">
        <v>40452</v>
      </c>
      <c r="AV95" s="224">
        <v>40483</v>
      </c>
      <c r="AW95" s="224">
        <v>40513</v>
      </c>
      <c r="AX95" s="224">
        <v>40544</v>
      </c>
      <c r="AY95" s="224">
        <v>40575</v>
      </c>
      <c r="AZ95" s="224">
        <v>40603</v>
      </c>
      <c r="BA95" s="224">
        <v>40634</v>
      </c>
      <c r="BB95" s="224">
        <v>40664</v>
      </c>
      <c r="BC95" s="224">
        <v>40695</v>
      </c>
      <c r="BD95" s="224">
        <v>40725</v>
      </c>
      <c r="BE95" s="224">
        <v>40756</v>
      </c>
      <c r="BF95" s="224">
        <v>40787</v>
      </c>
      <c r="BG95" s="224">
        <v>40817</v>
      </c>
      <c r="BH95" s="224">
        <v>40848</v>
      </c>
      <c r="BI95" s="224">
        <v>40878</v>
      </c>
      <c r="BJ95" s="224">
        <v>40909</v>
      </c>
      <c r="BK95" s="224">
        <v>40940</v>
      </c>
      <c r="BL95" s="224">
        <v>40969</v>
      </c>
      <c r="BM95" s="224">
        <v>41000</v>
      </c>
      <c r="BN95" s="224">
        <v>41030</v>
      </c>
      <c r="BO95" s="224">
        <v>41061</v>
      </c>
      <c r="BP95" s="224">
        <v>41091</v>
      </c>
      <c r="BQ95" s="224">
        <v>41122</v>
      </c>
      <c r="BR95" s="224">
        <v>41153</v>
      </c>
      <c r="BS95" s="224">
        <v>41183</v>
      </c>
      <c r="BT95" s="224">
        <v>41214</v>
      </c>
      <c r="BU95" s="224">
        <v>41244</v>
      </c>
      <c r="BV95" s="224">
        <v>41275</v>
      </c>
      <c r="BW95" s="224">
        <v>41306</v>
      </c>
      <c r="BX95" s="224">
        <v>41334</v>
      </c>
      <c r="BY95" s="224">
        <v>41365</v>
      </c>
      <c r="BZ95" s="224">
        <v>41395</v>
      </c>
      <c r="CA95" s="224">
        <v>41426</v>
      </c>
      <c r="CB95" s="224">
        <v>41456</v>
      </c>
      <c r="CC95" s="224">
        <v>41487</v>
      </c>
      <c r="CD95" s="224">
        <v>41518</v>
      </c>
      <c r="CE95" s="224">
        <v>41548</v>
      </c>
      <c r="CF95" s="224">
        <v>41579</v>
      </c>
      <c r="CG95" s="224">
        <v>41609</v>
      </c>
      <c r="CH95" s="224">
        <v>41640</v>
      </c>
      <c r="CI95" s="224">
        <v>41671</v>
      </c>
      <c r="CJ95" s="224">
        <v>41699</v>
      </c>
      <c r="CK95" s="224">
        <v>41730</v>
      </c>
      <c r="CL95" s="224">
        <v>41760</v>
      </c>
      <c r="CM95" s="224">
        <v>41791</v>
      </c>
      <c r="CN95" s="224">
        <v>41821</v>
      </c>
      <c r="CO95" s="224">
        <v>41852</v>
      </c>
      <c r="CP95" s="224">
        <v>41883</v>
      </c>
      <c r="CQ95" s="224">
        <v>41913</v>
      </c>
      <c r="CR95" s="224">
        <v>41944</v>
      </c>
      <c r="CS95" s="224">
        <v>41974</v>
      </c>
      <c r="CT95" s="224">
        <v>42005</v>
      </c>
      <c r="CU95" s="224">
        <v>42036</v>
      </c>
      <c r="CV95" s="224">
        <v>42064</v>
      </c>
      <c r="CW95" s="224">
        <v>42095</v>
      </c>
      <c r="CX95" s="224">
        <v>42125</v>
      </c>
      <c r="CY95" s="224">
        <v>42156</v>
      </c>
      <c r="CZ95" s="224">
        <v>42186</v>
      </c>
      <c r="DA95" s="224">
        <v>42217</v>
      </c>
      <c r="DB95" s="224">
        <v>42248</v>
      </c>
      <c r="DC95" s="224">
        <v>42278</v>
      </c>
      <c r="DD95" s="224">
        <v>42309</v>
      </c>
      <c r="DE95" s="224">
        <v>42339</v>
      </c>
      <c r="DF95" s="224">
        <v>42370</v>
      </c>
      <c r="DG95" s="224">
        <v>42401</v>
      </c>
      <c r="DH95" s="224">
        <v>42430</v>
      </c>
      <c r="DI95" s="224">
        <v>42461</v>
      </c>
      <c r="DJ95" s="224">
        <v>42491</v>
      </c>
      <c r="DK95" s="224">
        <v>42522</v>
      </c>
      <c r="DL95" s="224">
        <v>42552</v>
      </c>
      <c r="DM95" s="224">
        <v>42583</v>
      </c>
      <c r="DN95" s="224">
        <v>42614</v>
      </c>
      <c r="DO95" s="224">
        <v>42644</v>
      </c>
      <c r="DP95" s="224">
        <v>42675</v>
      </c>
      <c r="DQ95" s="224">
        <v>42705</v>
      </c>
      <c r="DR95" s="224">
        <v>42736</v>
      </c>
      <c r="DS95" s="224">
        <v>42767</v>
      </c>
      <c r="DT95" s="224">
        <v>42795</v>
      </c>
      <c r="DU95" s="224">
        <v>42826</v>
      </c>
      <c r="DV95" s="224">
        <v>42856</v>
      </c>
      <c r="DW95" s="224">
        <v>42887</v>
      </c>
      <c r="DX95" s="224">
        <v>42917</v>
      </c>
      <c r="DY95" s="224">
        <v>42948</v>
      </c>
      <c r="DZ95" s="224">
        <v>42979</v>
      </c>
      <c r="EA95" s="224">
        <v>43009</v>
      </c>
      <c r="EB95" s="224">
        <v>43040</v>
      </c>
      <c r="EC95" s="224">
        <v>43070</v>
      </c>
      <c r="ED95" s="224">
        <v>43101</v>
      </c>
      <c r="EE95" s="224">
        <v>43132</v>
      </c>
      <c r="EF95" s="224">
        <v>43160</v>
      </c>
      <c r="EG95" s="224">
        <v>43191</v>
      </c>
      <c r="EH95" s="224">
        <v>43221</v>
      </c>
      <c r="EI95" s="224">
        <v>43252</v>
      </c>
      <c r="EJ95" s="224">
        <v>43282</v>
      </c>
      <c r="EK95" s="224">
        <v>43313</v>
      </c>
      <c r="EL95" s="224">
        <v>43344</v>
      </c>
      <c r="EM95" s="224">
        <v>43374</v>
      </c>
      <c r="EN95" s="224">
        <v>43405</v>
      </c>
      <c r="EO95" s="224">
        <v>43435</v>
      </c>
      <c r="EP95" s="224">
        <v>43466</v>
      </c>
      <c r="EQ95" s="224">
        <v>43497</v>
      </c>
      <c r="ER95" s="224">
        <v>43525</v>
      </c>
      <c r="ES95" s="224">
        <v>43556</v>
      </c>
      <c r="ET95" s="224">
        <v>43586</v>
      </c>
      <c r="EU95" s="224">
        <v>43617</v>
      </c>
      <c r="EV95" s="224">
        <v>43647</v>
      </c>
      <c r="EW95" s="224">
        <v>43678</v>
      </c>
      <c r="EX95" s="224">
        <v>43709</v>
      </c>
      <c r="EY95" s="224">
        <v>43739</v>
      </c>
      <c r="EZ95" s="224">
        <v>43770</v>
      </c>
      <c r="FA95" s="224">
        <v>43800</v>
      </c>
      <c r="FB95" s="224">
        <v>43831</v>
      </c>
      <c r="FC95" s="224">
        <v>43862</v>
      </c>
      <c r="FD95" s="224">
        <v>43891</v>
      </c>
      <c r="FE95" s="224">
        <v>43922</v>
      </c>
      <c r="FF95" s="224">
        <v>43952</v>
      </c>
      <c r="FG95" s="224">
        <v>43983</v>
      </c>
      <c r="FH95" s="224">
        <v>44013</v>
      </c>
      <c r="FI95" s="224">
        <v>44044</v>
      </c>
      <c r="FJ95" s="224">
        <v>44075</v>
      </c>
      <c r="FK95" s="224">
        <v>44105</v>
      </c>
      <c r="FL95" s="224">
        <v>44136</v>
      </c>
      <c r="FM95" s="224">
        <v>44166</v>
      </c>
      <c r="FN95" s="224">
        <v>44197</v>
      </c>
      <c r="FO95" s="224">
        <v>44228</v>
      </c>
      <c r="FP95" s="224">
        <v>44256</v>
      </c>
      <c r="FQ95" s="224">
        <v>44287</v>
      </c>
      <c r="FR95" s="224">
        <v>44317</v>
      </c>
      <c r="FS95" s="224">
        <v>44348</v>
      </c>
      <c r="FT95" s="224">
        <v>44378</v>
      </c>
      <c r="FU95" s="224">
        <v>44409</v>
      </c>
      <c r="FV95" s="224">
        <v>44440</v>
      </c>
      <c r="FW95" s="224">
        <v>44470</v>
      </c>
      <c r="FX95" s="224">
        <v>44501</v>
      </c>
      <c r="FY95" s="224">
        <v>44531</v>
      </c>
      <c r="FZ95" s="224">
        <v>44562</v>
      </c>
      <c r="GA95" s="224">
        <v>44593</v>
      </c>
      <c r="GB95" s="224">
        <v>44621</v>
      </c>
      <c r="GC95" s="224">
        <v>44652</v>
      </c>
      <c r="GD95" s="224">
        <v>44682</v>
      </c>
      <c r="GE95" s="224">
        <v>44713</v>
      </c>
      <c r="GF95" s="224">
        <v>44743</v>
      </c>
      <c r="GG95" s="224">
        <v>44774</v>
      </c>
      <c r="GH95" s="224">
        <v>44805</v>
      </c>
      <c r="GI95" s="224">
        <v>44835</v>
      </c>
      <c r="GJ95" s="224">
        <v>44866</v>
      </c>
      <c r="GK95" s="224">
        <v>44896</v>
      </c>
      <c r="GL95" s="224">
        <v>44927</v>
      </c>
      <c r="GM95" s="224">
        <v>44958</v>
      </c>
      <c r="GN95" s="224">
        <v>44986</v>
      </c>
      <c r="GO95" s="224">
        <f t="shared" ref="GO95:HB95" si="10">GO$11</f>
        <v>45017</v>
      </c>
      <c r="GP95" s="224">
        <f t="shared" si="10"/>
        <v>45047</v>
      </c>
      <c r="GQ95" s="224">
        <f t="shared" si="10"/>
        <v>45078</v>
      </c>
      <c r="GR95" s="224">
        <f t="shared" si="10"/>
        <v>45108</v>
      </c>
      <c r="GS95" s="224">
        <f t="shared" si="10"/>
        <v>45139</v>
      </c>
      <c r="GT95" s="224">
        <f t="shared" si="10"/>
        <v>45170</v>
      </c>
      <c r="GU95" s="224">
        <f t="shared" si="10"/>
        <v>45200</v>
      </c>
      <c r="GV95" s="224">
        <f t="shared" si="10"/>
        <v>45231</v>
      </c>
      <c r="GW95" s="224">
        <f t="shared" si="10"/>
        <v>45261</v>
      </c>
      <c r="GX95" s="224">
        <f t="shared" si="10"/>
        <v>45292</v>
      </c>
      <c r="GY95" s="224">
        <f t="shared" si="10"/>
        <v>45323</v>
      </c>
      <c r="GZ95" s="224">
        <f t="shared" si="10"/>
        <v>45352</v>
      </c>
      <c r="HA95" s="224">
        <f t="shared" si="10"/>
        <v>45383</v>
      </c>
      <c r="HB95" s="224">
        <f t="shared" si="10"/>
        <v>45413</v>
      </c>
      <c r="HC95" s="270">
        <v>45444</v>
      </c>
      <c r="HD95" s="270">
        <v>45474</v>
      </c>
      <c r="HE95" s="270">
        <v>45505</v>
      </c>
      <c r="HF95" s="270">
        <v>45536</v>
      </c>
      <c r="HG95" s="270">
        <v>45566</v>
      </c>
      <c r="HH95" s="270">
        <v>45597</v>
      </c>
      <c r="HI95" s="270">
        <v>45627</v>
      </c>
      <c r="HJ95" s="270">
        <v>45658</v>
      </c>
      <c r="HK95" s="270">
        <v>45689</v>
      </c>
      <c r="HL95" s="270">
        <v>45717</v>
      </c>
    </row>
    <row r="96" spans="1:220" s="417" customFormat="1">
      <c r="A96" s="104" t="s">
        <v>349</v>
      </c>
      <c r="B96" s="431">
        <v>2004.3310000000001</v>
      </c>
      <c r="C96" s="432">
        <v>1904.2329999999999</v>
      </c>
      <c r="D96" s="432">
        <v>2201.8910000000001</v>
      </c>
      <c r="E96" s="432">
        <v>2232.6350000000002</v>
      </c>
      <c r="F96" s="432">
        <v>2647.6190000000001</v>
      </c>
      <c r="G96" s="432">
        <v>2135.172</v>
      </c>
      <c r="H96" s="432">
        <v>2140.4630000000002</v>
      </c>
      <c r="I96" s="432">
        <v>2291.8020000000001</v>
      </c>
      <c r="J96" s="432">
        <v>2325.069</v>
      </c>
      <c r="K96" s="432">
        <v>2293.1970000000001</v>
      </c>
      <c r="L96" s="432">
        <v>2202.3889999999997</v>
      </c>
      <c r="M96" s="432">
        <v>2443.877</v>
      </c>
      <c r="N96" s="432">
        <v>2563.9099999999994</v>
      </c>
      <c r="O96" s="432">
        <v>2480.5059999999999</v>
      </c>
      <c r="P96" s="432">
        <v>2676.846</v>
      </c>
      <c r="Q96" s="432">
        <v>3156.6929999999998</v>
      </c>
      <c r="R96" s="432">
        <v>3383.6459999999997</v>
      </c>
      <c r="S96" s="432">
        <v>3610.8440000000005</v>
      </c>
      <c r="T96" s="432">
        <v>3986.6199999999994</v>
      </c>
      <c r="U96" s="432">
        <v>3405.2780000000002</v>
      </c>
      <c r="V96" s="432">
        <v>3055.7709999999997</v>
      </c>
      <c r="W96" s="432">
        <v>3583.8959999999997</v>
      </c>
      <c r="X96" s="432">
        <v>3309.7159999999999</v>
      </c>
      <c r="Y96" s="432">
        <v>4268.9479999999994</v>
      </c>
      <c r="Z96" s="432">
        <v>3381.9390000000012</v>
      </c>
      <c r="AA96" s="432">
        <v>3367.2739999999999</v>
      </c>
      <c r="AB96" s="432">
        <v>3926.4389999999999</v>
      </c>
      <c r="AC96" s="432">
        <v>4131.6899999999987</v>
      </c>
      <c r="AD96" s="432">
        <v>3819.1070000000004</v>
      </c>
      <c r="AE96" s="432">
        <v>4213.9889999999996</v>
      </c>
      <c r="AF96" s="432">
        <v>4987.1250000000009</v>
      </c>
      <c r="AG96" s="432">
        <v>4242.2699999999995</v>
      </c>
      <c r="AH96" s="432">
        <v>4268.3450000000003</v>
      </c>
      <c r="AI96" s="432">
        <v>4142.8479999999981</v>
      </c>
      <c r="AJ96" s="432">
        <v>4457.759</v>
      </c>
      <c r="AK96" s="432">
        <v>5127.3689999999997</v>
      </c>
      <c r="AL96" s="432">
        <v>4056.596</v>
      </c>
      <c r="AM96" s="432">
        <v>4141.7640000000001</v>
      </c>
      <c r="AN96" s="432">
        <v>5128.0210000000006</v>
      </c>
      <c r="AO96" s="432">
        <v>4547.9340000000002</v>
      </c>
      <c r="AP96" s="432">
        <v>5050.6400000000003</v>
      </c>
      <c r="AQ96" s="432">
        <v>4775.4380000000001</v>
      </c>
      <c r="AR96" s="432">
        <v>5138.3149999999996</v>
      </c>
      <c r="AS96" s="432">
        <v>5577.2079999999996</v>
      </c>
      <c r="AT96" s="432">
        <v>5441.2649999999994</v>
      </c>
      <c r="AU96" s="432">
        <v>5653.2309999999998</v>
      </c>
      <c r="AV96" s="432">
        <v>6455.7030000000004</v>
      </c>
      <c r="AW96" s="432">
        <v>7704.7149999999992</v>
      </c>
      <c r="AX96" s="432">
        <v>6395.4269999999997</v>
      </c>
      <c r="AY96" s="432">
        <v>5832.3759999999993</v>
      </c>
      <c r="AZ96" s="432">
        <v>8795.2150000000001</v>
      </c>
      <c r="BA96" s="432">
        <v>6451.338999999999</v>
      </c>
      <c r="BB96" s="432">
        <v>7331.4389999999994</v>
      </c>
      <c r="BC96" s="432">
        <v>6855.1689999999999</v>
      </c>
      <c r="BD96" s="432">
        <v>7006.2190000000001</v>
      </c>
      <c r="BE96" s="432">
        <v>7925.9640000000009</v>
      </c>
      <c r="BF96" s="432">
        <v>7588.8</v>
      </c>
      <c r="BG96" s="432">
        <v>7338.6270000000004</v>
      </c>
      <c r="BH96" s="432">
        <v>8136.9609999999993</v>
      </c>
      <c r="BI96" s="432">
        <v>8517.126000000002</v>
      </c>
      <c r="BJ96" s="432">
        <v>8361.4600000000009</v>
      </c>
      <c r="BK96" s="432">
        <v>9793.5569999999989</v>
      </c>
      <c r="BL96" s="432">
        <v>9054.3960000000006</v>
      </c>
      <c r="BM96" s="432">
        <v>10949.953000000001</v>
      </c>
      <c r="BN96" s="432">
        <v>10341.005999999999</v>
      </c>
      <c r="BO96" s="432">
        <v>9549.4659999999985</v>
      </c>
      <c r="BP96" s="432">
        <v>11058.957999999999</v>
      </c>
      <c r="BQ96" s="432">
        <v>12300.968000000001</v>
      </c>
      <c r="BR96" s="432">
        <v>9939.1119999999992</v>
      </c>
      <c r="BS96" s="432">
        <v>12626.108</v>
      </c>
      <c r="BT96" s="432">
        <v>12143.536</v>
      </c>
      <c r="BU96" s="432">
        <v>11526.703</v>
      </c>
      <c r="BV96" s="432">
        <v>10627.954</v>
      </c>
      <c r="BW96" s="432">
        <v>9529.4179999999997</v>
      </c>
      <c r="BX96" s="432">
        <v>10058.159</v>
      </c>
      <c r="BY96" s="432">
        <v>11488.501</v>
      </c>
      <c r="BZ96" s="432">
        <v>11215.114000000001</v>
      </c>
      <c r="CA96" s="432">
        <v>10994.488000000001</v>
      </c>
      <c r="CB96" s="432">
        <v>12461.590000000002</v>
      </c>
      <c r="CC96" s="432">
        <v>11389.216</v>
      </c>
      <c r="CD96" s="432">
        <v>11097.422999999999</v>
      </c>
      <c r="CE96" s="432">
        <v>12225.62</v>
      </c>
      <c r="CF96" s="432">
        <v>10898.448999999999</v>
      </c>
      <c r="CG96" s="432">
        <v>12000.310000000001</v>
      </c>
      <c r="CH96" s="432">
        <v>11401.622000000001</v>
      </c>
      <c r="CI96" s="432">
        <v>11469.978999999999</v>
      </c>
      <c r="CJ96" s="432">
        <v>11075.785</v>
      </c>
      <c r="CK96" s="432">
        <v>11191.789999999999</v>
      </c>
      <c r="CL96" s="432">
        <v>12101.845999999998</v>
      </c>
      <c r="CM96" s="432">
        <v>12249.92</v>
      </c>
      <c r="CN96" s="432">
        <v>13536.215999999999</v>
      </c>
      <c r="CO96" s="432">
        <v>12981.718999999999</v>
      </c>
      <c r="CP96" s="432">
        <v>13215.994000000001</v>
      </c>
      <c r="CQ96" s="432">
        <v>14397.457</v>
      </c>
      <c r="CR96" s="432">
        <v>12954.458999999999</v>
      </c>
      <c r="CS96" s="432">
        <v>15075.672</v>
      </c>
      <c r="CT96" s="432">
        <v>15321.851000000001</v>
      </c>
      <c r="CU96" s="432">
        <v>15039.279</v>
      </c>
      <c r="CV96" s="432">
        <v>22516.448761231699</v>
      </c>
      <c r="CW96" s="432">
        <v>25860.016324</v>
      </c>
      <c r="CX96" s="432">
        <v>24724.12</v>
      </c>
      <c r="CY96" s="432">
        <v>26791.431999999997</v>
      </c>
      <c r="CZ96" s="432">
        <v>28776.223999999998</v>
      </c>
      <c r="DA96" s="432">
        <v>29388.253000000001</v>
      </c>
      <c r="DB96" s="432">
        <v>31348.502</v>
      </c>
      <c r="DC96" s="432">
        <v>30262.255000000005</v>
      </c>
      <c r="DD96" s="432">
        <v>30240.788999999997</v>
      </c>
      <c r="DE96" s="432">
        <v>33774.118000000002</v>
      </c>
      <c r="DF96" s="432">
        <v>27757.107000000004</v>
      </c>
      <c r="DG96" s="432">
        <v>27177.213</v>
      </c>
      <c r="DH96" s="432">
        <v>30793.462000000003</v>
      </c>
      <c r="DI96" s="432">
        <v>28106.736999999997</v>
      </c>
      <c r="DJ96" s="432">
        <v>30742.572999999997</v>
      </c>
      <c r="DK96" s="432">
        <v>31893.309999999998</v>
      </c>
      <c r="DL96" s="432">
        <v>32745.373</v>
      </c>
      <c r="DM96" s="432">
        <v>32672.465</v>
      </c>
      <c r="DN96" s="432">
        <v>31071.630499999999</v>
      </c>
      <c r="DO96" s="432">
        <v>30683.519</v>
      </c>
      <c r="DP96" s="432">
        <v>32864.815000000002</v>
      </c>
      <c r="DQ96" s="432">
        <v>36256.892</v>
      </c>
      <c r="DR96" s="432">
        <v>33637.803999999996</v>
      </c>
      <c r="DS96" s="432">
        <v>29135.06</v>
      </c>
      <c r="DT96" s="432">
        <v>38304.772000000004</v>
      </c>
      <c r="DU96" s="432">
        <v>28491.621999999999</v>
      </c>
      <c r="DV96" s="432">
        <v>32735.585000000003</v>
      </c>
      <c r="DW96" s="433">
        <v>29867.463000000003</v>
      </c>
      <c r="DX96" s="433">
        <v>31649.910999999996</v>
      </c>
      <c r="DY96" s="433">
        <v>33075.962</v>
      </c>
      <c r="DZ96" s="433">
        <v>26929.851000000002</v>
      </c>
      <c r="EA96" s="434">
        <v>24760.487999999998</v>
      </c>
      <c r="EB96" s="434">
        <v>22651.438000000002</v>
      </c>
      <c r="EC96" s="434">
        <v>25057.539999999997</v>
      </c>
      <c r="ED96" s="434">
        <v>29756.822</v>
      </c>
      <c r="EE96" s="434">
        <v>27963.731</v>
      </c>
      <c r="EF96" s="434">
        <v>32591.079000000002</v>
      </c>
      <c r="EG96" s="434">
        <v>33502.767000000007</v>
      </c>
      <c r="EH96" s="434">
        <v>32928.398999999998</v>
      </c>
      <c r="EI96" s="434">
        <v>32909.016899999995</v>
      </c>
      <c r="EJ96" s="434">
        <v>37196.627099999998</v>
      </c>
      <c r="EK96" s="434">
        <v>38053.85125</v>
      </c>
      <c r="EL96" s="434">
        <v>32945.031000000003</v>
      </c>
      <c r="EM96" s="434">
        <v>38584.465000000004</v>
      </c>
      <c r="EN96" s="434">
        <v>34972.809000000001</v>
      </c>
      <c r="EO96" s="434">
        <v>39530.769</v>
      </c>
      <c r="EP96" s="434">
        <v>39814.61275</v>
      </c>
      <c r="EQ96" s="434">
        <v>35769.404399999999</v>
      </c>
      <c r="ER96" s="434">
        <v>34364.389649999997</v>
      </c>
      <c r="ES96" s="434">
        <v>38382.125950000009</v>
      </c>
      <c r="ET96" s="434">
        <v>39519.663999999997</v>
      </c>
      <c r="EU96" s="434">
        <v>34986.549800000001</v>
      </c>
      <c r="EV96" s="434">
        <v>41312.225450000005</v>
      </c>
      <c r="EW96" s="434">
        <v>39004.424149999999</v>
      </c>
      <c r="EX96" s="434">
        <v>39204.183449999997</v>
      </c>
      <c r="EY96" s="434">
        <v>41275.155200000001</v>
      </c>
      <c r="EZ96" s="434">
        <v>38370.442349999998</v>
      </c>
      <c r="FA96" s="434">
        <v>46020.642350000002</v>
      </c>
      <c r="FB96" s="434">
        <v>44266.594999999994</v>
      </c>
      <c r="FC96" s="434">
        <v>38344.717999999993</v>
      </c>
      <c r="FD96" s="434">
        <v>44083.787500000006</v>
      </c>
      <c r="FE96" s="434">
        <v>38982.199599999993</v>
      </c>
      <c r="FF96" s="434">
        <v>40162.831849999995</v>
      </c>
      <c r="FG96" s="434">
        <v>41734.867700000003</v>
      </c>
      <c r="FH96" s="434">
        <v>49545.8122</v>
      </c>
      <c r="FI96" s="434">
        <v>45777.242899999997</v>
      </c>
      <c r="FJ96" s="434">
        <v>49962.708050000001</v>
      </c>
      <c r="FK96" s="434">
        <v>49256.691049999994</v>
      </c>
      <c r="FL96" s="434">
        <v>48984.150699999998</v>
      </c>
      <c r="FM96" s="434">
        <v>60858.742699999995</v>
      </c>
      <c r="FN96" s="434">
        <v>53100.764599999995</v>
      </c>
      <c r="FO96" s="434">
        <v>51054.141349999998</v>
      </c>
      <c r="FP96" s="434">
        <v>63153.063649999996</v>
      </c>
      <c r="FQ96" s="434">
        <v>57788.048000000003</v>
      </c>
      <c r="FR96" s="434">
        <v>57754.9058</v>
      </c>
      <c r="FS96" s="434">
        <v>62870.023300000001</v>
      </c>
      <c r="FT96" s="434">
        <v>66036.21454999999</v>
      </c>
      <c r="FU96" s="434">
        <v>79462.933999999994</v>
      </c>
      <c r="FV96" s="434">
        <v>76487.248000000007</v>
      </c>
      <c r="FW96" s="434">
        <v>73068.747000000003</v>
      </c>
      <c r="FX96" s="434">
        <v>74850.754000000001</v>
      </c>
      <c r="FY96" s="434">
        <v>88070.861000000004</v>
      </c>
      <c r="FZ96" s="434">
        <v>77423.557000000001</v>
      </c>
      <c r="GA96" s="434">
        <v>73153.706999999995</v>
      </c>
      <c r="GB96" s="434">
        <v>89236.495999999999</v>
      </c>
      <c r="GC96" s="434">
        <v>83334.369000000006</v>
      </c>
      <c r="GD96" s="434">
        <v>99196.566999999995</v>
      </c>
      <c r="GE96" s="434">
        <v>102077.1</v>
      </c>
      <c r="GF96" s="434">
        <v>100822.591</v>
      </c>
      <c r="GG96" s="434">
        <v>111947.819</v>
      </c>
      <c r="GH96" s="434">
        <v>106649.82799999999</v>
      </c>
      <c r="GI96" s="434">
        <v>103023.17600000001</v>
      </c>
      <c r="GJ96" s="434">
        <v>106291.186</v>
      </c>
      <c r="GK96" s="434">
        <v>120132.348</v>
      </c>
      <c r="GL96" s="434">
        <v>116895.76700000001</v>
      </c>
      <c r="GM96" s="434">
        <v>117005.56299999999</v>
      </c>
      <c r="GN96" s="434">
        <v>143099.851</v>
      </c>
      <c r="GO96" s="434">
        <v>103749.19899999999</v>
      </c>
      <c r="GP96" s="434">
        <v>124848.065</v>
      </c>
      <c r="GQ96" s="434">
        <v>146946.09899999999</v>
      </c>
      <c r="GR96" s="434">
        <v>136911.23699999999</v>
      </c>
      <c r="GS96" s="434">
        <v>154175.45600000001</v>
      </c>
      <c r="GT96" s="434">
        <v>130753.38</v>
      </c>
      <c r="GU96" s="434">
        <v>132053.00399999999</v>
      </c>
      <c r="GV96" s="434">
        <v>124814.05</v>
      </c>
      <c r="GW96" s="434">
        <v>139990.46599999999</v>
      </c>
      <c r="GX96" s="434">
        <v>137104.986</v>
      </c>
      <c r="GY96" s="434">
        <v>128826</v>
      </c>
      <c r="GZ96" s="434">
        <v>157739.04699999999</v>
      </c>
      <c r="HA96" s="434">
        <v>148333.92300000001</v>
      </c>
      <c r="HB96" s="434">
        <v>145042.81299999999</v>
      </c>
      <c r="HC96" s="672">
        <v>124549.1</v>
      </c>
      <c r="HD96" s="672">
        <v>132724.93</v>
      </c>
      <c r="HE96" s="672">
        <v>130966.05</v>
      </c>
      <c r="HF96" s="672">
        <v>118530.351</v>
      </c>
      <c r="HG96" s="672">
        <v>130793.015</v>
      </c>
      <c r="HH96" s="672">
        <v>114866.014</v>
      </c>
      <c r="HI96" s="672">
        <v>136684.61199999999</v>
      </c>
      <c r="HJ96" s="672">
        <v>132607.78400000001</v>
      </c>
      <c r="HK96" s="672">
        <v>136291.36900000001</v>
      </c>
      <c r="HL96" s="672">
        <v>158954.62400000001</v>
      </c>
    </row>
  </sheetData>
  <mergeCells count="1">
    <mergeCell ref="A1:B1"/>
  </mergeCells>
  <phoneticPr fontId="165" type="noConversion"/>
  <pageMargins left="0.511811024" right="0.511811024" top="0.78740157499999996" bottom="0.78740157499999996" header="0.31496062000000002" footer="0.31496062000000002"/>
  <pageSetup paperSize="9" orientation="portrait" r:id="rId1"/>
  <headerFooter>
    <oddFooter>&amp;C&amp;1#&amp;"Calibri"&amp;10&amp;K000000INFORMAÇÃO INTERNA – INTERNAL INFORMATION</oddFooter>
  </headerFooter>
  <ignoredErrors>
    <ignoredError sqref="EV3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4"/>
  <dimension ref="A1:HL47"/>
  <sheetViews>
    <sheetView showGridLines="0" zoomScaleNormal="100" workbookViewId="0">
      <pane xSplit="1" ySplit="5" topLeftCell="HF6" activePane="bottomRight" state="frozen"/>
      <selection activeCell="IY50" sqref="IY50"/>
      <selection pane="topRight" activeCell="IY50" sqref="IY50"/>
      <selection pane="bottomLeft" activeCell="IY50" sqref="IY50"/>
      <selection pane="bottomRight" sqref="A1:B1"/>
    </sheetView>
  </sheetViews>
  <sheetFormatPr defaultRowHeight="12.75"/>
  <cols>
    <col min="1" max="1" width="43.5703125" customWidth="1"/>
    <col min="2" max="167" width="11.140625" customWidth="1"/>
    <col min="168" max="173" width="11.140625" bestFit="1" customWidth="1"/>
    <col min="205" max="210" width="9" bestFit="1" customWidth="1"/>
  </cols>
  <sheetData>
    <row r="1" spans="1:220" s="24" customFormat="1" ht="15.75">
      <c r="A1" s="686" t="s">
        <v>41</v>
      </c>
      <c r="B1" s="687"/>
    </row>
    <row r="2" spans="1:220" s="24" customFormat="1" ht="15.75" thickBot="1">
      <c r="A2" s="240"/>
    </row>
    <row r="3" spans="1:220" s="24" customFormat="1" ht="16.5" customHeight="1">
      <c r="A3" s="582" t="s">
        <v>299</v>
      </c>
    </row>
    <row r="4" spans="1:220" s="24" customFormat="1" ht="16.5" customHeight="1">
      <c r="A4" s="581" t="s">
        <v>83</v>
      </c>
    </row>
    <row r="5" spans="1:220" s="24" customFormat="1" ht="16.5" customHeight="1" thickBot="1">
      <c r="A5" s="583" t="s">
        <v>70</v>
      </c>
    </row>
    <row r="6" spans="1:220" s="340" customFormat="1" ht="11.25"/>
    <row r="7" spans="1:220">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row>
    <row r="8" spans="1:220" s="24" customFormat="1" ht="18.75">
      <c r="A8" s="580" t="s">
        <v>520</v>
      </c>
    </row>
    <row r="9" spans="1:220" s="24" customFormat="1" ht="15.75">
      <c r="A9" s="18"/>
    </row>
    <row r="10" spans="1:220" s="24" customFormat="1" ht="16.5" customHeight="1">
      <c r="A10" s="403" t="s">
        <v>424</v>
      </c>
    </row>
    <row r="11" spans="1:220" s="24" customFormat="1" ht="15">
      <c r="A11" s="357" t="s">
        <v>350</v>
      </c>
      <c r="B11" s="224">
        <v>39083</v>
      </c>
      <c r="C11" s="224">
        <v>39114</v>
      </c>
      <c r="D11" s="224">
        <v>39142</v>
      </c>
      <c r="E11" s="224">
        <v>39173</v>
      </c>
      <c r="F11" s="224">
        <v>39203</v>
      </c>
      <c r="G11" s="224">
        <v>39234</v>
      </c>
      <c r="H11" s="224">
        <v>39264</v>
      </c>
      <c r="I11" s="224">
        <v>39295</v>
      </c>
      <c r="J11" s="224">
        <v>39326</v>
      </c>
      <c r="K11" s="224">
        <v>39356</v>
      </c>
      <c r="L11" s="224">
        <v>39387</v>
      </c>
      <c r="M11" s="224">
        <v>39417</v>
      </c>
      <c r="N11" s="224">
        <v>39448</v>
      </c>
      <c r="O11" s="224">
        <v>39479</v>
      </c>
      <c r="P11" s="224">
        <v>39508</v>
      </c>
      <c r="Q11" s="224">
        <v>39539</v>
      </c>
      <c r="R11" s="224">
        <v>39569</v>
      </c>
      <c r="S11" s="224">
        <v>39600</v>
      </c>
      <c r="T11" s="224">
        <v>39630</v>
      </c>
      <c r="U11" s="224">
        <v>39661</v>
      </c>
      <c r="V11" s="224">
        <v>39692</v>
      </c>
      <c r="W11" s="224">
        <v>39722</v>
      </c>
      <c r="X11" s="224">
        <v>39753</v>
      </c>
      <c r="Y11" s="224">
        <v>39783</v>
      </c>
      <c r="Z11" s="224">
        <v>39814</v>
      </c>
      <c r="AA11" s="224">
        <v>39845</v>
      </c>
      <c r="AB11" s="224">
        <v>39873</v>
      </c>
      <c r="AC11" s="224">
        <v>39904</v>
      </c>
      <c r="AD11" s="224">
        <v>39934</v>
      </c>
      <c r="AE11" s="224">
        <v>39965</v>
      </c>
      <c r="AF11" s="224">
        <v>39995</v>
      </c>
      <c r="AG11" s="224">
        <v>40026</v>
      </c>
      <c r="AH11" s="224">
        <v>40057</v>
      </c>
      <c r="AI11" s="224">
        <v>40087</v>
      </c>
      <c r="AJ11" s="224">
        <v>40118</v>
      </c>
      <c r="AK11" s="224">
        <v>40148</v>
      </c>
      <c r="AL11" s="224">
        <v>40179</v>
      </c>
      <c r="AM11" s="224">
        <v>40210</v>
      </c>
      <c r="AN11" s="224">
        <v>40238</v>
      </c>
      <c r="AO11" s="224">
        <v>40269</v>
      </c>
      <c r="AP11" s="224">
        <v>40299</v>
      </c>
      <c r="AQ11" s="224">
        <v>40330</v>
      </c>
      <c r="AR11" s="224">
        <v>40360</v>
      </c>
      <c r="AS11" s="224">
        <v>40391</v>
      </c>
      <c r="AT11" s="224">
        <v>40422</v>
      </c>
      <c r="AU11" s="224">
        <v>40452</v>
      </c>
      <c r="AV11" s="224">
        <v>40483</v>
      </c>
      <c r="AW11" s="224">
        <v>40513</v>
      </c>
      <c r="AX11" s="224">
        <v>40544</v>
      </c>
      <c r="AY11" s="224">
        <v>40575</v>
      </c>
      <c r="AZ11" s="224">
        <v>40603</v>
      </c>
      <c r="BA11" s="224">
        <v>40634</v>
      </c>
      <c r="BB11" s="224">
        <v>40664</v>
      </c>
      <c r="BC11" s="224">
        <v>40695</v>
      </c>
      <c r="BD11" s="224">
        <v>40725</v>
      </c>
      <c r="BE11" s="224">
        <v>40756</v>
      </c>
      <c r="BF11" s="224">
        <v>40787</v>
      </c>
      <c r="BG11" s="224">
        <v>40817</v>
      </c>
      <c r="BH11" s="224">
        <v>40848</v>
      </c>
      <c r="BI11" s="224">
        <v>40878</v>
      </c>
      <c r="BJ11" s="224">
        <v>40909</v>
      </c>
      <c r="BK11" s="224">
        <v>40940</v>
      </c>
      <c r="BL11" s="224">
        <v>40969</v>
      </c>
      <c r="BM11" s="224">
        <v>41000</v>
      </c>
      <c r="BN11" s="224">
        <v>41030</v>
      </c>
      <c r="BO11" s="224">
        <v>41061</v>
      </c>
      <c r="BP11" s="224">
        <v>41091</v>
      </c>
      <c r="BQ11" s="224">
        <v>41122</v>
      </c>
      <c r="BR11" s="224">
        <v>41153</v>
      </c>
      <c r="BS11" s="224">
        <v>41183</v>
      </c>
      <c r="BT11" s="224">
        <v>41214</v>
      </c>
      <c r="BU11" s="224">
        <v>41244</v>
      </c>
      <c r="BV11" s="224">
        <v>41275</v>
      </c>
      <c r="BW11" s="224">
        <v>41306</v>
      </c>
      <c r="BX11" s="224">
        <v>41334</v>
      </c>
      <c r="BY11" s="224">
        <v>41365</v>
      </c>
      <c r="BZ11" s="224">
        <v>41395</v>
      </c>
      <c r="CA11" s="224">
        <v>41426</v>
      </c>
      <c r="CB11" s="224">
        <v>41456</v>
      </c>
      <c r="CC11" s="224">
        <v>41487</v>
      </c>
      <c r="CD11" s="224">
        <v>41518</v>
      </c>
      <c r="CE11" s="224">
        <v>41548</v>
      </c>
      <c r="CF11" s="224">
        <v>41579</v>
      </c>
      <c r="CG11" s="224">
        <v>41609</v>
      </c>
      <c r="CH11" s="224">
        <v>41640</v>
      </c>
      <c r="CI11" s="224">
        <v>41671</v>
      </c>
      <c r="CJ11" s="224">
        <v>41699</v>
      </c>
      <c r="CK11" s="224">
        <v>41730</v>
      </c>
      <c r="CL11" s="224">
        <v>41760</v>
      </c>
      <c r="CM11" s="224">
        <v>41791</v>
      </c>
      <c r="CN11" s="224">
        <v>41821</v>
      </c>
      <c r="CO11" s="224">
        <v>41852</v>
      </c>
      <c r="CP11" s="224">
        <v>41883</v>
      </c>
      <c r="CQ11" s="224">
        <v>41913</v>
      </c>
      <c r="CR11" s="224">
        <v>41944</v>
      </c>
      <c r="CS11" s="224">
        <v>41974</v>
      </c>
      <c r="CT11" s="224">
        <v>42005</v>
      </c>
      <c r="CU11" s="224">
        <v>42036</v>
      </c>
      <c r="CV11" s="224">
        <v>42064</v>
      </c>
      <c r="CW11" s="224">
        <v>42095</v>
      </c>
      <c r="CX11" s="224">
        <v>42125</v>
      </c>
      <c r="CY11" s="224">
        <v>42156</v>
      </c>
      <c r="CZ11" s="224">
        <v>42186</v>
      </c>
      <c r="DA11" s="224">
        <v>42217</v>
      </c>
      <c r="DB11" s="224">
        <v>42248</v>
      </c>
      <c r="DC11" s="224">
        <v>42278</v>
      </c>
      <c r="DD11" s="224">
        <v>42309</v>
      </c>
      <c r="DE11" s="224">
        <v>42339</v>
      </c>
      <c r="DF11" s="224">
        <v>42370</v>
      </c>
      <c r="DG11" s="224">
        <v>42401</v>
      </c>
      <c r="DH11" s="224">
        <v>42430</v>
      </c>
      <c r="DI11" s="224">
        <v>42461</v>
      </c>
      <c r="DJ11" s="224">
        <v>42491</v>
      </c>
      <c r="DK11" s="224">
        <v>42522</v>
      </c>
      <c r="DL11" s="224">
        <v>42552</v>
      </c>
      <c r="DM11" s="224">
        <v>42583</v>
      </c>
      <c r="DN11" s="224">
        <v>42614</v>
      </c>
      <c r="DO11" s="224">
        <v>42644</v>
      </c>
      <c r="DP11" s="224">
        <v>42675</v>
      </c>
      <c r="DQ11" s="224">
        <v>42705</v>
      </c>
      <c r="DR11" s="224">
        <v>42736</v>
      </c>
      <c r="DS11" s="224">
        <v>42767</v>
      </c>
      <c r="DT11" s="224">
        <v>42795</v>
      </c>
      <c r="DU11" s="224">
        <v>42826</v>
      </c>
      <c r="DV11" s="224">
        <v>42856</v>
      </c>
      <c r="DW11" s="224">
        <v>42887</v>
      </c>
      <c r="DX11" s="224">
        <v>42917</v>
      </c>
      <c r="DY11" s="224">
        <v>42948</v>
      </c>
      <c r="DZ11" s="224">
        <v>42979</v>
      </c>
      <c r="EA11" s="224">
        <v>43009</v>
      </c>
      <c r="EB11" s="224">
        <v>43040</v>
      </c>
      <c r="EC11" s="224">
        <v>43070</v>
      </c>
      <c r="ED11" s="224">
        <v>43101</v>
      </c>
      <c r="EE11" s="224">
        <v>43132</v>
      </c>
      <c r="EF11" s="224">
        <v>43160</v>
      </c>
      <c r="EG11" s="224">
        <v>43191</v>
      </c>
      <c r="EH11" s="224">
        <v>43221</v>
      </c>
      <c r="EI11" s="224">
        <v>43252</v>
      </c>
      <c r="EJ11" s="224">
        <v>43282</v>
      </c>
      <c r="EK11" s="224">
        <v>43313</v>
      </c>
      <c r="EL11" s="224">
        <v>43344</v>
      </c>
      <c r="EM11" s="224">
        <v>43374</v>
      </c>
      <c r="EN11" s="224">
        <v>43405</v>
      </c>
      <c r="EO11" s="224">
        <v>43435</v>
      </c>
      <c r="EP11" s="224">
        <v>43466</v>
      </c>
      <c r="EQ11" s="224">
        <v>43497</v>
      </c>
      <c r="ER11" s="224">
        <v>43525</v>
      </c>
      <c r="ES11" s="224">
        <v>43556</v>
      </c>
      <c r="ET11" s="224">
        <v>43586</v>
      </c>
      <c r="EU11" s="224">
        <v>43617</v>
      </c>
      <c r="EV11" s="224">
        <v>43647</v>
      </c>
      <c r="EW11" s="224">
        <v>43678</v>
      </c>
      <c r="EX11" s="224">
        <v>43709</v>
      </c>
      <c r="EY11" s="224">
        <v>43739</v>
      </c>
      <c r="EZ11" s="224">
        <v>43770</v>
      </c>
      <c r="FA11" s="224">
        <v>43800</v>
      </c>
      <c r="FB11" s="224">
        <v>43831</v>
      </c>
      <c r="FC11" s="224">
        <v>43862</v>
      </c>
      <c r="FD11" s="224">
        <v>43891</v>
      </c>
      <c r="FE11" s="224">
        <v>43922</v>
      </c>
      <c r="FF11" s="224">
        <v>43952</v>
      </c>
      <c r="FG11" s="224">
        <v>43983</v>
      </c>
      <c r="FH11" s="224">
        <v>44013</v>
      </c>
      <c r="FI11" s="224">
        <v>44044</v>
      </c>
      <c r="FJ11" s="224">
        <v>44075</v>
      </c>
      <c r="FK11" s="224">
        <v>44105</v>
      </c>
      <c r="FL11" s="224">
        <v>44136</v>
      </c>
      <c r="FM11" s="224">
        <v>44166</v>
      </c>
      <c r="FN11" s="224">
        <v>44197</v>
      </c>
      <c r="FO11" s="224">
        <v>44228</v>
      </c>
      <c r="FP11" s="224">
        <v>44256</v>
      </c>
      <c r="FQ11" s="224">
        <v>44287</v>
      </c>
      <c r="FR11" s="224">
        <v>44317</v>
      </c>
      <c r="FS11" s="224">
        <v>44348</v>
      </c>
      <c r="FT11" s="224">
        <v>44378</v>
      </c>
      <c r="FU11" s="224">
        <v>44409</v>
      </c>
      <c r="FV11" s="224">
        <v>44440</v>
      </c>
      <c r="FW11" s="224">
        <v>44470</v>
      </c>
      <c r="FX11" s="224">
        <v>44501</v>
      </c>
      <c r="FY11" s="224">
        <v>44531</v>
      </c>
      <c r="FZ11" s="224">
        <v>44562</v>
      </c>
      <c r="GA11" s="224">
        <v>44593</v>
      </c>
      <c r="GB11" s="224">
        <v>44621</v>
      </c>
      <c r="GC11" s="224">
        <v>44652</v>
      </c>
      <c r="GD11" s="224">
        <v>44682</v>
      </c>
      <c r="GE11" s="224">
        <v>44713</v>
      </c>
      <c r="GF11" s="224">
        <v>44743</v>
      </c>
      <c r="GG11" s="224">
        <v>44774</v>
      </c>
      <c r="GH11" s="224">
        <v>44805</v>
      </c>
      <c r="GI11" s="224">
        <v>44835</v>
      </c>
      <c r="GJ11" s="224">
        <v>44866</v>
      </c>
      <c r="GK11" s="224">
        <v>44896</v>
      </c>
      <c r="GL11" s="224">
        <v>44927</v>
      </c>
      <c r="GM11" s="224">
        <v>44958</v>
      </c>
      <c r="GN11" s="224">
        <v>44986</v>
      </c>
      <c r="GO11" s="224">
        <v>45017</v>
      </c>
      <c r="GP11" s="224">
        <v>45047</v>
      </c>
      <c r="GQ11" s="224">
        <v>45078</v>
      </c>
      <c r="GR11" s="224">
        <v>45108</v>
      </c>
      <c r="GS11" s="224">
        <v>45139</v>
      </c>
      <c r="GT11" s="224">
        <v>45170</v>
      </c>
      <c r="GU11" s="224">
        <v>45200</v>
      </c>
      <c r="GV11" s="224">
        <v>45231</v>
      </c>
      <c r="GW11" s="224">
        <v>45261</v>
      </c>
      <c r="GX11" s="224">
        <v>45292</v>
      </c>
      <c r="GY11" s="224">
        <v>45323</v>
      </c>
      <c r="GZ11" s="224">
        <v>45352</v>
      </c>
      <c r="HA11" s="224">
        <v>45383</v>
      </c>
      <c r="HB11" s="224">
        <v>45413</v>
      </c>
      <c r="HC11" s="224">
        <v>45444</v>
      </c>
      <c r="HD11" s="224">
        <v>45474</v>
      </c>
      <c r="HE11" s="659">
        <v>45505</v>
      </c>
      <c r="HF11" s="659">
        <v>45536</v>
      </c>
      <c r="HG11" s="659">
        <v>45566</v>
      </c>
      <c r="HH11" s="659">
        <v>45597</v>
      </c>
      <c r="HI11" s="659">
        <v>45627</v>
      </c>
      <c r="HJ11" s="659">
        <v>45658</v>
      </c>
      <c r="HK11" s="659">
        <v>45689</v>
      </c>
      <c r="HL11" s="659">
        <v>45717</v>
      </c>
    </row>
    <row r="12" spans="1:220" s="24" customFormat="1" ht="15">
      <c r="A12" s="145" t="s">
        <v>351</v>
      </c>
      <c r="B12" s="358">
        <v>1011446</v>
      </c>
      <c r="C12" s="359">
        <v>864163</v>
      </c>
      <c r="D12" s="359">
        <v>1096304</v>
      </c>
      <c r="E12" s="359">
        <v>981805</v>
      </c>
      <c r="F12" s="359">
        <v>1151198</v>
      </c>
      <c r="G12" s="359">
        <v>1054162</v>
      </c>
      <c r="H12" s="359">
        <v>1167921</v>
      </c>
      <c r="I12" s="359">
        <v>1283712</v>
      </c>
      <c r="J12" s="359">
        <v>1103986</v>
      </c>
      <c r="K12" s="359">
        <v>1278744</v>
      </c>
      <c r="L12" s="359">
        <v>1181020</v>
      </c>
      <c r="M12" s="359">
        <v>1273384</v>
      </c>
      <c r="N12" s="359">
        <v>1173666</v>
      </c>
      <c r="O12" s="359">
        <v>1028650</v>
      </c>
      <c r="P12" s="359">
        <v>1111547</v>
      </c>
      <c r="Q12" s="359">
        <v>1248251</v>
      </c>
      <c r="R12" s="359">
        <v>1174677</v>
      </c>
      <c r="S12" s="359">
        <v>1229770</v>
      </c>
      <c r="T12" s="359">
        <v>1405326</v>
      </c>
      <c r="U12" s="359">
        <v>1253310</v>
      </c>
      <c r="V12" s="359">
        <v>1321961</v>
      </c>
      <c r="W12" s="359">
        <v>1201793</v>
      </c>
      <c r="X12" s="359">
        <v>1015375</v>
      </c>
      <c r="Y12" s="359">
        <v>1139965</v>
      </c>
      <c r="Z12" s="359">
        <v>960422</v>
      </c>
      <c r="AA12" s="359">
        <v>897067</v>
      </c>
      <c r="AB12" s="359">
        <v>1170784</v>
      </c>
      <c r="AC12" s="359">
        <v>1075158</v>
      </c>
      <c r="AD12" s="359">
        <v>1121758</v>
      </c>
      <c r="AE12" s="359">
        <v>1202884</v>
      </c>
      <c r="AF12" s="359">
        <v>1298535</v>
      </c>
      <c r="AG12" s="359">
        <v>1224475</v>
      </c>
      <c r="AH12" s="359">
        <v>1298686</v>
      </c>
      <c r="AI12" s="359">
        <v>1277358</v>
      </c>
      <c r="AJ12" s="359">
        <v>1199997</v>
      </c>
      <c r="AK12" s="359">
        <v>1410503</v>
      </c>
      <c r="AL12" s="359">
        <v>1074929</v>
      </c>
      <c r="AM12" s="359">
        <v>1017538</v>
      </c>
      <c r="AN12" s="359">
        <v>1427989</v>
      </c>
      <c r="AO12" s="359">
        <v>1304896</v>
      </c>
      <c r="AP12" s="359">
        <v>1316143</v>
      </c>
      <c r="AQ12" s="359">
        <v>1274850</v>
      </c>
      <c r="AR12" s="359">
        <v>1428436</v>
      </c>
      <c r="AS12" s="359">
        <v>1512171</v>
      </c>
      <c r="AT12" s="359">
        <v>1474701</v>
      </c>
      <c r="AU12" s="359">
        <v>1409749</v>
      </c>
      <c r="AV12" s="359">
        <v>1475353</v>
      </c>
      <c r="AW12" s="359">
        <v>1777235</v>
      </c>
      <c r="AX12" s="359">
        <v>1257438</v>
      </c>
      <c r="AY12" s="359">
        <v>1321040</v>
      </c>
      <c r="AZ12" s="359">
        <v>1400983</v>
      </c>
      <c r="BA12" s="359">
        <v>1309817</v>
      </c>
      <c r="BB12" s="359">
        <v>1504503</v>
      </c>
      <c r="BC12" s="359">
        <v>1421308</v>
      </c>
      <c r="BD12" s="359">
        <v>1482655</v>
      </c>
      <c r="BE12" s="359">
        <v>1548850</v>
      </c>
      <c r="BF12" s="359">
        <v>1540488</v>
      </c>
      <c r="BG12" s="359">
        <v>1374035</v>
      </c>
      <c r="BH12" s="359">
        <v>1512061</v>
      </c>
      <c r="BI12" s="359">
        <v>1740216</v>
      </c>
      <c r="BJ12" s="359">
        <v>1335415</v>
      </c>
      <c r="BK12" s="359">
        <v>1244378</v>
      </c>
      <c r="BL12" s="359">
        <v>1478849</v>
      </c>
      <c r="BM12" s="359">
        <v>1296811</v>
      </c>
      <c r="BN12" s="359">
        <v>1505657</v>
      </c>
      <c r="BO12" s="359">
        <v>1419679</v>
      </c>
      <c r="BP12" s="359">
        <v>1561954</v>
      </c>
      <c r="BQ12" s="359">
        <v>1737587</v>
      </c>
      <c r="BR12" s="359">
        <v>1389955</v>
      </c>
      <c r="BS12" s="359">
        <v>1554775</v>
      </c>
      <c r="BT12" s="359">
        <v>1414289</v>
      </c>
      <c r="BU12" s="359">
        <v>1584151</v>
      </c>
      <c r="BV12" s="359">
        <v>1439395</v>
      </c>
      <c r="BW12" s="359">
        <v>1203750</v>
      </c>
      <c r="BX12" s="359">
        <v>1348854</v>
      </c>
      <c r="BY12" s="359">
        <v>1561556</v>
      </c>
      <c r="BZ12" s="359">
        <v>1489742</v>
      </c>
      <c r="CA12" s="359">
        <v>1457538</v>
      </c>
      <c r="CB12" s="359">
        <v>1610294</v>
      </c>
      <c r="CC12" s="359">
        <v>1620586</v>
      </c>
      <c r="CD12" s="359">
        <v>1526746</v>
      </c>
      <c r="CE12" s="359">
        <v>1587116</v>
      </c>
      <c r="CF12" s="359">
        <v>1492491</v>
      </c>
      <c r="CG12" s="359">
        <v>1654116</v>
      </c>
      <c r="CH12" s="359">
        <v>1531118</v>
      </c>
      <c r="CI12" s="359">
        <v>1424398</v>
      </c>
      <c r="CJ12" s="359">
        <v>1301388</v>
      </c>
      <c r="CK12" s="359">
        <v>1458471</v>
      </c>
      <c r="CL12" s="359">
        <v>1545086</v>
      </c>
      <c r="CM12" s="359">
        <v>1347098</v>
      </c>
      <c r="CN12" s="359">
        <v>1623133</v>
      </c>
      <c r="CO12" s="359">
        <v>1571236</v>
      </c>
      <c r="CP12" s="359">
        <v>1687646</v>
      </c>
      <c r="CQ12" s="359">
        <v>1669047</v>
      </c>
      <c r="CR12" s="359">
        <v>1560857</v>
      </c>
      <c r="CS12" s="359">
        <v>1802212</v>
      </c>
      <c r="CT12" s="359">
        <v>1419863</v>
      </c>
      <c r="CU12" s="359">
        <v>1219760</v>
      </c>
      <c r="CV12" s="359">
        <v>1514229</v>
      </c>
      <c r="CW12" s="359">
        <v>1406963</v>
      </c>
      <c r="CX12" s="359">
        <v>1436849</v>
      </c>
      <c r="CY12" s="359">
        <v>1466378</v>
      </c>
      <c r="CZ12" s="359">
        <v>1586092</v>
      </c>
      <c r="DA12" s="359">
        <v>1487359</v>
      </c>
      <c r="DB12" s="359">
        <v>1482900</v>
      </c>
      <c r="DC12" s="359">
        <v>1353925</v>
      </c>
      <c r="DD12" s="359">
        <v>1361265</v>
      </c>
      <c r="DE12" s="359">
        <v>1630163</v>
      </c>
      <c r="DF12" s="359">
        <v>1204942</v>
      </c>
      <c r="DG12" s="359">
        <v>1183225</v>
      </c>
      <c r="DH12" s="359">
        <v>1378234</v>
      </c>
      <c r="DI12" s="359">
        <v>1296394</v>
      </c>
      <c r="DJ12" s="359">
        <v>1358208</v>
      </c>
      <c r="DK12" s="359">
        <v>1366942</v>
      </c>
      <c r="DL12" s="359">
        <v>1469344</v>
      </c>
      <c r="DM12" s="359">
        <v>1536987</v>
      </c>
      <c r="DN12" s="359">
        <v>1374713</v>
      </c>
      <c r="DO12" s="359">
        <v>1270906</v>
      </c>
      <c r="DP12" s="359">
        <v>1408172</v>
      </c>
      <c r="DQ12" s="359">
        <v>1668231</v>
      </c>
      <c r="DR12" s="359">
        <v>1312873</v>
      </c>
      <c r="DS12" s="359">
        <v>1148877</v>
      </c>
      <c r="DT12" s="359">
        <v>1476175</v>
      </c>
      <c r="DU12" s="359">
        <v>1250969</v>
      </c>
      <c r="DV12" s="359">
        <v>1558883</v>
      </c>
      <c r="DW12" s="359">
        <v>1488947</v>
      </c>
      <c r="DX12" s="359">
        <v>1516211</v>
      </c>
      <c r="DY12" s="359">
        <v>1665352</v>
      </c>
      <c r="DZ12" s="359">
        <v>1454537</v>
      </c>
      <c r="EA12" s="359">
        <v>1471894</v>
      </c>
      <c r="EB12" s="359">
        <v>1430837</v>
      </c>
      <c r="EC12" s="359">
        <v>1629274</v>
      </c>
      <c r="ED12" s="359">
        <f>ED13+ED18</f>
        <v>1405225</v>
      </c>
      <c r="EE12" s="359">
        <v>1211765</v>
      </c>
      <c r="EF12" s="359">
        <v>1434539</v>
      </c>
      <c r="EG12" s="359">
        <v>1498278</v>
      </c>
      <c r="EH12" s="359">
        <v>1514409</v>
      </c>
      <c r="EI12" s="359">
        <v>1402908</v>
      </c>
      <c r="EJ12" s="359">
        <v>1501740</v>
      </c>
      <c r="EK12" s="359">
        <v>1723001</v>
      </c>
      <c r="EL12" s="359">
        <v>1407241</v>
      </c>
      <c r="EM12" s="359">
        <v>1641911</v>
      </c>
      <c r="EN12" s="359">
        <v>1463111</v>
      </c>
      <c r="EO12" s="359">
        <v>1610338</v>
      </c>
      <c r="EP12" s="359">
        <v>1461094</v>
      </c>
      <c r="EQ12" s="359">
        <v>1411697</v>
      </c>
      <c r="ER12" s="359">
        <v>1342128</v>
      </c>
      <c r="ES12" s="359">
        <v>1513354</v>
      </c>
      <c r="ET12" s="359">
        <v>1634579</v>
      </c>
      <c r="EU12" s="359">
        <v>1384488</v>
      </c>
      <c r="EV12" s="359">
        <v>1681237</v>
      </c>
      <c r="EW12" s="359">
        <v>1651631</v>
      </c>
      <c r="EX12" s="359">
        <v>1580245</v>
      </c>
      <c r="EY12" s="359">
        <v>1712549</v>
      </c>
      <c r="EZ12" s="359">
        <v>1557914</v>
      </c>
      <c r="FA12" s="359">
        <v>1655964</v>
      </c>
      <c r="FB12" s="359">
        <v>1508882</v>
      </c>
      <c r="FC12" s="359">
        <v>1310780</v>
      </c>
      <c r="FD12" s="359">
        <v>1143101</v>
      </c>
      <c r="FE12" s="359">
        <v>288854</v>
      </c>
      <c r="FF12" s="359">
        <v>540575</v>
      </c>
      <c r="FG12" s="359">
        <v>938997</v>
      </c>
      <c r="FH12" s="359">
        <f>FH13+FH18</f>
        <v>1418908</v>
      </c>
      <c r="FI12" s="359">
        <f>FI13+FI18</f>
        <v>1558370</v>
      </c>
      <c r="FJ12" s="359">
        <v>1719963</v>
      </c>
      <c r="FK12" s="501">
        <v>1794768</v>
      </c>
      <c r="FL12" s="501">
        <v>1741207</v>
      </c>
      <c r="FM12" s="501">
        <v>1955415</v>
      </c>
      <c r="FN12" s="501">
        <v>1434090</v>
      </c>
      <c r="FO12" s="501">
        <v>1430967</v>
      </c>
      <c r="FP12" s="501">
        <v>1508000</v>
      </c>
      <c r="FQ12" s="501">
        <v>1407145</v>
      </c>
      <c r="FR12" s="501">
        <v>1645314</v>
      </c>
      <c r="FS12" s="501">
        <v>1647216</v>
      </c>
      <c r="FT12" s="501">
        <v>1734713</v>
      </c>
      <c r="FU12" s="501">
        <v>1733199</v>
      </c>
      <c r="FV12" s="501">
        <v>1600723</v>
      </c>
      <c r="FW12" s="501">
        <v>1490288</v>
      </c>
      <c r="FX12" s="501">
        <v>1461016</v>
      </c>
      <c r="FY12" s="501">
        <v>1539722</v>
      </c>
      <c r="FZ12" s="501">
        <v>1073527</v>
      </c>
      <c r="GA12" s="501">
        <v>1059887</v>
      </c>
      <c r="GB12" s="501">
        <v>1360609</v>
      </c>
      <c r="GC12" s="501">
        <v>1210811</v>
      </c>
      <c r="GD12" s="501">
        <v>1512950</v>
      </c>
      <c r="GE12" s="501">
        <v>1464828</v>
      </c>
      <c r="GF12" s="501">
        <v>1494032</v>
      </c>
      <c r="GG12" s="501">
        <v>1662881</v>
      </c>
      <c r="GH12" s="501">
        <v>1576043</v>
      </c>
      <c r="GI12" s="501">
        <v>1422892</v>
      </c>
      <c r="GJ12" s="501">
        <v>1445219</v>
      </c>
      <c r="GK12" s="501">
        <v>1681510</v>
      </c>
      <c r="GL12" s="501">
        <v>1328480</v>
      </c>
      <c r="GM12" s="501">
        <v>1234815</v>
      </c>
      <c r="GN12" s="501">
        <v>1672794</v>
      </c>
      <c r="GO12" s="501">
        <v>1334472</v>
      </c>
      <c r="GP12" s="501">
        <v>1629453</v>
      </c>
      <c r="GQ12" s="501">
        <v>1521760</v>
      </c>
      <c r="GR12" s="501">
        <v>1583515</v>
      </c>
      <c r="GS12" s="501">
        <v>1744290</v>
      </c>
      <c r="GT12" s="501">
        <v>1533490</v>
      </c>
      <c r="GU12" s="501">
        <v>1601082</v>
      </c>
      <c r="GV12" s="501">
        <v>1568515</v>
      </c>
      <c r="GW12" s="501">
        <v>1782028</v>
      </c>
      <c r="GX12" s="501">
        <v>1522076</v>
      </c>
      <c r="GY12" s="501">
        <v>1460973</v>
      </c>
      <c r="GZ12" s="501">
        <v>1538781</v>
      </c>
      <c r="HA12" s="501">
        <v>1724425</v>
      </c>
      <c r="HB12" s="501">
        <v>1582788</v>
      </c>
      <c r="HC12" s="501">
        <v>1693797</v>
      </c>
      <c r="HD12" s="501">
        <v>1885095</v>
      </c>
      <c r="HE12" s="665">
        <v>1848626</v>
      </c>
      <c r="HF12" s="665">
        <v>1755387</v>
      </c>
      <c r="HG12" s="665">
        <v>1899961</v>
      </c>
      <c r="HH12" s="665">
        <v>1689995</v>
      </c>
      <c r="HI12" s="665">
        <v>1901073</v>
      </c>
      <c r="HJ12" s="665">
        <v>1566051</v>
      </c>
      <c r="HK12" s="665">
        <v>1640406</v>
      </c>
      <c r="HL12" s="665">
        <v>1581952</v>
      </c>
    </row>
    <row r="13" spans="1:220" s="24" customFormat="1" ht="15">
      <c r="A13" s="145" t="s">
        <v>352</v>
      </c>
      <c r="B13" s="358">
        <v>278073</v>
      </c>
      <c r="C13" s="359">
        <v>260487</v>
      </c>
      <c r="D13" s="359">
        <v>340378</v>
      </c>
      <c r="E13" s="359">
        <v>313379</v>
      </c>
      <c r="F13" s="359">
        <v>362517</v>
      </c>
      <c r="G13" s="359">
        <v>335383</v>
      </c>
      <c r="H13" s="359">
        <v>369123</v>
      </c>
      <c r="I13" s="359">
        <v>398745</v>
      </c>
      <c r="J13" s="359">
        <v>353833</v>
      </c>
      <c r="K13" s="359">
        <v>422575</v>
      </c>
      <c r="L13" s="359">
        <v>404533</v>
      </c>
      <c r="M13" s="359">
        <v>413143</v>
      </c>
      <c r="N13" s="359">
        <v>367090</v>
      </c>
      <c r="O13" s="359">
        <v>346211</v>
      </c>
      <c r="P13" s="359">
        <v>390598</v>
      </c>
      <c r="Q13" s="359">
        <v>444602</v>
      </c>
      <c r="R13" s="359">
        <v>417088</v>
      </c>
      <c r="S13" s="359">
        <v>439624</v>
      </c>
      <c r="T13" s="359">
        <v>497311</v>
      </c>
      <c r="U13" s="359">
        <v>427692</v>
      </c>
      <c r="V13" s="359">
        <v>462356</v>
      </c>
      <c r="W13" s="359">
        <v>398507</v>
      </c>
      <c r="X13" s="359">
        <v>309712</v>
      </c>
      <c r="Y13" s="359">
        <v>345447</v>
      </c>
      <c r="Z13" s="359">
        <v>327500</v>
      </c>
      <c r="AA13" s="359">
        <v>312148</v>
      </c>
      <c r="AB13" s="359">
        <v>418435</v>
      </c>
      <c r="AC13" s="359">
        <v>368780</v>
      </c>
      <c r="AD13" s="359">
        <v>388510</v>
      </c>
      <c r="AE13" s="359">
        <v>441917</v>
      </c>
      <c r="AF13" s="359">
        <v>437626</v>
      </c>
      <c r="AG13" s="359">
        <v>401879</v>
      </c>
      <c r="AH13" s="359">
        <v>456482</v>
      </c>
      <c r="AI13" s="359">
        <v>436190</v>
      </c>
      <c r="AJ13" s="359">
        <v>392842</v>
      </c>
      <c r="AK13" s="359">
        <v>460600</v>
      </c>
      <c r="AL13" s="359">
        <v>342795</v>
      </c>
      <c r="AM13" s="359">
        <v>349444</v>
      </c>
      <c r="AN13" s="359">
        <v>526878</v>
      </c>
      <c r="AO13" s="359">
        <v>430277</v>
      </c>
      <c r="AP13" s="359">
        <v>405942</v>
      </c>
      <c r="AQ13" s="359">
        <v>411288</v>
      </c>
      <c r="AR13" s="359">
        <v>461604</v>
      </c>
      <c r="AS13" s="359">
        <v>482366</v>
      </c>
      <c r="AT13" s="359">
        <v>478311</v>
      </c>
      <c r="AU13" s="359">
        <v>463763</v>
      </c>
      <c r="AV13" s="359">
        <v>498233</v>
      </c>
      <c r="AW13" s="359">
        <v>593185</v>
      </c>
      <c r="AX13" s="359">
        <v>387150</v>
      </c>
      <c r="AY13" s="359">
        <v>430019</v>
      </c>
      <c r="AZ13" s="359">
        <v>478538</v>
      </c>
      <c r="BA13" s="359">
        <v>446653</v>
      </c>
      <c r="BB13" s="359">
        <v>502090</v>
      </c>
      <c r="BC13" s="359">
        <v>482839</v>
      </c>
      <c r="BD13" s="359">
        <v>483676</v>
      </c>
      <c r="BE13" s="359">
        <v>527200</v>
      </c>
      <c r="BF13" s="359">
        <v>504272</v>
      </c>
      <c r="BG13" s="359">
        <v>443507</v>
      </c>
      <c r="BH13" s="359">
        <v>504988</v>
      </c>
      <c r="BI13" s="359">
        <v>559719</v>
      </c>
      <c r="BJ13" s="359">
        <v>424746</v>
      </c>
      <c r="BK13" s="359">
        <v>399658</v>
      </c>
      <c r="BL13" s="359">
        <v>483643</v>
      </c>
      <c r="BM13" s="359">
        <v>406496</v>
      </c>
      <c r="BN13" s="359">
        <v>455122</v>
      </c>
      <c r="BO13" s="359">
        <v>493512</v>
      </c>
      <c r="BP13" s="359">
        <v>520748</v>
      </c>
      <c r="BQ13" s="359">
        <v>580834</v>
      </c>
      <c r="BR13" s="359">
        <v>420142</v>
      </c>
      <c r="BS13" s="359">
        <v>496580</v>
      </c>
      <c r="BT13" s="359">
        <v>451613</v>
      </c>
      <c r="BU13" s="359">
        <v>510298</v>
      </c>
      <c r="BV13" s="359">
        <v>450770</v>
      </c>
      <c r="BW13" s="359">
        <v>348778</v>
      </c>
      <c r="BX13" s="359">
        <v>421216</v>
      </c>
      <c r="BY13" s="359">
        <v>489730</v>
      </c>
      <c r="BZ13" s="359">
        <v>460194</v>
      </c>
      <c r="CA13" s="359">
        <v>457225</v>
      </c>
      <c r="CB13" s="359">
        <v>498924</v>
      </c>
      <c r="CC13" s="359">
        <v>481239</v>
      </c>
      <c r="CD13" s="359">
        <v>449627</v>
      </c>
      <c r="CE13" s="359">
        <v>469474</v>
      </c>
      <c r="CF13" s="359">
        <v>440259</v>
      </c>
      <c r="CG13" s="359">
        <v>510808</v>
      </c>
      <c r="CH13" s="359">
        <v>463233</v>
      </c>
      <c r="CI13" s="359">
        <v>393159</v>
      </c>
      <c r="CJ13" s="359">
        <v>365272</v>
      </c>
      <c r="CK13" s="359">
        <v>428812</v>
      </c>
      <c r="CL13" s="359">
        <v>440088</v>
      </c>
      <c r="CM13" s="359">
        <v>385279</v>
      </c>
      <c r="CN13" s="359">
        <v>436689</v>
      </c>
      <c r="CO13" s="359">
        <v>404217</v>
      </c>
      <c r="CP13" s="359">
        <v>436885</v>
      </c>
      <c r="CQ13" s="359">
        <v>448709</v>
      </c>
      <c r="CR13" s="359">
        <v>425801</v>
      </c>
      <c r="CS13" s="359">
        <v>516437</v>
      </c>
      <c r="CT13" s="359">
        <v>376109</v>
      </c>
      <c r="CU13" s="359">
        <v>293839</v>
      </c>
      <c r="CV13" s="359">
        <v>376591</v>
      </c>
      <c r="CW13" s="359">
        <v>343049</v>
      </c>
      <c r="CX13" s="359">
        <v>333806</v>
      </c>
      <c r="CY13" s="359">
        <v>329650</v>
      </c>
      <c r="CZ13" s="359">
        <v>352423</v>
      </c>
      <c r="DA13" s="359">
        <v>319245</v>
      </c>
      <c r="DB13" s="359">
        <v>313990</v>
      </c>
      <c r="DC13" s="359">
        <v>292802</v>
      </c>
      <c r="DD13" s="359">
        <v>311477</v>
      </c>
      <c r="DE13" s="359">
        <v>370996</v>
      </c>
      <c r="DF13" s="359">
        <v>260914</v>
      </c>
      <c r="DG13" s="359">
        <v>243064</v>
      </c>
      <c r="DH13" s="359">
        <v>293847</v>
      </c>
      <c r="DI13" s="359">
        <v>266526</v>
      </c>
      <c r="DJ13" s="359">
        <v>264655</v>
      </c>
      <c r="DK13" s="359">
        <v>263570</v>
      </c>
      <c r="DL13" s="359">
        <v>271752</v>
      </c>
      <c r="DM13" s="359">
        <v>275980</v>
      </c>
      <c r="DN13" s="359">
        <v>240320</v>
      </c>
      <c r="DO13" s="359">
        <v>233388</v>
      </c>
      <c r="DP13" s="359">
        <v>261448</v>
      </c>
      <c r="DQ13" s="359">
        <v>298917</v>
      </c>
      <c r="DR13" s="359">
        <v>224164</v>
      </c>
      <c r="DS13" s="359">
        <v>204938</v>
      </c>
      <c r="DT13" s="359">
        <v>282631</v>
      </c>
      <c r="DU13" s="359">
        <v>230854</v>
      </c>
      <c r="DV13" s="359">
        <v>285766</v>
      </c>
      <c r="DW13" s="359">
        <v>277194</v>
      </c>
      <c r="DX13" s="359">
        <v>265994</v>
      </c>
      <c r="DY13" s="359">
        <v>305221</v>
      </c>
      <c r="DZ13" s="359">
        <v>276126</v>
      </c>
      <c r="EA13" s="359">
        <v>281363</v>
      </c>
      <c r="EB13" s="359">
        <v>277884</v>
      </c>
      <c r="EC13" s="359">
        <v>301258</v>
      </c>
      <c r="ED13" s="359">
        <f>SUM(ED14:ED17)</f>
        <v>269092</v>
      </c>
      <c r="EE13" s="359">
        <v>230066</v>
      </c>
      <c r="EF13" s="359">
        <v>298604</v>
      </c>
      <c r="EG13" s="359">
        <v>311181</v>
      </c>
      <c r="EH13" s="359">
        <v>294957</v>
      </c>
      <c r="EI13" s="359">
        <v>287721</v>
      </c>
      <c r="EJ13" s="359">
        <v>306721</v>
      </c>
      <c r="EK13" s="359">
        <v>352432</v>
      </c>
      <c r="EL13" s="359">
        <v>299583</v>
      </c>
      <c r="EM13" s="359">
        <v>351731</v>
      </c>
      <c r="EN13" s="359">
        <v>320393</v>
      </c>
      <c r="EO13" s="359">
        <v>331153</v>
      </c>
      <c r="EP13" s="359">
        <v>303319</v>
      </c>
      <c r="EQ13" s="359">
        <v>295880</v>
      </c>
      <c r="ER13" s="359">
        <v>305549</v>
      </c>
      <c r="ES13" s="359">
        <v>339424</v>
      </c>
      <c r="ET13" s="359">
        <v>358470</v>
      </c>
      <c r="EU13" s="359">
        <v>316475</v>
      </c>
      <c r="EV13" s="359">
        <v>349450</v>
      </c>
      <c r="EW13" s="359">
        <v>347091</v>
      </c>
      <c r="EX13" s="359">
        <v>336991</v>
      </c>
      <c r="EY13" s="359">
        <v>367587</v>
      </c>
      <c r="EZ13" s="359">
        <v>345386</v>
      </c>
      <c r="FA13" s="359">
        <v>370957</v>
      </c>
      <c r="FB13" s="359">
        <v>298417</v>
      </c>
      <c r="FC13" s="359">
        <v>293157</v>
      </c>
      <c r="FD13" s="359">
        <v>249158</v>
      </c>
      <c r="FE13" s="359">
        <v>89692</v>
      </c>
      <c r="FF13" s="359">
        <v>100427</v>
      </c>
      <c r="FG13" s="359">
        <v>194354</v>
      </c>
      <c r="FH13" s="359">
        <f>SUM(FH14:FH17)</f>
        <v>279103</v>
      </c>
      <c r="FI13" s="359">
        <f>SUM(FI14:FI17)</f>
        <v>299627</v>
      </c>
      <c r="FJ13" s="359">
        <v>328233</v>
      </c>
      <c r="FK13" s="501">
        <v>332874</v>
      </c>
      <c r="FL13" s="501">
        <v>334349</v>
      </c>
      <c r="FM13" s="501">
        <v>363163</v>
      </c>
      <c r="FN13" s="501">
        <v>274093</v>
      </c>
      <c r="FO13" s="501">
        <v>242080</v>
      </c>
      <c r="FP13" s="501">
        <v>269927</v>
      </c>
      <c r="FQ13" s="501">
        <v>288098</v>
      </c>
      <c r="FR13" s="501">
        <v>319257</v>
      </c>
      <c r="FS13" s="501">
        <v>309560</v>
      </c>
      <c r="FT13" s="501">
        <v>309494</v>
      </c>
      <c r="FU13" s="501">
        <v>294086</v>
      </c>
      <c r="FV13" s="501">
        <v>281054</v>
      </c>
      <c r="FW13" s="501">
        <v>276033</v>
      </c>
      <c r="FX13" s="501">
        <v>296203</v>
      </c>
      <c r="FY13" s="501">
        <v>337604</v>
      </c>
      <c r="FZ13" s="501">
        <v>230776</v>
      </c>
      <c r="GA13" s="501">
        <v>221995</v>
      </c>
      <c r="GB13" s="501">
        <v>273591</v>
      </c>
      <c r="GC13" s="501">
        <v>270549</v>
      </c>
      <c r="GD13" s="501">
        <v>338452</v>
      </c>
      <c r="GE13" s="501">
        <v>315953</v>
      </c>
      <c r="GF13" s="501">
        <v>307694</v>
      </c>
      <c r="GG13" s="501">
        <v>346610</v>
      </c>
      <c r="GH13" s="501">
        <v>335299</v>
      </c>
      <c r="GI13" s="501">
        <v>316843</v>
      </c>
      <c r="GJ13" s="501">
        <v>342878</v>
      </c>
      <c r="GK13" s="501">
        <v>366883</v>
      </c>
      <c r="GL13" s="501">
        <v>268408</v>
      </c>
      <c r="GM13" s="501">
        <v>245393</v>
      </c>
      <c r="GN13" s="501">
        <v>365002</v>
      </c>
      <c r="GO13" s="501">
        <v>296854</v>
      </c>
      <c r="GP13" s="501">
        <v>357270</v>
      </c>
      <c r="GQ13" s="501">
        <v>348460</v>
      </c>
      <c r="GR13" s="501">
        <v>367192</v>
      </c>
      <c r="GS13" s="501">
        <v>371497</v>
      </c>
      <c r="GT13" s="501">
        <v>351301</v>
      </c>
      <c r="GU13" s="501">
        <v>375132</v>
      </c>
      <c r="GV13" s="501">
        <v>361206</v>
      </c>
      <c r="GW13" s="501">
        <v>400020</v>
      </c>
      <c r="GX13" s="501">
        <v>322505</v>
      </c>
      <c r="GY13" s="501">
        <v>319333</v>
      </c>
      <c r="GZ13" s="501">
        <v>358797</v>
      </c>
      <c r="HA13" s="501">
        <v>410530</v>
      </c>
      <c r="HB13" s="501">
        <v>376568</v>
      </c>
      <c r="HC13" s="501">
        <v>400152</v>
      </c>
      <c r="HD13" s="501">
        <v>419829</v>
      </c>
      <c r="HE13" s="665">
        <v>422869</v>
      </c>
      <c r="HF13" s="665">
        <v>413081</v>
      </c>
      <c r="HG13" s="665">
        <v>452822</v>
      </c>
      <c r="HH13" s="665">
        <v>419589</v>
      </c>
      <c r="HI13" s="665">
        <v>428415</v>
      </c>
      <c r="HJ13" s="665">
        <v>341435</v>
      </c>
      <c r="HK13" s="665">
        <v>360096</v>
      </c>
      <c r="HL13" s="665">
        <v>379383</v>
      </c>
    </row>
    <row r="14" spans="1:220" s="24" customFormat="1" ht="15">
      <c r="A14" s="154" t="s">
        <v>353</v>
      </c>
      <c r="B14" s="362">
        <v>145378</v>
      </c>
      <c r="C14" s="363">
        <v>139532</v>
      </c>
      <c r="D14" s="363">
        <v>183742</v>
      </c>
      <c r="E14" s="363">
        <v>169957</v>
      </c>
      <c r="F14" s="363">
        <v>200130</v>
      </c>
      <c r="G14" s="363">
        <v>188757</v>
      </c>
      <c r="H14" s="363">
        <v>206351</v>
      </c>
      <c r="I14" s="363">
        <v>223681</v>
      </c>
      <c r="J14" s="363">
        <v>194102</v>
      </c>
      <c r="K14" s="363">
        <v>232557</v>
      </c>
      <c r="L14" s="363">
        <v>225750</v>
      </c>
      <c r="M14" s="363">
        <v>231314</v>
      </c>
      <c r="N14" s="363">
        <v>205441</v>
      </c>
      <c r="O14" s="363">
        <v>191083</v>
      </c>
      <c r="P14" s="363">
        <v>220991</v>
      </c>
      <c r="Q14" s="363">
        <v>247987</v>
      </c>
      <c r="R14" s="363">
        <v>229961</v>
      </c>
      <c r="S14" s="363">
        <v>242880</v>
      </c>
      <c r="T14" s="363">
        <v>272926</v>
      </c>
      <c r="U14" s="363">
        <v>231069</v>
      </c>
      <c r="V14" s="363">
        <v>254182</v>
      </c>
      <c r="W14" s="363">
        <v>224744</v>
      </c>
      <c r="X14" s="363">
        <v>166279</v>
      </c>
      <c r="Y14" s="363">
        <v>183919</v>
      </c>
      <c r="Z14" s="363">
        <v>189729</v>
      </c>
      <c r="AA14" s="363">
        <v>191343</v>
      </c>
      <c r="AB14" s="363">
        <v>260959</v>
      </c>
      <c r="AC14" s="363">
        <v>224413</v>
      </c>
      <c r="AD14" s="363">
        <v>237388</v>
      </c>
      <c r="AE14" s="363">
        <v>289792</v>
      </c>
      <c r="AF14" s="363">
        <v>273621</v>
      </c>
      <c r="AG14" s="363">
        <v>247525</v>
      </c>
      <c r="AH14" s="363">
        <v>296656</v>
      </c>
      <c r="AI14" s="363">
        <v>281342</v>
      </c>
      <c r="AJ14" s="363">
        <v>238504</v>
      </c>
      <c r="AK14" s="363">
        <v>277931</v>
      </c>
      <c r="AL14" s="363">
        <v>201751</v>
      </c>
      <c r="AM14" s="363">
        <v>211375</v>
      </c>
      <c r="AN14" s="363">
        <v>337378</v>
      </c>
      <c r="AO14" s="363">
        <v>261897</v>
      </c>
      <c r="AP14" s="363">
        <v>235783</v>
      </c>
      <c r="AQ14" s="363">
        <v>247501</v>
      </c>
      <c r="AR14" s="363">
        <v>285228</v>
      </c>
      <c r="AS14" s="363">
        <v>296599</v>
      </c>
      <c r="AT14" s="363">
        <v>291401</v>
      </c>
      <c r="AU14" s="363">
        <v>287518</v>
      </c>
      <c r="AV14" s="363">
        <v>311410</v>
      </c>
      <c r="AW14" s="363">
        <v>361259</v>
      </c>
      <c r="AX14" s="363">
        <v>230146</v>
      </c>
      <c r="AY14" s="363">
        <v>258821</v>
      </c>
      <c r="AZ14" s="363">
        <v>288749</v>
      </c>
      <c r="BA14" s="363">
        <v>272913</v>
      </c>
      <c r="BB14" s="363">
        <v>300513</v>
      </c>
      <c r="BC14" s="363">
        <v>286935</v>
      </c>
      <c r="BD14" s="363">
        <v>287967</v>
      </c>
      <c r="BE14" s="363">
        <v>307824</v>
      </c>
      <c r="BF14" s="363">
        <v>293617</v>
      </c>
      <c r="BG14" s="363">
        <v>263819</v>
      </c>
      <c r="BH14" s="363">
        <v>305252</v>
      </c>
      <c r="BI14" s="363">
        <v>329198</v>
      </c>
      <c r="BJ14" s="363">
        <v>252697</v>
      </c>
      <c r="BK14" s="363">
        <v>235896</v>
      </c>
      <c r="BL14" s="363">
        <v>284166</v>
      </c>
      <c r="BM14" s="363">
        <v>244853</v>
      </c>
      <c r="BN14" s="363">
        <v>274490</v>
      </c>
      <c r="BO14" s="363">
        <v>340706</v>
      </c>
      <c r="BP14" s="363">
        <v>351410</v>
      </c>
      <c r="BQ14" s="363">
        <v>405511</v>
      </c>
      <c r="BR14" s="363">
        <v>277614</v>
      </c>
      <c r="BS14" s="363">
        <v>326917</v>
      </c>
      <c r="BT14" s="363">
        <v>297031</v>
      </c>
      <c r="BU14" s="363">
        <v>343770</v>
      </c>
      <c r="BV14" s="363">
        <v>296853</v>
      </c>
      <c r="BW14" s="363">
        <v>222496</v>
      </c>
      <c r="BX14" s="363">
        <v>268359</v>
      </c>
      <c r="BY14" s="363">
        <v>316705</v>
      </c>
      <c r="BZ14" s="363">
        <v>300614</v>
      </c>
      <c r="CA14" s="363">
        <v>302896</v>
      </c>
      <c r="CB14" s="363">
        <v>323916</v>
      </c>
      <c r="CC14" s="363">
        <v>312722</v>
      </c>
      <c r="CD14" s="363">
        <v>293961</v>
      </c>
      <c r="CE14" s="363">
        <v>313490</v>
      </c>
      <c r="CF14" s="363">
        <v>288221</v>
      </c>
      <c r="CG14" s="363">
        <v>335948</v>
      </c>
      <c r="CH14" s="363">
        <v>299768</v>
      </c>
      <c r="CI14" s="363">
        <v>245941</v>
      </c>
      <c r="CJ14" s="363">
        <v>228728</v>
      </c>
      <c r="CK14" s="363">
        <v>279759</v>
      </c>
      <c r="CL14" s="363">
        <v>277924</v>
      </c>
      <c r="CM14" s="363">
        <v>250655</v>
      </c>
      <c r="CN14" s="363">
        <v>279815</v>
      </c>
      <c r="CO14" s="363">
        <v>259152</v>
      </c>
      <c r="CP14" s="363">
        <v>282519</v>
      </c>
      <c r="CQ14" s="363">
        <v>291412</v>
      </c>
      <c r="CR14" s="363">
        <v>279826</v>
      </c>
      <c r="CS14" s="363">
        <v>353558</v>
      </c>
      <c r="CT14" s="363">
        <v>243904</v>
      </c>
      <c r="CU14" s="363">
        <v>178822</v>
      </c>
      <c r="CV14" s="363">
        <v>225982</v>
      </c>
      <c r="CW14" s="363">
        <v>211605</v>
      </c>
      <c r="CX14" s="363">
        <v>204978</v>
      </c>
      <c r="CY14" s="363">
        <v>204627</v>
      </c>
      <c r="CZ14" s="363">
        <v>219410</v>
      </c>
      <c r="DA14" s="363">
        <v>199853</v>
      </c>
      <c r="DB14" s="363">
        <v>192610</v>
      </c>
      <c r="DC14" s="363">
        <v>185291</v>
      </c>
      <c r="DD14" s="363">
        <v>189358</v>
      </c>
      <c r="DE14" s="363">
        <v>220656</v>
      </c>
      <c r="DF14" s="363">
        <v>149699</v>
      </c>
      <c r="DG14" s="363">
        <v>142068</v>
      </c>
      <c r="DH14" s="363">
        <v>173275</v>
      </c>
      <c r="DI14" s="363">
        <v>157579</v>
      </c>
      <c r="DJ14" s="363">
        <v>162170</v>
      </c>
      <c r="DK14" s="363">
        <v>166410</v>
      </c>
      <c r="DL14" s="363">
        <v>174792</v>
      </c>
      <c r="DM14" s="363">
        <v>178103</v>
      </c>
      <c r="DN14" s="363">
        <v>154976</v>
      </c>
      <c r="DO14" s="363">
        <v>154875</v>
      </c>
      <c r="DP14" s="363">
        <v>173561</v>
      </c>
      <c r="DQ14" s="363">
        <v>199024</v>
      </c>
      <c r="DR14" s="363">
        <v>143582</v>
      </c>
      <c r="DS14" s="363">
        <v>132405</v>
      </c>
      <c r="DT14" s="363">
        <v>183850</v>
      </c>
      <c r="DU14" s="363">
        <v>152383</v>
      </c>
      <c r="DV14" s="363">
        <v>190131</v>
      </c>
      <c r="DW14" s="363">
        <v>189229</v>
      </c>
      <c r="DX14" s="363">
        <v>178847</v>
      </c>
      <c r="DY14" s="363">
        <v>209871</v>
      </c>
      <c r="DZ14" s="363">
        <v>193580</v>
      </c>
      <c r="EA14" s="363">
        <v>195635</v>
      </c>
      <c r="EB14" s="363">
        <v>197247</v>
      </c>
      <c r="EC14" s="363">
        <v>204852</v>
      </c>
      <c r="ED14" s="363">
        <v>175554</v>
      </c>
      <c r="EE14" s="363">
        <v>151691</v>
      </c>
      <c r="EF14" s="363">
        <v>200101</v>
      </c>
      <c r="EG14" s="363">
        <v>209995</v>
      </c>
      <c r="EH14" s="363">
        <v>194922</v>
      </c>
      <c r="EI14" s="363">
        <v>195066</v>
      </c>
      <c r="EJ14" s="363">
        <v>208551</v>
      </c>
      <c r="EK14" s="363">
        <v>239245</v>
      </c>
      <c r="EL14" s="363">
        <v>204733</v>
      </c>
      <c r="EM14" s="363">
        <v>244740</v>
      </c>
      <c r="EN14" s="363">
        <v>221317</v>
      </c>
      <c r="EO14" s="363">
        <v>225001</v>
      </c>
      <c r="EP14" s="363">
        <v>190752</v>
      </c>
      <c r="EQ14" s="363">
        <v>189850</v>
      </c>
      <c r="ER14" s="363">
        <v>199550</v>
      </c>
      <c r="ES14" s="363">
        <v>221321</v>
      </c>
      <c r="ET14" s="363">
        <v>234173</v>
      </c>
      <c r="EU14" s="363">
        <v>213438</v>
      </c>
      <c r="EV14" s="363">
        <v>232243</v>
      </c>
      <c r="EW14" s="363">
        <v>230718</v>
      </c>
      <c r="EX14" s="363">
        <v>223240</v>
      </c>
      <c r="EY14" s="363">
        <v>241175</v>
      </c>
      <c r="EZ14" s="363">
        <v>230923</v>
      </c>
      <c r="FA14" s="363">
        <v>251974</v>
      </c>
      <c r="FB14" s="363">
        <v>184125</v>
      </c>
      <c r="FC14" s="363">
        <v>192639</v>
      </c>
      <c r="FD14" s="363">
        <v>155810</v>
      </c>
      <c r="FE14" s="363">
        <v>51362</v>
      </c>
      <c r="FF14" s="363">
        <v>56639</v>
      </c>
      <c r="FG14" s="363">
        <v>122772</v>
      </c>
      <c r="FH14" s="363">
        <v>163083</v>
      </c>
      <c r="FI14" s="363">
        <v>173544</v>
      </c>
      <c r="FJ14" s="363">
        <v>198792</v>
      </c>
      <c r="FK14" s="502">
        <v>205232</v>
      </c>
      <c r="FL14" s="502">
        <v>214260</v>
      </c>
      <c r="FM14" s="502">
        <v>232814</v>
      </c>
      <c r="FN14" s="502">
        <v>162567</v>
      </c>
      <c r="FO14" s="502">
        <v>158237</v>
      </c>
      <c r="FP14" s="502">
        <v>177097</v>
      </c>
      <c r="FQ14" s="502">
        <v>163902</v>
      </c>
      <c r="FR14" s="502">
        <v>175405</v>
      </c>
      <c r="FS14" s="502">
        <v>169589</v>
      </c>
      <c r="FT14" s="502">
        <v>162404</v>
      </c>
      <c r="FU14" s="502">
        <v>158514</v>
      </c>
      <c r="FV14" s="502">
        <v>142354</v>
      </c>
      <c r="FW14" s="502">
        <v>150079</v>
      </c>
      <c r="FX14" s="502">
        <v>161027</v>
      </c>
      <c r="FY14" s="502">
        <v>193541</v>
      </c>
      <c r="FZ14" s="502">
        <v>116597</v>
      </c>
      <c r="GA14" s="502">
        <v>123035</v>
      </c>
      <c r="GB14" s="502">
        <v>134888</v>
      </c>
      <c r="GC14" s="502">
        <v>136340</v>
      </c>
      <c r="GD14" s="502">
        <v>174952</v>
      </c>
      <c r="GE14" s="502">
        <v>165455</v>
      </c>
      <c r="GF14" s="502">
        <v>169088</v>
      </c>
      <c r="GG14" s="502">
        <v>194249</v>
      </c>
      <c r="GH14" s="502">
        <v>180422</v>
      </c>
      <c r="GI14" s="502">
        <v>168472</v>
      </c>
      <c r="GJ14" s="502">
        <v>191946</v>
      </c>
      <c r="GK14" s="502">
        <v>202165</v>
      </c>
      <c r="GL14" s="502">
        <v>130459</v>
      </c>
      <c r="GM14" s="502">
        <v>119769</v>
      </c>
      <c r="GN14" s="502">
        <v>186574</v>
      </c>
      <c r="GO14" s="502">
        <v>151716</v>
      </c>
      <c r="GP14" s="502">
        <v>166361</v>
      </c>
      <c r="GQ14" s="502">
        <v>179691</v>
      </c>
      <c r="GR14" s="502">
        <v>215711</v>
      </c>
      <c r="GS14" s="502">
        <v>196878</v>
      </c>
      <c r="GT14" s="502">
        <v>187433</v>
      </c>
      <c r="GU14" s="502">
        <v>206669</v>
      </c>
      <c r="GV14" s="502">
        <v>201649</v>
      </c>
      <c r="GW14" s="502">
        <v>236599</v>
      </c>
      <c r="GX14" s="502">
        <v>152062</v>
      </c>
      <c r="GY14" s="502">
        <v>155283</v>
      </c>
      <c r="GZ14" s="502">
        <v>175982</v>
      </c>
      <c r="HA14" s="502">
        <v>208078</v>
      </c>
      <c r="HB14" s="502">
        <v>183214</v>
      </c>
      <c r="HC14" s="502">
        <v>202474</v>
      </c>
      <c r="HD14" s="502">
        <v>227300</v>
      </c>
      <c r="HE14" s="666">
        <v>223196</v>
      </c>
      <c r="HF14" s="666">
        <v>222686</v>
      </c>
      <c r="HG14" s="666">
        <v>249896</v>
      </c>
      <c r="HH14" s="666">
        <v>241191</v>
      </c>
      <c r="HI14" s="666">
        <v>243691</v>
      </c>
      <c r="HJ14" s="666">
        <v>159868</v>
      </c>
      <c r="HK14" s="666">
        <v>173837</v>
      </c>
      <c r="HL14" s="666">
        <v>184068</v>
      </c>
    </row>
    <row r="15" spans="1:220" s="24" customFormat="1" ht="15">
      <c r="A15" s="154" t="s">
        <v>354</v>
      </c>
      <c r="B15" s="362">
        <v>119936</v>
      </c>
      <c r="C15" s="363">
        <v>107152</v>
      </c>
      <c r="D15" s="363">
        <v>140356</v>
      </c>
      <c r="E15" s="363">
        <v>128253</v>
      </c>
      <c r="F15" s="363">
        <v>144981</v>
      </c>
      <c r="G15" s="363">
        <v>130470</v>
      </c>
      <c r="H15" s="363">
        <v>142062</v>
      </c>
      <c r="I15" s="363">
        <v>154942</v>
      </c>
      <c r="J15" s="363">
        <v>143717</v>
      </c>
      <c r="K15" s="363">
        <v>170995</v>
      </c>
      <c r="L15" s="363">
        <v>160954</v>
      </c>
      <c r="M15" s="363">
        <v>164427</v>
      </c>
      <c r="N15" s="363">
        <v>145534</v>
      </c>
      <c r="O15" s="363">
        <v>139071</v>
      </c>
      <c r="P15" s="363">
        <v>151109</v>
      </c>
      <c r="Q15" s="363">
        <v>173870</v>
      </c>
      <c r="R15" s="363">
        <v>166459</v>
      </c>
      <c r="S15" s="363">
        <v>174962</v>
      </c>
      <c r="T15" s="363">
        <v>198663</v>
      </c>
      <c r="U15" s="363">
        <v>173662</v>
      </c>
      <c r="V15" s="363">
        <v>184368</v>
      </c>
      <c r="W15" s="363">
        <v>150110</v>
      </c>
      <c r="X15" s="363">
        <v>124176</v>
      </c>
      <c r="Y15" s="363">
        <v>143376</v>
      </c>
      <c r="Z15" s="363">
        <v>124067</v>
      </c>
      <c r="AA15" s="363">
        <v>106729</v>
      </c>
      <c r="AB15" s="363">
        <v>139230</v>
      </c>
      <c r="AC15" s="363">
        <v>126592</v>
      </c>
      <c r="AD15" s="363">
        <v>134747</v>
      </c>
      <c r="AE15" s="363">
        <v>134369</v>
      </c>
      <c r="AF15" s="363">
        <v>143720</v>
      </c>
      <c r="AG15" s="363">
        <v>136561</v>
      </c>
      <c r="AH15" s="363">
        <v>139682</v>
      </c>
      <c r="AI15" s="363">
        <v>132954</v>
      </c>
      <c r="AJ15" s="363">
        <v>132538</v>
      </c>
      <c r="AK15" s="363">
        <v>157974</v>
      </c>
      <c r="AL15" s="363">
        <v>121528</v>
      </c>
      <c r="AM15" s="363">
        <v>120830</v>
      </c>
      <c r="AN15" s="363">
        <v>163333</v>
      </c>
      <c r="AO15" s="363">
        <v>143013</v>
      </c>
      <c r="AP15" s="363">
        <v>143853</v>
      </c>
      <c r="AQ15" s="363">
        <v>138647</v>
      </c>
      <c r="AR15" s="363">
        <v>147916</v>
      </c>
      <c r="AS15" s="363">
        <v>158516</v>
      </c>
      <c r="AT15" s="363">
        <v>160414</v>
      </c>
      <c r="AU15" s="363">
        <v>149907</v>
      </c>
      <c r="AV15" s="363">
        <v>158509</v>
      </c>
      <c r="AW15" s="363">
        <v>197451</v>
      </c>
      <c r="AX15" s="363">
        <v>133035</v>
      </c>
      <c r="AY15" s="363">
        <v>145314</v>
      </c>
      <c r="AZ15" s="363">
        <v>160297</v>
      </c>
      <c r="BA15" s="363">
        <v>146098</v>
      </c>
      <c r="BB15" s="363">
        <v>171690</v>
      </c>
      <c r="BC15" s="363">
        <v>161784</v>
      </c>
      <c r="BD15" s="363">
        <v>160182</v>
      </c>
      <c r="BE15" s="363">
        <v>181363</v>
      </c>
      <c r="BF15" s="363">
        <v>174503</v>
      </c>
      <c r="BG15" s="363">
        <v>146124</v>
      </c>
      <c r="BH15" s="363">
        <v>166674</v>
      </c>
      <c r="BI15" s="363">
        <v>193510</v>
      </c>
      <c r="BJ15" s="363">
        <v>142222</v>
      </c>
      <c r="BK15" s="363">
        <v>134642</v>
      </c>
      <c r="BL15" s="363">
        <v>165628</v>
      </c>
      <c r="BM15" s="363">
        <v>132227</v>
      </c>
      <c r="BN15" s="363">
        <v>149881</v>
      </c>
      <c r="BO15" s="363">
        <v>123966</v>
      </c>
      <c r="BP15" s="363">
        <v>138462</v>
      </c>
      <c r="BQ15" s="363">
        <v>140639</v>
      </c>
      <c r="BR15" s="363">
        <v>115273</v>
      </c>
      <c r="BS15" s="363">
        <v>134736</v>
      </c>
      <c r="BT15" s="363">
        <v>121782</v>
      </c>
      <c r="BU15" s="363">
        <v>137986</v>
      </c>
      <c r="BV15" s="363">
        <v>126404</v>
      </c>
      <c r="BW15" s="363">
        <v>101897</v>
      </c>
      <c r="BX15" s="363">
        <v>123838</v>
      </c>
      <c r="BY15" s="363">
        <v>140876</v>
      </c>
      <c r="BZ15" s="363">
        <v>130179</v>
      </c>
      <c r="CA15" s="363">
        <v>125002</v>
      </c>
      <c r="CB15" s="363">
        <v>134202</v>
      </c>
      <c r="CC15" s="363">
        <v>129097</v>
      </c>
      <c r="CD15" s="363">
        <v>117766</v>
      </c>
      <c r="CE15" s="363">
        <v>123547</v>
      </c>
      <c r="CF15" s="363">
        <v>122229</v>
      </c>
      <c r="CG15" s="363">
        <v>140587</v>
      </c>
      <c r="CH15" s="363">
        <v>133652</v>
      </c>
      <c r="CI15" s="363">
        <v>119514</v>
      </c>
      <c r="CJ15" s="363">
        <v>112224</v>
      </c>
      <c r="CK15" s="363">
        <v>121753</v>
      </c>
      <c r="CL15" s="363">
        <v>126713</v>
      </c>
      <c r="CM15" s="363">
        <v>103869</v>
      </c>
      <c r="CN15" s="363">
        <v>121019</v>
      </c>
      <c r="CO15" s="363">
        <v>111320</v>
      </c>
      <c r="CP15" s="363">
        <v>119842</v>
      </c>
      <c r="CQ15" s="363">
        <v>120348</v>
      </c>
      <c r="CR15" s="363">
        <v>111956</v>
      </c>
      <c r="CS15" s="363">
        <v>127713</v>
      </c>
      <c r="CT15" s="363">
        <v>108640</v>
      </c>
      <c r="CU15" s="363">
        <v>93796</v>
      </c>
      <c r="CV15" s="363">
        <v>124497</v>
      </c>
      <c r="CW15" s="363">
        <v>108158</v>
      </c>
      <c r="CX15" s="363">
        <v>105472</v>
      </c>
      <c r="CY15" s="363">
        <v>101130</v>
      </c>
      <c r="CZ15" s="363">
        <v>107749</v>
      </c>
      <c r="DA15" s="363">
        <v>99901</v>
      </c>
      <c r="DB15" s="363">
        <v>98121</v>
      </c>
      <c r="DC15" s="363">
        <v>89042</v>
      </c>
      <c r="DD15" s="363">
        <v>105378</v>
      </c>
      <c r="DE15" s="363">
        <v>131255</v>
      </c>
      <c r="DF15" s="363">
        <v>96243</v>
      </c>
      <c r="DG15" s="363">
        <v>86643</v>
      </c>
      <c r="DH15" s="363">
        <v>103280</v>
      </c>
      <c r="DI15" s="363">
        <v>93475</v>
      </c>
      <c r="DJ15" s="363">
        <v>86489</v>
      </c>
      <c r="DK15" s="363">
        <v>80955</v>
      </c>
      <c r="DL15" s="363">
        <v>79111</v>
      </c>
      <c r="DM15" s="363">
        <v>80359</v>
      </c>
      <c r="DN15" s="363">
        <v>69652</v>
      </c>
      <c r="DO15" s="363">
        <v>64751</v>
      </c>
      <c r="DP15" s="363">
        <v>73343</v>
      </c>
      <c r="DQ15" s="363">
        <v>83660</v>
      </c>
      <c r="DR15" s="363">
        <v>67606</v>
      </c>
      <c r="DS15" s="363">
        <v>60497</v>
      </c>
      <c r="DT15" s="363">
        <v>82886</v>
      </c>
      <c r="DU15" s="363">
        <v>64955</v>
      </c>
      <c r="DV15" s="363">
        <v>79556</v>
      </c>
      <c r="DW15" s="363">
        <v>71783</v>
      </c>
      <c r="DX15" s="363">
        <v>70344</v>
      </c>
      <c r="DY15" s="363">
        <v>76357</v>
      </c>
      <c r="DZ15" s="363">
        <v>66237</v>
      </c>
      <c r="EA15" s="363">
        <v>68235</v>
      </c>
      <c r="EB15" s="363">
        <v>65294</v>
      </c>
      <c r="EC15" s="363">
        <v>77458</v>
      </c>
      <c r="ED15" s="363">
        <v>77031</v>
      </c>
      <c r="EE15" s="363">
        <v>63013</v>
      </c>
      <c r="EF15" s="363">
        <v>79363</v>
      </c>
      <c r="EG15" s="363">
        <v>82152</v>
      </c>
      <c r="EH15" s="363">
        <v>81271</v>
      </c>
      <c r="EI15" s="363">
        <v>74089</v>
      </c>
      <c r="EJ15" s="363">
        <v>76247</v>
      </c>
      <c r="EK15" s="363">
        <v>88936</v>
      </c>
      <c r="EL15" s="363">
        <v>74068</v>
      </c>
      <c r="EM15" s="363">
        <v>83331</v>
      </c>
      <c r="EN15" s="363">
        <v>76839</v>
      </c>
      <c r="EO15" s="363">
        <v>84066</v>
      </c>
      <c r="EP15" s="363">
        <v>90722</v>
      </c>
      <c r="EQ15" s="363">
        <v>84182</v>
      </c>
      <c r="ER15" s="363">
        <v>83828</v>
      </c>
      <c r="ES15" s="363">
        <v>93387</v>
      </c>
      <c r="ET15" s="363">
        <v>98018</v>
      </c>
      <c r="EU15" s="363">
        <v>80040</v>
      </c>
      <c r="EV15" s="363">
        <v>90057</v>
      </c>
      <c r="EW15" s="363">
        <v>88654</v>
      </c>
      <c r="EX15" s="363">
        <v>87744</v>
      </c>
      <c r="EY15" s="363">
        <v>98407</v>
      </c>
      <c r="EZ15" s="363">
        <v>88426</v>
      </c>
      <c r="FA15" s="363">
        <v>94109</v>
      </c>
      <c r="FB15" s="363">
        <v>91689</v>
      </c>
      <c r="FC15" s="363">
        <v>79782</v>
      </c>
      <c r="FD15" s="363">
        <v>75356</v>
      </c>
      <c r="FE15" s="363">
        <v>28256</v>
      </c>
      <c r="FF15" s="363">
        <v>29220</v>
      </c>
      <c r="FG15" s="363">
        <v>45893</v>
      </c>
      <c r="FH15" s="363">
        <v>85166</v>
      </c>
      <c r="FI15" s="363">
        <v>95998</v>
      </c>
      <c r="FJ15" s="363">
        <v>99623</v>
      </c>
      <c r="FK15" s="502">
        <v>96160</v>
      </c>
      <c r="FL15" s="502">
        <v>89438</v>
      </c>
      <c r="FM15" s="502">
        <v>98831</v>
      </c>
      <c r="FN15" s="502">
        <v>85839</v>
      </c>
      <c r="FO15" s="502">
        <v>57428</v>
      </c>
      <c r="FP15" s="502">
        <v>62286</v>
      </c>
      <c r="FQ15" s="502">
        <v>94696</v>
      </c>
      <c r="FR15" s="502">
        <v>110417</v>
      </c>
      <c r="FS15" s="502">
        <v>106717</v>
      </c>
      <c r="FT15" s="502">
        <v>112586</v>
      </c>
      <c r="FU15" s="502">
        <v>102711</v>
      </c>
      <c r="FV15" s="502">
        <v>108848</v>
      </c>
      <c r="FW15" s="502">
        <v>97023</v>
      </c>
      <c r="FX15" s="502">
        <v>106500</v>
      </c>
      <c r="FY15" s="502">
        <v>112401</v>
      </c>
      <c r="FZ15" s="502">
        <v>89682</v>
      </c>
      <c r="GA15" s="502">
        <v>75004</v>
      </c>
      <c r="GB15" s="502">
        <v>110080</v>
      </c>
      <c r="GC15" s="502">
        <v>107728</v>
      </c>
      <c r="GD15" s="502">
        <v>133372</v>
      </c>
      <c r="GE15" s="502">
        <v>120867</v>
      </c>
      <c r="GF15" s="502">
        <v>107614</v>
      </c>
      <c r="GG15" s="502">
        <v>118550</v>
      </c>
      <c r="GH15" s="502">
        <v>123640</v>
      </c>
      <c r="GI15" s="502">
        <v>120276</v>
      </c>
      <c r="GJ15" s="502">
        <v>123222</v>
      </c>
      <c r="GK15" s="502">
        <v>132128</v>
      </c>
      <c r="GL15" s="502">
        <v>110521</v>
      </c>
      <c r="GM15" s="502">
        <v>100575</v>
      </c>
      <c r="GN15" s="502">
        <v>145943</v>
      </c>
      <c r="GO15" s="502">
        <v>120906</v>
      </c>
      <c r="GP15" s="502">
        <v>161433</v>
      </c>
      <c r="GQ15" s="502">
        <v>140312</v>
      </c>
      <c r="GR15" s="502">
        <v>123051</v>
      </c>
      <c r="GS15" s="502">
        <v>142714</v>
      </c>
      <c r="GT15" s="502">
        <v>135130</v>
      </c>
      <c r="GU15" s="502">
        <v>137606</v>
      </c>
      <c r="GV15" s="502">
        <v>130469</v>
      </c>
      <c r="GW15" s="502">
        <v>132752</v>
      </c>
      <c r="GX15" s="502">
        <v>143327</v>
      </c>
      <c r="GY15" s="502">
        <v>136285</v>
      </c>
      <c r="GZ15" s="502">
        <v>152670</v>
      </c>
      <c r="HA15" s="502">
        <v>170252</v>
      </c>
      <c r="HB15" s="502">
        <v>164502</v>
      </c>
      <c r="HC15" s="502">
        <v>165855</v>
      </c>
      <c r="HD15" s="502">
        <v>156893</v>
      </c>
      <c r="HE15" s="666">
        <v>163882</v>
      </c>
      <c r="HF15" s="666">
        <v>156607</v>
      </c>
      <c r="HG15" s="666">
        <v>166722</v>
      </c>
      <c r="HH15" s="666">
        <v>147018</v>
      </c>
      <c r="HI15" s="666">
        <v>151925</v>
      </c>
      <c r="HJ15" s="666">
        <v>151952</v>
      </c>
      <c r="HK15" s="666">
        <v>155954</v>
      </c>
      <c r="HL15" s="666">
        <v>166014</v>
      </c>
    </row>
    <row r="16" spans="1:220" s="24" customFormat="1" ht="15">
      <c r="A16" s="154" t="s">
        <v>425</v>
      </c>
      <c r="B16" s="362">
        <v>7337</v>
      </c>
      <c r="C16" s="363">
        <v>6919</v>
      </c>
      <c r="D16" s="363">
        <v>9384</v>
      </c>
      <c r="E16" s="363">
        <v>9078</v>
      </c>
      <c r="F16" s="363">
        <v>10589</v>
      </c>
      <c r="G16" s="363">
        <v>9946</v>
      </c>
      <c r="H16" s="363">
        <v>10973</v>
      </c>
      <c r="I16" s="363">
        <v>11293</v>
      </c>
      <c r="J16" s="363">
        <v>9831</v>
      </c>
      <c r="K16" s="363">
        <v>11900</v>
      </c>
      <c r="L16" s="363">
        <v>11310</v>
      </c>
      <c r="M16" s="363">
        <v>10944</v>
      </c>
      <c r="N16" s="363">
        <v>9592</v>
      </c>
      <c r="O16" s="363">
        <v>9795</v>
      </c>
      <c r="P16" s="363">
        <v>11258</v>
      </c>
      <c r="Q16" s="363">
        <v>13304</v>
      </c>
      <c r="R16" s="363">
        <v>12084</v>
      </c>
      <c r="S16" s="363">
        <v>13203</v>
      </c>
      <c r="T16" s="363">
        <v>15293</v>
      </c>
      <c r="U16" s="363">
        <v>13730</v>
      </c>
      <c r="V16" s="363">
        <v>14552</v>
      </c>
      <c r="W16" s="363">
        <v>14585</v>
      </c>
      <c r="X16" s="363">
        <v>11627</v>
      </c>
      <c r="Y16" s="363">
        <v>10631</v>
      </c>
      <c r="Z16" s="363">
        <v>7795</v>
      </c>
      <c r="AA16" s="363">
        <v>8059</v>
      </c>
      <c r="AB16" s="363">
        <v>10434</v>
      </c>
      <c r="AC16" s="363">
        <v>9969</v>
      </c>
      <c r="AD16" s="363">
        <v>9593</v>
      </c>
      <c r="AE16" s="363">
        <v>10382</v>
      </c>
      <c r="AF16" s="363">
        <v>11785</v>
      </c>
      <c r="AG16" s="363">
        <v>10596</v>
      </c>
      <c r="AH16" s="363">
        <v>12063</v>
      </c>
      <c r="AI16" s="363">
        <v>13123</v>
      </c>
      <c r="AJ16" s="363">
        <v>13216</v>
      </c>
      <c r="AK16" s="363">
        <v>15086</v>
      </c>
      <c r="AL16" s="363">
        <v>11569</v>
      </c>
      <c r="AM16" s="363">
        <v>9581</v>
      </c>
      <c r="AN16" s="363">
        <v>16357</v>
      </c>
      <c r="AO16" s="363">
        <v>15936</v>
      </c>
      <c r="AP16" s="363">
        <v>15311</v>
      </c>
      <c r="AQ16" s="363">
        <v>15269</v>
      </c>
      <c r="AR16" s="363">
        <v>17112</v>
      </c>
      <c r="AS16" s="363">
        <v>16202</v>
      </c>
      <c r="AT16" s="363">
        <v>15634</v>
      </c>
      <c r="AU16" s="363">
        <v>15572</v>
      </c>
      <c r="AV16" s="363">
        <v>17099</v>
      </c>
      <c r="AW16" s="363">
        <v>20314</v>
      </c>
      <c r="AX16" s="363">
        <v>14735</v>
      </c>
      <c r="AY16" s="363">
        <v>15333</v>
      </c>
      <c r="AZ16" s="363">
        <v>17414</v>
      </c>
      <c r="BA16" s="363">
        <v>16289</v>
      </c>
      <c r="BB16" s="363">
        <v>18026</v>
      </c>
      <c r="BC16" s="363">
        <v>17397</v>
      </c>
      <c r="BD16" s="363">
        <v>18262</v>
      </c>
      <c r="BE16" s="363">
        <v>19569</v>
      </c>
      <c r="BF16" s="363">
        <v>18066</v>
      </c>
      <c r="BG16" s="363">
        <v>16789</v>
      </c>
      <c r="BH16" s="363">
        <v>16338</v>
      </c>
      <c r="BI16" s="363">
        <v>19188</v>
      </c>
      <c r="BJ16" s="363">
        <v>15573</v>
      </c>
      <c r="BK16" s="363">
        <v>13625</v>
      </c>
      <c r="BL16" s="363">
        <v>16426</v>
      </c>
      <c r="BM16" s="363">
        <v>13022</v>
      </c>
      <c r="BN16" s="363">
        <v>13100</v>
      </c>
      <c r="BO16" s="363">
        <v>12495</v>
      </c>
      <c r="BP16" s="363">
        <v>12747</v>
      </c>
      <c r="BQ16" s="363">
        <v>14583</v>
      </c>
      <c r="BR16" s="363">
        <v>10504</v>
      </c>
      <c r="BS16" s="363">
        <v>14746</v>
      </c>
      <c r="BT16" s="363">
        <v>14752</v>
      </c>
      <c r="BU16" s="363">
        <v>15569</v>
      </c>
      <c r="BV16" s="363">
        <v>14604</v>
      </c>
      <c r="BW16" s="363">
        <v>12606</v>
      </c>
      <c r="BX16" s="363">
        <v>15575</v>
      </c>
      <c r="BY16" s="363">
        <v>17045</v>
      </c>
      <c r="BZ16" s="363">
        <v>15611</v>
      </c>
      <c r="CA16" s="363">
        <v>15710</v>
      </c>
      <c r="CB16" s="363">
        <v>18364</v>
      </c>
      <c r="CC16" s="363">
        <v>16485</v>
      </c>
      <c r="CD16" s="363">
        <v>15918</v>
      </c>
      <c r="CE16" s="363">
        <v>16706</v>
      </c>
      <c r="CF16" s="363">
        <v>14729</v>
      </c>
      <c r="CG16" s="363">
        <v>17915</v>
      </c>
      <c r="CH16" s="363">
        <v>12851</v>
      </c>
      <c r="CI16" s="363">
        <v>13416</v>
      </c>
      <c r="CJ16" s="363">
        <v>12079</v>
      </c>
      <c r="CK16" s="363">
        <v>13502</v>
      </c>
      <c r="CL16" s="363">
        <v>15459</v>
      </c>
      <c r="CM16" s="363">
        <v>12938</v>
      </c>
      <c r="CN16" s="363">
        <v>14972</v>
      </c>
      <c r="CO16" s="363">
        <v>13343</v>
      </c>
      <c r="CP16" s="363">
        <v>13801</v>
      </c>
      <c r="CQ16" s="363">
        <v>15463</v>
      </c>
      <c r="CR16" s="363">
        <v>14822</v>
      </c>
      <c r="CS16" s="363">
        <v>16438</v>
      </c>
      <c r="CT16" s="363">
        <v>9903</v>
      </c>
      <c r="CU16" s="363">
        <v>7139</v>
      </c>
      <c r="CV16" s="363">
        <v>8699</v>
      </c>
      <c r="CW16" s="363">
        <v>7745</v>
      </c>
      <c r="CX16" s="363">
        <v>7735</v>
      </c>
      <c r="CY16" s="363">
        <v>7908</v>
      </c>
      <c r="CZ16" s="363">
        <v>8211</v>
      </c>
      <c r="DA16" s="363">
        <v>7416</v>
      </c>
      <c r="DB16" s="363">
        <v>7485</v>
      </c>
      <c r="DC16" s="363">
        <v>6874</v>
      </c>
      <c r="DD16" s="363">
        <v>5854</v>
      </c>
      <c r="DE16" s="363">
        <v>7133</v>
      </c>
      <c r="DF16" s="363">
        <v>5601</v>
      </c>
      <c r="DG16" s="363">
        <v>4715</v>
      </c>
      <c r="DH16" s="363">
        <v>6019</v>
      </c>
      <c r="DI16" s="363">
        <v>5336</v>
      </c>
      <c r="DJ16" s="363">
        <v>5339</v>
      </c>
      <c r="DK16" s="363">
        <v>5382</v>
      </c>
      <c r="DL16" s="363">
        <v>6624</v>
      </c>
      <c r="DM16" s="363">
        <v>5798</v>
      </c>
      <c r="DN16" s="363">
        <v>4982</v>
      </c>
      <c r="DO16" s="363">
        <v>4174</v>
      </c>
      <c r="DP16" s="363">
        <v>4580</v>
      </c>
      <c r="DQ16" s="363">
        <v>5373</v>
      </c>
      <c r="DR16" s="363">
        <v>3647</v>
      </c>
      <c r="DS16" s="363">
        <v>3258</v>
      </c>
      <c r="DT16" s="363">
        <v>5293</v>
      </c>
      <c r="DU16" s="363">
        <v>4550</v>
      </c>
      <c r="DV16" s="363">
        <v>5437</v>
      </c>
      <c r="DW16" s="363">
        <v>5742</v>
      </c>
      <c r="DX16" s="363">
        <v>5991</v>
      </c>
      <c r="DY16" s="363">
        <v>6663</v>
      </c>
      <c r="DZ16" s="363">
        <v>5647</v>
      </c>
      <c r="EA16" s="363">
        <v>6225</v>
      </c>
      <c r="EB16" s="363">
        <v>6941</v>
      </c>
      <c r="EC16" s="363">
        <v>7777</v>
      </c>
      <c r="ED16" s="363">
        <v>5709</v>
      </c>
      <c r="EE16" s="363">
        <v>5215</v>
      </c>
      <c r="EF16" s="363">
        <v>7278</v>
      </c>
      <c r="EG16" s="363">
        <v>7364</v>
      </c>
      <c r="EH16" s="363">
        <v>6958</v>
      </c>
      <c r="EI16" s="363">
        <v>6921</v>
      </c>
      <c r="EJ16" s="363">
        <v>8955</v>
      </c>
      <c r="EK16" s="363">
        <v>9393</v>
      </c>
      <c r="EL16" s="363">
        <v>8617</v>
      </c>
      <c r="EM16" s="363">
        <v>9992</v>
      </c>
      <c r="EN16" s="363">
        <v>9621</v>
      </c>
      <c r="EO16" s="363">
        <v>9556</v>
      </c>
      <c r="EP16" s="363">
        <v>9045</v>
      </c>
      <c r="EQ16" s="363">
        <v>8803</v>
      </c>
      <c r="ER16" s="363">
        <v>9633</v>
      </c>
      <c r="ES16" s="363">
        <v>10631</v>
      </c>
      <c r="ET16" s="363">
        <v>11293</v>
      </c>
      <c r="EU16" s="363">
        <v>9775</v>
      </c>
      <c r="EV16" s="363">
        <v>11397</v>
      </c>
      <c r="EW16" s="363">
        <v>12289</v>
      </c>
      <c r="EX16" s="363">
        <v>11624</v>
      </c>
      <c r="EY16" s="363">
        <v>12197</v>
      </c>
      <c r="EZ16" s="363">
        <v>11391</v>
      </c>
      <c r="FA16" s="363">
        <v>10763</v>
      </c>
      <c r="FB16" s="363">
        <v>9339</v>
      </c>
      <c r="FC16" s="363">
        <v>8348</v>
      </c>
      <c r="FD16" s="363">
        <v>7778</v>
      </c>
      <c r="FE16" s="363">
        <v>4370</v>
      </c>
      <c r="FF16" s="363">
        <v>5558</v>
      </c>
      <c r="FG16" s="363">
        <v>10061</v>
      </c>
      <c r="FH16" s="363">
        <v>11415</v>
      </c>
      <c r="FI16" s="363">
        <v>9849</v>
      </c>
      <c r="FJ16" s="363">
        <v>8946</v>
      </c>
      <c r="FK16" s="502">
        <v>9809</v>
      </c>
      <c r="FL16" s="502">
        <v>10766</v>
      </c>
      <c r="FM16" s="502">
        <v>11190</v>
      </c>
      <c r="FN16" s="502">
        <v>8586</v>
      </c>
      <c r="FO16" s="502">
        <v>9147</v>
      </c>
      <c r="FP16" s="502">
        <v>12296</v>
      </c>
      <c r="FQ16" s="502">
        <v>11218</v>
      </c>
      <c r="FR16" s="502">
        <v>13255</v>
      </c>
      <c r="FS16" s="502">
        <v>12867</v>
      </c>
      <c r="FT16" s="502">
        <v>13050</v>
      </c>
      <c r="FU16" s="502">
        <v>14282</v>
      </c>
      <c r="FV16" s="502">
        <v>12729</v>
      </c>
      <c r="FW16" s="502">
        <v>12286</v>
      </c>
      <c r="FX16" s="502">
        <v>11930</v>
      </c>
      <c r="FY16" s="502">
        <v>13521</v>
      </c>
      <c r="FZ16" s="502">
        <v>9883</v>
      </c>
      <c r="GA16" s="502">
        <v>9288</v>
      </c>
      <c r="GB16" s="502">
        <v>11912</v>
      </c>
      <c r="GC16" s="502">
        <v>10896</v>
      </c>
      <c r="GD16" s="502">
        <v>12110</v>
      </c>
      <c r="GE16" s="502">
        <v>12592</v>
      </c>
      <c r="GF16" s="502">
        <v>12887</v>
      </c>
      <c r="GG16" s="502">
        <v>14347</v>
      </c>
      <c r="GH16" s="502">
        <v>13528</v>
      </c>
      <c r="GI16" s="502">
        <v>12410</v>
      </c>
      <c r="GJ16" s="502">
        <v>12052</v>
      </c>
      <c r="GK16" s="502">
        <v>14744</v>
      </c>
      <c r="GL16" s="502">
        <v>12367</v>
      </c>
      <c r="GM16" s="502">
        <v>10131</v>
      </c>
      <c r="GN16" s="502">
        <v>12325</v>
      </c>
      <c r="GO16" s="502">
        <v>8962</v>
      </c>
      <c r="GP16" s="502">
        <v>10130</v>
      </c>
      <c r="GQ16" s="502">
        <v>9837</v>
      </c>
      <c r="GR16" s="502">
        <v>9892</v>
      </c>
      <c r="GS16" s="502">
        <v>10839</v>
      </c>
      <c r="GT16" s="502">
        <v>10240</v>
      </c>
      <c r="GU16" s="502">
        <v>11076</v>
      </c>
      <c r="GV16" s="502">
        <v>10994</v>
      </c>
      <c r="GW16" s="502">
        <v>11945</v>
      </c>
      <c r="GX16" s="502">
        <v>9539</v>
      </c>
      <c r="GY16" s="502">
        <v>9923</v>
      </c>
      <c r="GZ16" s="502">
        <v>11747</v>
      </c>
      <c r="HA16" s="502">
        <v>12735</v>
      </c>
      <c r="HB16" s="502">
        <v>11043</v>
      </c>
      <c r="HC16" s="502">
        <v>11815</v>
      </c>
      <c r="HD16" s="502">
        <v>14042</v>
      </c>
      <c r="HE16" s="666">
        <v>14188</v>
      </c>
      <c r="HF16" s="666">
        <v>13667</v>
      </c>
      <c r="HG16" s="666">
        <v>15040</v>
      </c>
      <c r="HH16" s="666">
        <v>12311</v>
      </c>
      <c r="HI16" s="666">
        <v>13753</v>
      </c>
      <c r="HJ16" s="666">
        <v>11361</v>
      </c>
      <c r="HK16" s="666">
        <v>11127</v>
      </c>
      <c r="HL16" s="666">
        <v>11430</v>
      </c>
    </row>
    <row r="17" spans="1:220" s="24" customFormat="1" ht="15">
      <c r="A17" s="154" t="s">
        <v>426</v>
      </c>
      <c r="B17" s="362">
        <v>5422</v>
      </c>
      <c r="C17" s="363">
        <v>6884</v>
      </c>
      <c r="D17" s="363">
        <v>6896</v>
      </c>
      <c r="E17" s="363">
        <v>6091</v>
      </c>
      <c r="F17" s="363">
        <v>6817</v>
      </c>
      <c r="G17" s="363">
        <v>6210</v>
      </c>
      <c r="H17" s="363">
        <v>9737</v>
      </c>
      <c r="I17" s="363">
        <v>8829</v>
      </c>
      <c r="J17" s="363">
        <v>6183</v>
      </c>
      <c r="K17" s="363">
        <v>7123</v>
      </c>
      <c r="L17" s="363">
        <v>6519</v>
      </c>
      <c r="M17" s="363">
        <v>6458</v>
      </c>
      <c r="N17" s="363">
        <v>6523</v>
      </c>
      <c r="O17" s="363">
        <v>6262</v>
      </c>
      <c r="P17" s="363">
        <v>7240</v>
      </c>
      <c r="Q17" s="363">
        <v>9441</v>
      </c>
      <c r="R17" s="363">
        <v>8584</v>
      </c>
      <c r="S17" s="363">
        <v>8579</v>
      </c>
      <c r="T17" s="363">
        <v>10429</v>
      </c>
      <c r="U17" s="363">
        <v>9231</v>
      </c>
      <c r="V17" s="363">
        <v>9254</v>
      </c>
      <c r="W17" s="363">
        <v>9068</v>
      </c>
      <c r="X17" s="363">
        <v>7630</v>
      </c>
      <c r="Y17" s="363">
        <v>7521</v>
      </c>
      <c r="Z17" s="363">
        <v>5909</v>
      </c>
      <c r="AA17" s="363">
        <v>6017</v>
      </c>
      <c r="AB17" s="363">
        <v>7812</v>
      </c>
      <c r="AC17" s="363">
        <v>7806</v>
      </c>
      <c r="AD17" s="363">
        <v>6782</v>
      </c>
      <c r="AE17" s="363">
        <v>7374</v>
      </c>
      <c r="AF17" s="363">
        <v>8500</v>
      </c>
      <c r="AG17" s="363">
        <v>7197</v>
      </c>
      <c r="AH17" s="363">
        <v>8081</v>
      </c>
      <c r="AI17" s="363">
        <v>8771</v>
      </c>
      <c r="AJ17" s="363">
        <v>8584</v>
      </c>
      <c r="AK17" s="363">
        <v>9609</v>
      </c>
      <c r="AL17" s="363">
        <v>7947</v>
      </c>
      <c r="AM17" s="363">
        <v>7658</v>
      </c>
      <c r="AN17" s="363">
        <v>9810</v>
      </c>
      <c r="AO17" s="363">
        <v>9431</v>
      </c>
      <c r="AP17" s="363">
        <v>10995</v>
      </c>
      <c r="AQ17" s="363">
        <v>9871</v>
      </c>
      <c r="AR17" s="363">
        <v>11348</v>
      </c>
      <c r="AS17" s="363">
        <v>11049</v>
      </c>
      <c r="AT17" s="363">
        <v>10862</v>
      </c>
      <c r="AU17" s="363">
        <v>10766</v>
      </c>
      <c r="AV17" s="363">
        <v>11215</v>
      </c>
      <c r="AW17" s="363">
        <v>14161</v>
      </c>
      <c r="AX17" s="363">
        <v>9234</v>
      </c>
      <c r="AY17" s="363">
        <v>10551</v>
      </c>
      <c r="AZ17" s="363">
        <v>12078</v>
      </c>
      <c r="BA17" s="363">
        <v>11353</v>
      </c>
      <c r="BB17" s="363">
        <v>11861</v>
      </c>
      <c r="BC17" s="363">
        <v>16723</v>
      </c>
      <c r="BD17" s="363">
        <v>17265</v>
      </c>
      <c r="BE17" s="363">
        <v>18444</v>
      </c>
      <c r="BF17" s="363">
        <v>18086</v>
      </c>
      <c r="BG17" s="363">
        <v>16775</v>
      </c>
      <c r="BH17" s="363">
        <v>16724</v>
      </c>
      <c r="BI17" s="363">
        <v>17823</v>
      </c>
      <c r="BJ17" s="363">
        <v>14254</v>
      </c>
      <c r="BK17" s="363">
        <v>15495</v>
      </c>
      <c r="BL17" s="363">
        <v>17423</v>
      </c>
      <c r="BM17" s="363">
        <v>16394</v>
      </c>
      <c r="BN17" s="363">
        <v>17651</v>
      </c>
      <c r="BO17" s="363">
        <v>16345</v>
      </c>
      <c r="BP17" s="363">
        <v>18129</v>
      </c>
      <c r="BQ17" s="363">
        <v>20101</v>
      </c>
      <c r="BR17" s="363">
        <v>16751</v>
      </c>
      <c r="BS17" s="363">
        <v>20181</v>
      </c>
      <c r="BT17" s="363">
        <v>18048</v>
      </c>
      <c r="BU17" s="363">
        <v>12973</v>
      </c>
      <c r="BV17" s="363">
        <v>12909</v>
      </c>
      <c r="BW17" s="363">
        <v>11779</v>
      </c>
      <c r="BX17" s="363">
        <v>13444</v>
      </c>
      <c r="BY17" s="363">
        <v>15104</v>
      </c>
      <c r="BZ17" s="363">
        <v>13790</v>
      </c>
      <c r="CA17" s="363">
        <v>13617</v>
      </c>
      <c r="CB17" s="363">
        <v>22442</v>
      </c>
      <c r="CC17" s="363">
        <v>22935</v>
      </c>
      <c r="CD17" s="363">
        <v>21982</v>
      </c>
      <c r="CE17" s="363">
        <v>15731</v>
      </c>
      <c r="CF17" s="363">
        <v>15080</v>
      </c>
      <c r="CG17" s="363">
        <v>16358</v>
      </c>
      <c r="CH17" s="363">
        <v>16962</v>
      </c>
      <c r="CI17" s="363">
        <v>14288</v>
      </c>
      <c r="CJ17" s="363">
        <v>12241</v>
      </c>
      <c r="CK17" s="363">
        <v>13798</v>
      </c>
      <c r="CL17" s="363">
        <v>19992</v>
      </c>
      <c r="CM17" s="363">
        <v>17817</v>
      </c>
      <c r="CN17" s="363">
        <v>20883</v>
      </c>
      <c r="CO17" s="363">
        <v>20402</v>
      </c>
      <c r="CP17" s="363">
        <v>20723</v>
      </c>
      <c r="CQ17" s="363">
        <v>21486</v>
      </c>
      <c r="CR17" s="363">
        <v>19197</v>
      </c>
      <c r="CS17" s="363">
        <v>18728</v>
      </c>
      <c r="CT17" s="363">
        <v>13662</v>
      </c>
      <c r="CU17" s="363">
        <v>14082</v>
      </c>
      <c r="CV17" s="363">
        <v>17413</v>
      </c>
      <c r="CW17" s="363">
        <v>15541</v>
      </c>
      <c r="CX17" s="363">
        <v>15621</v>
      </c>
      <c r="CY17" s="363">
        <v>15985</v>
      </c>
      <c r="CZ17" s="363">
        <v>17053</v>
      </c>
      <c r="DA17" s="363">
        <v>12075</v>
      </c>
      <c r="DB17" s="363">
        <v>15774</v>
      </c>
      <c r="DC17" s="363">
        <v>11595</v>
      </c>
      <c r="DD17" s="363">
        <v>10887</v>
      </c>
      <c r="DE17" s="363">
        <v>11952</v>
      </c>
      <c r="DF17" s="363">
        <v>9371</v>
      </c>
      <c r="DG17" s="363">
        <v>9638</v>
      </c>
      <c r="DH17" s="363">
        <v>11273</v>
      </c>
      <c r="DI17" s="363">
        <v>10136</v>
      </c>
      <c r="DJ17" s="363">
        <v>10657</v>
      </c>
      <c r="DK17" s="363">
        <v>10823</v>
      </c>
      <c r="DL17" s="363">
        <v>11225</v>
      </c>
      <c r="DM17" s="363">
        <v>11720</v>
      </c>
      <c r="DN17" s="363">
        <v>10710</v>
      </c>
      <c r="DO17" s="363">
        <v>9588</v>
      </c>
      <c r="DP17" s="363">
        <v>9964</v>
      </c>
      <c r="DQ17" s="363">
        <v>10860</v>
      </c>
      <c r="DR17" s="363">
        <v>9329</v>
      </c>
      <c r="DS17" s="363">
        <v>8778</v>
      </c>
      <c r="DT17" s="363">
        <v>10602</v>
      </c>
      <c r="DU17" s="363">
        <v>8966</v>
      </c>
      <c r="DV17" s="363">
        <v>10642</v>
      </c>
      <c r="DW17" s="363">
        <v>10440</v>
      </c>
      <c r="DX17" s="363">
        <v>10812</v>
      </c>
      <c r="DY17" s="363">
        <v>12330</v>
      </c>
      <c r="DZ17" s="363">
        <v>10662</v>
      </c>
      <c r="EA17" s="363">
        <v>11268</v>
      </c>
      <c r="EB17" s="363">
        <v>8402</v>
      </c>
      <c r="EC17" s="363">
        <v>11171</v>
      </c>
      <c r="ED17" s="363">
        <f>8272+2526</f>
        <v>10798</v>
      </c>
      <c r="EE17" s="363">
        <v>10147</v>
      </c>
      <c r="EF17" s="363">
        <v>11862</v>
      </c>
      <c r="EG17" s="363">
        <v>11670</v>
      </c>
      <c r="EH17" s="363">
        <v>11806</v>
      </c>
      <c r="EI17" s="363">
        <v>11645</v>
      </c>
      <c r="EJ17" s="363">
        <v>12968</v>
      </c>
      <c r="EK17" s="363">
        <v>14858</v>
      </c>
      <c r="EL17" s="363">
        <v>12165</v>
      </c>
      <c r="EM17" s="363">
        <v>13668</v>
      </c>
      <c r="EN17" s="363">
        <v>12616</v>
      </c>
      <c r="EO17" s="363">
        <v>12530</v>
      </c>
      <c r="EP17" s="363">
        <v>12800</v>
      </c>
      <c r="EQ17" s="363">
        <v>13045</v>
      </c>
      <c r="ER17" s="363">
        <v>12538</v>
      </c>
      <c r="ES17" s="363">
        <v>14085</v>
      </c>
      <c r="ET17" s="363">
        <v>14986</v>
      </c>
      <c r="EU17" s="363">
        <v>13222</v>
      </c>
      <c r="EV17" s="363">
        <v>15753</v>
      </c>
      <c r="EW17" s="363">
        <v>15430</v>
      </c>
      <c r="EX17" s="363">
        <v>14383</v>
      </c>
      <c r="EY17" s="363">
        <v>15808</v>
      </c>
      <c r="EZ17" s="363">
        <v>14646</v>
      </c>
      <c r="FA17" s="363">
        <v>14111</v>
      </c>
      <c r="FB17" s="363">
        <v>13264</v>
      </c>
      <c r="FC17" s="363">
        <v>12388</v>
      </c>
      <c r="FD17" s="363">
        <v>10214</v>
      </c>
      <c r="FE17" s="363">
        <v>5704</v>
      </c>
      <c r="FF17" s="363">
        <v>9010</v>
      </c>
      <c r="FG17" s="363">
        <v>15628</v>
      </c>
      <c r="FH17" s="363">
        <v>19439</v>
      </c>
      <c r="FI17" s="363">
        <v>20236</v>
      </c>
      <c r="FJ17" s="363">
        <v>20872</v>
      </c>
      <c r="FK17" s="502">
        <v>21673</v>
      </c>
      <c r="FL17" s="502">
        <v>19885</v>
      </c>
      <c r="FM17" s="502">
        <v>20328</v>
      </c>
      <c r="FN17" s="502">
        <v>17101</v>
      </c>
      <c r="FO17" s="502">
        <v>17268</v>
      </c>
      <c r="FP17" s="502">
        <v>18248</v>
      </c>
      <c r="FQ17" s="502">
        <v>18282</v>
      </c>
      <c r="FR17" s="502">
        <v>20180</v>
      </c>
      <c r="FS17" s="502">
        <v>20387</v>
      </c>
      <c r="FT17" s="502">
        <v>21454</v>
      </c>
      <c r="FU17" s="502">
        <v>18579</v>
      </c>
      <c r="FV17" s="502">
        <v>17123</v>
      </c>
      <c r="FW17" s="502">
        <v>16645</v>
      </c>
      <c r="FX17" s="502">
        <v>16746</v>
      </c>
      <c r="FY17" s="502">
        <v>18141</v>
      </c>
      <c r="FZ17" s="502">
        <v>14614</v>
      </c>
      <c r="GA17" s="502">
        <v>14668</v>
      </c>
      <c r="GB17" s="502">
        <v>16711</v>
      </c>
      <c r="GC17" s="502">
        <v>15585</v>
      </c>
      <c r="GD17" s="502">
        <v>18018</v>
      </c>
      <c r="GE17" s="502">
        <v>17039</v>
      </c>
      <c r="GF17" s="502">
        <v>18105</v>
      </c>
      <c r="GG17" s="502">
        <v>19464</v>
      </c>
      <c r="GH17" s="502">
        <v>17709</v>
      </c>
      <c r="GI17" s="502">
        <v>15685</v>
      </c>
      <c r="GJ17" s="502">
        <v>15658</v>
      </c>
      <c r="GK17" s="502">
        <v>17846</v>
      </c>
      <c r="GL17" s="502">
        <v>15061</v>
      </c>
      <c r="GM17" s="502">
        <v>14918</v>
      </c>
      <c r="GN17" s="502">
        <v>20160</v>
      </c>
      <c r="GO17" s="502">
        <v>15270</v>
      </c>
      <c r="GP17" s="502">
        <v>19346</v>
      </c>
      <c r="GQ17" s="502">
        <v>18620</v>
      </c>
      <c r="GR17" s="502">
        <v>18538</v>
      </c>
      <c r="GS17" s="502">
        <v>21066</v>
      </c>
      <c r="GT17" s="502">
        <v>18498</v>
      </c>
      <c r="GU17" s="502">
        <v>19781</v>
      </c>
      <c r="GV17" s="502">
        <v>18094</v>
      </c>
      <c r="GW17" s="502">
        <v>18724</v>
      </c>
      <c r="GX17" s="502">
        <v>17577</v>
      </c>
      <c r="GY17" s="502">
        <v>17842</v>
      </c>
      <c r="GZ17" s="502">
        <v>18398</v>
      </c>
      <c r="HA17" s="502">
        <v>19465</v>
      </c>
      <c r="HB17" s="502">
        <v>17809</v>
      </c>
      <c r="HC17" s="502">
        <v>20008</v>
      </c>
      <c r="HD17" s="502">
        <v>21594</v>
      </c>
      <c r="HE17" s="666">
        <v>21603</v>
      </c>
      <c r="HF17" s="666">
        <v>20121</v>
      </c>
      <c r="HG17" s="666">
        <v>21164</v>
      </c>
      <c r="HH17" s="666">
        <v>19069</v>
      </c>
      <c r="HI17" s="666">
        <v>19046</v>
      </c>
      <c r="HJ17" s="666">
        <v>18254</v>
      </c>
      <c r="HK17" s="666">
        <v>19178</v>
      </c>
      <c r="HL17" s="666">
        <v>17871</v>
      </c>
    </row>
    <row r="18" spans="1:220" s="24" customFormat="1" ht="15">
      <c r="A18" s="145" t="s">
        <v>355</v>
      </c>
      <c r="B18" s="358">
        <v>733373</v>
      </c>
      <c r="C18" s="359">
        <v>603676</v>
      </c>
      <c r="D18" s="359">
        <v>755926</v>
      </c>
      <c r="E18" s="359">
        <v>668426</v>
      </c>
      <c r="F18" s="359">
        <v>788681</v>
      </c>
      <c r="G18" s="359">
        <v>718779</v>
      </c>
      <c r="H18" s="359">
        <v>798798</v>
      </c>
      <c r="I18" s="359">
        <v>884967</v>
      </c>
      <c r="J18" s="359">
        <v>750153</v>
      </c>
      <c r="K18" s="359">
        <v>856169</v>
      </c>
      <c r="L18" s="359">
        <v>776487</v>
      </c>
      <c r="M18" s="359">
        <v>860241</v>
      </c>
      <c r="N18" s="359">
        <v>806576</v>
      </c>
      <c r="O18" s="359">
        <v>682439</v>
      </c>
      <c r="P18" s="359">
        <v>720949</v>
      </c>
      <c r="Q18" s="359">
        <v>803649</v>
      </c>
      <c r="R18" s="359">
        <v>757589</v>
      </c>
      <c r="S18" s="359">
        <v>790146</v>
      </c>
      <c r="T18" s="359">
        <v>908015</v>
      </c>
      <c r="U18" s="359">
        <v>825618</v>
      </c>
      <c r="V18" s="359">
        <v>859605</v>
      </c>
      <c r="W18" s="359">
        <v>803286</v>
      </c>
      <c r="X18" s="359">
        <v>705663</v>
      </c>
      <c r="Y18" s="359">
        <v>794518</v>
      </c>
      <c r="Z18" s="359">
        <v>632922</v>
      </c>
      <c r="AA18" s="359">
        <v>584919</v>
      </c>
      <c r="AB18" s="359">
        <v>752349</v>
      </c>
      <c r="AC18" s="359">
        <v>706378</v>
      </c>
      <c r="AD18" s="359">
        <v>733248</v>
      </c>
      <c r="AE18" s="359">
        <v>760967</v>
      </c>
      <c r="AF18" s="359">
        <v>860909</v>
      </c>
      <c r="AG18" s="359">
        <v>822596</v>
      </c>
      <c r="AH18" s="359">
        <v>842204</v>
      </c>
      <c r="AI18" s="359">
        <v>841168</v>
      </c>
      <c r="AJ18" s="359">
        <v>807155</v>
      </c>
      <c r="AK18" s="359">
        <v>949903</v>
      </c>
      <c r="AL18" s="359">
        <v>732134</v>
      </c>
      <c r="AM18" s="359">
        <v>668094</v>
      </c>
      <c r="AN18" s="359">
        <v>901111</v>
      </c>
      <c r="AO18" s="359">
        <v>874619</v>
      </c>
      <c r="AP18" s="359">
        <v>910201</v>
      </c>
      <c r="AQ18" s="359">
        <v>863562</v>
      </c>
      <c r="AR18" s="359">
        <v>966832</v>
      </c>
      <c r="AS18" s="359">
        <v>1029805</v>
      </c>
      <c r="AT18" s="359">
        <v>996390</v>
      </c>
      <c r="AU18" s="359">
        <v>945986</v>
      </c>
      <c r="AV18" s="359">
        <v>977120</v>
      </c>
      <c r="AW18" s="359">
        <v>1184050</v>
      </c>
      <c r="AX18" s="359">
        <v>870288</v>
      </c>
      <c r="AY18" s="359">
        <v>891021</v>
      </c>
      <c r="AZ18" s="359">
        <v>922445</v>
      </c>
      <c r="BA18" s="359">
        <v>863164</v>
      </c>
      <c r="BB18" s="359">
        <v>1002413</v>
      </c>
      <c r="BC18" s="359">
        <v>938469</v>
      </c>
      <c r="BD18" s="359">
        <v>998979</v>
      </c>
      <c r="BE18" s="359">
        <v>1021650</v>
      </c>
      <c r="BF18" s="359">
        <v>1036216</v>
      </c>
      <c r="BG18" s="359">
        <v>930528</v>
      </c>
      <c r="BH18" s="359">
        <v>1007073</v>
      </c>
      <c r="BI18" s="359">
        <v>1180497</v>
      </c>
      <c r="BJ18" s="359">
        <v>910669</v>
      </c>
      <c r="BK18" s="359">
        <v>844720</v>
      </c>
      <c r="BL18" s="359">
        <v>995206</v>
      </c>
      <c r="BM18" s="359">
        <v>890315</v>
      </c>
      <c r="BN18" s="359">
        <v>1050535</v>
      </c>
      <c r="BO18" s="359">
        <v>926167</v>
      </c>
      <c r="BP18" s="359">
        <v>1041206</v>
      </c>
      <c r="BQ18" s="359">
        <v>1156753</v>
      </c>
      <c r="BR18" s="359">
        <v>969813</v>
      </c>
      <c r="BS18" s="359">
        <v>1058195</v>
      </c>
      <c r="BT18" s="359">
        <v>962676</v>
      </c>
      <c r="BU18" s="359">
        <v>1073853</v>
      </c>
      <c r="BV18" s="359">
        <v>988625</v>
      </c>
      <c r="BW18" s="359">
        <v>854972</v>
      </c>
      <c r="BX18" s="359">
        <v>927638</v>
      </c>
      <c r="BY18" s="359">
        <v>1071826</v>
      </c>
      <c r="BZ18" s="359">
        <v>1029548</v>
      </c>
      <c r="CA18" s="359">
        <v>1000313</v>
      </c>
      <c r="CB18" s="359">
        <v>1111370</v>
      </c>
      <c r="CC18" s="359">
        <v>1139347</v>
      </c>
      <c r="CD18" s="359">
        <v>1077119</v>
      </c>
      <c r="CE18" s="359">
        <v>1117642</v>
      </c>
      <c r="CF18" s="359">
        <v>1052232</v>
      </c>
      <c r="CG18" s="359">
        <v>1143308</v>
      </c>
      <c r="CH18" s="359">
        <v>1067885</v>
      </c>
      <c r="CI18" s="359">
        <v>1031239</v>
      </c>
      <c r="CJ18" s="359">
        <v>936116</v>
      </c>
      <c r="CK18" s="359">
        <v>1029659</v>
      </c>
      <c r="CL18" s="359">
        <v>1104998</v>
      </c>
      <c r="CM18" s="359">
        <v>961819</v>
      </c>
      <c r="CN18" s="359">
        <v>1186444</v>
      </c>
      <c r="CO18" s="359">
        <v>1167019</v>
      </c>
      <c r="CP18" s="359">
        <v>1250761</v>
      </c>
      <c r="CQ18" s="359">
        <v>1220338</v>
      </c>
      <c r="CR18" s="359">
        <v>1135056</v>
      </c>
      <c r="CS18" s="359">
        <v>1285775</v>
      </c>
      <c r="CT18" s="359">
        <v>1043754</v>
      </c>
      <c r="CU18" s="359">
        <v>925921</v>
      </c>
      <c r="CV18" s="359">
        <v>1137638</v>
      </c>
      <c r="CW18" s="359">
        <v>1063914</v>
      </c>
      <c r="CX18" s="359">
        <v>1103043</v>
      </c>
      <c r="CY18" s="359">
        <v>1136728</v>
      </c>
      <c r="CZ18" s="359">
        <v>1233669</v>
      </c>
      <c r="DA18" s="359">
        <v>1168114</v>
      </c>
      <c r="DB18" s="359">
        <v>1168910</v>
      </c>
      <c r="DC18" s="359">
        <v>1061123</v>
      </c>
      <c r="DD18" s="359">
        <v>1049788</v>
      </c>
      <c r="DE18" s="359">
        <v>1259167</v>
      </c>
      <c r="DF18" s="359">
        <v>944028</v>
      </c>
      <c r="DG18" s="359">
        <v>940161</v>
      </c>
      <c r="DH18" s="359">
        <v>1084387</v>
      </c>
      <c r="DI18" s="359">
        <v>1029868</v>
      </c>
      <c r="DJ18" s="359">
        <v>1093553</v>
      </c>
      <c r="DK18" s="359">
        <v>1103372</v>
      </c>
      <c r="DL18" s="359">
        <v>1197592</v>
      </c>
      <c r="DM18" s="359">
        <v>1261007</v>
      </c>
      <c r="DN18" s="359">
        <v>1134393</v>
      </c>
      <c r="DO18" s="359">
        <v>1037518</v>
      </c>
      <c r="DP18" s="359">
        <v>1146724</v>
      </c>
      <c r="DQ18" s="359">
        <v>1369314</v>
      </c>
      <c r="DR18" s="359">
        <v>1088709</v>
      </c>
      <c r="DS18" s="359">
        <v>943939</v>
      </c>
      <c r="DT18" s="359">
        <v>1193544</v>
      </c>
      <c r="DU18" s="359">
        <v>1020115</v>
      </c>
      <c r="DV18" s="359">
        <v>1273117</v>
      </c>
      <c r="DW18" s="359">
        <v>1211753</v>
      </c>
      <c r="DX18" s="359">
        <v>1250217</v>
      </c>
      <c r="DY18" s="359">
        <v>1360131</v>
      </c>
      <c r="DZ18" s="359">
        <v>1178411</v>
      </c>
      <c r="EA18" s="359">
        <v>1190531</v>
      </c>
      <c r="EB18" s="359">
        <v>1152953</v>
      </c>
      <c r="EC18" s="359">
        <v>1328016</v>
      </c>
      <c r="ED18" s="359">
        <f>SUM(ED19:ED22)</f>
        <v>1136133</v>
      </c>
      <c r="EE18" s="359">
        <v>981699</v>
      </c>
      <c r="EF18" s="359">
        <v>1135935</v>
      </c>
      <c r="EG18" s="359">
        <v>1187097</v>
      </c>
      <c r="EH18" s="359">
        <v>1219452</v>
      </c>
      <c r="EI18" s="359">
        <v>1115187</v>
      </c>
      <c r="EJ18" s="359">
        <v>1195019</v>
      </c>
      <c r="EK18" s="359">
        <v>1370569</v>
      </c>
      <c r="EL18" s="359">
        <v>1107658</v>
      </c>
      <c r="EM18" s="359">
        <v>1290180</v>
      </c>
      <c r="EN18" s="359">
        <v>1142718</v>
      </c>
      <c r="EO18" s="359">
        <v>1279185</v>
      </c>
      <c r="EP18" s="359">
        <v>1157775</v>
      </c>
      <c r="EQ18" s="359">
        <v>1115817</v>
      </c>
      <c r="ER18" s="359">
        <v>1036579</v>
      </c>
      <c r="ES18" s="359">
        <v>1173930</v>
      </c>
      <c r="ET18" s="359">
        <v>1276109</v>
      </c>
      <c r="EU18" s="359">
        <v>1068013</v>
      </c>
      <c r="EV18" s="359">
        <v>1331787</v>
      </c>
      <c r="EW18" s="359">
        <v>1304540</v>
      </c>
      <c r="EX18" s="359">
        <v>1243254</v>
      </c>
      <c r="EY18" s="359">
        <v>1344962</v>
      </c>
      <c r="EZ18" s="359">
        <v>1212528</v>
      </c>
      <c r="FA18" s="359">
        <v>1285007</v>
      </c>
      <c r="FB18" s="359">
        <v>1210465</v>
      </c>
      <c r="FC18" s="359">
        <v>1017623</v>
      </c>
      <c r="FD18" s="359">
        <v>893943</v>
      </c>
      <c r="FE18" s="359">
        <v>199162</v>
      </c>
      <c r="FF18" s="359">
        <v>440148</v>
      </c>
      <c r="FG18" s="359">
        <v>744643</v>
      </c>
      <c r="FH18" s="359">
        <f>SUM(FH19:FH22)</f>
        <v>1139805</v>
      </c>
      <c r="FI18" s="359">
        <f>SUM(FI19:FI22)</f>
        <v>1258743</v>
      </c>
      <c r="FJ18" s="359">
        <v>1391730</v>
      </c>
      <c r="FK18" s="501">
        <v>1461894</v>
      </c>
      <c r="FL18" s="501">
        <v>1406858</v>
      </c>
      <c r="FM18" s="501">
        <v>1592252</v>
      </c>
      <c r="FN18" s="501">
        <v>1159997</v>
      </c>
      <c r="FO18" s="501">
        <v>1188887</v>
      </c>
      <c r="FP18" s="501">
        <v>1238073</v>
      </c>
      <c r="FQ18" s="501">
        <v>1119047</v>
      </c>
      <c r="FR18" s="501">
        <v>1326057</v>
      </c>
      <c r="FS18" s="501">
        <v>1337656</v>
      </c>
      <c r="FT18" s="501">
        <v>1425219</v>
      </c>
      <c r="FU18" s="501">
        <v>1439113</v>
      </c>
      <c r="FV18" s="501">
        <v>1319669</v>
      </c>
      <c r="FW18" s="501">
        <v>1214255</v>
      </c>
      <c r="FX18" s="501">
        <v>1164813</v>
      </c>
      <c r="FY18" s="501">
        <v>1202118</v>
      </c>
      <c r="FZ18" s="501">
        <v>842751</v>
      </c>
      <c r="GA18" s="501">
        <v>837892</v>
      </c>
      <c r="GB18" s="501">
        <v>1087018</v>
      </c>
      <c r="GC18" s="501">
        <v>940262</v>
      </c>
      <c r="GD18" s="501">
        <v>1174498</v>
      </c>
      <c r="GE18" s="501">
        <v>1148875</v>
      </c>
      <c r="GF18" s="501">
        <v>1186338</v>
      </c>
      <c r="GG18" s="501">
        <v>1316271</v>
      </c>
      <c r="GH18" s="501">
        <v>1240744</v>
      </c>
      <c r="GI18" s="501">
        <v>1106049</v>
      </c>
      <c r="GJ18" s="501">
        <v>1102341</v>
      </c>
      <c r="GK18" s="501">
        <v>1314627</v>
      </c>
      <c r="GL18" s="501">
        <v>1060072</v>
      </c>
      <c r="GM18" s="501">
        <v>989422</v>
      </c>
      <c r="GN18" s="501">
        <v>1307792</v>
      </c>
      <c r="GO18" s="501">
        <v>1037618</v>
      </c>
      <c r="GP18" s="501">
        <v>1272183</v>
      </c>
      <c r="GQ18" s="501">
        <v>1173300</v>
      </c>
      <c r="GR18" s="501">
        <v>1216323</v>
      </c>
      <c r="GS18" s="501">
        <v>1372793</v>
      </c>
      <c r="GT18" s="501">
        <v>1182189</v>
      </c>
      <c r="GU18" s="501">
        <v>1225950</v>
      </c>
      <c r="GV18" s="501">
        <v>1207309</v>
      </c>
      <c r="GW18" s="501">
        <v>1382008</v>
      </c>
      <c r="GX18" s="501">
        <v>1199571</v>
      </c>
      <c r="GY18" s="501">
        <v>1141640</v>
      </c>
      <c r="GZ18" s="501">
        <v>1179984</v>
      </c>
      <c r="HA18" s="501">
        <v>1313895</v>
      </c>
      <c r="HB18" s="501">
        <v>1206220</v>
      </c>
      <c r="HC18" s="501">
        <v>1293645</v>
      </c>
      <c r="HD18" s="501">
        <v>1465266</v>
      </c>
      <c r="HE18" s="665">
        <v>1425757</v>
      </c>
      <c r="HF18" s="665">
        <v>1342306</v>
      </c>
      <c r="HG18" s="665">
        <v>1447139</v>
      </c>
      <c r="HH18" s="665">
        <v>1270406</v>
      </c>
      <c r="HI18" s="665">
        <v>1472658</v>
      </c>
      <c r="HJ18" s="665">
        <v>1224616</v>
      </c>
      <c r="HK18" s="665">
        <v>1280310</v>
      </c>
      <c r="HL18" s="665">
        <v>1202569</v>
      </c>
    </row>
    <row r="19" spans="1:220" s="24" customFormat="1" ht="15">
      <c r="A19" s="435" t="s">
        <v>382</v>
      </c>
      <c r="B19" s="360">
        <v>574925</v>
      </c>
      <c r="C19" s="361">
        <v>469461</v>
      </c>
      <c r="D19" s="361">
        <v>579925</v>
      </c>
      <c r="E19" s="361">
        <v>511776</v>
      </c>
      <c r="F19" s="361">
        <v>609102</v>
      </c>
      <c r="G19" s="361">
        <v>554339</v>
      </c>
      <c r="H19" s="361">
        <v>616768</v>
      </c>
      <c r="I19" s="361">
        <v>683090</v>
      </c>
      <c r="J19" s="361">
        <v>577251</v>
      </c>
      <c r="K19" s="361">
        <v>659549</v>
      </c>
      <c r="L19" s="361">
        <v>602148</v>
      </c>
      <c r="M19" s="361">
        <v>675970</v>
      </c>
      <c r="N19" s="361">
        <v>629267</v>
      </c>
      <c r="O19" s="361">
        <v>525009</v>
      </c>
      <c r="P19" s="361">
        <v>552246</v>
      </c>
      <c r="Q19" s="361">
        <v>617759</v>
      </c>
      <c r="R19" s="361">
        <v>581110</v>
      </c>
      <c r="S19" s="361">
        <v>609657</v>
      </c>
      <c r="T19" s="361">
        <v>698954</v>
      </c>
      <c r="U19" s="361">
        <v>633287</v>
      </c>
      <c r="V19" s="361">
        <v>658627</v>
      </c>
      <c r="W19" s="361">
        <v>616478</v>
      </c>
      <c r="X19" s="361">
        <v>532844</v>
      </c>
      <c r="Y19" s="361">
        <v>604913</v>
      </c>
      <c r="Z19" s="361">
        <v>484045</v>
      </c>
      <c r="AA19" s="361">
        <v>443615</v>
      </c>
      <c r="AB19" s="361">
        <v>566085</v>
      </c>
      <c r="AC19" s="361">
        <v>533794</v>
      </c>
      <c r="AD19" s="361">
        <v>555788</v>
      </c>
      <c r="AE19" s="361">
        <v>581410</v>
      </c>
      <c r="AF19" s="361">
        <v>660958</v>
      </c>
      <c r="AG19" s="361">
        <v>626587</v>
      </c>
      <c r="AH19" s="361">
        <v>637213</v>
      </c>
      <c r="AI19" s="361">
        <v>645263</v>
      </c>
      <c r="AJ19" s="361">
        <v>613595</v>
      </c>
      <c r="AK19" s="361">
        <v>723172</v>
      </c>
      <c r="AL19" s="361">
        <v>556107</v>
      </c>
      <c r="AM19" s="361">
        <v>501702</v>
      </c>
      <c r="AN19" s="361">
        <v>674541</v>
      </c>
      <c r="AO19" s="361">
        <v>667012</v>
      </c>
      <c r="AP19" s="361">
        <v>694632</v>
      </c>
      <c r="AQ19" s="361">
        <v>661504</v>
      </c>
      <c r="AR19" s="361">
        <v>740151</v>
      </c>
      <c r="AS19" s="361">
        <v>787196</v>
      </c>
      <c r="AT19" s="361">
        <v>760530</v>
      </c>
      <c r="AU19" s="361">
        <v>725579</v>
      </c>
      <c r="AV19" s="361">
        <v>754278</v>
      </c>
      <c r="AW19" s="361">
        <v>914993</v>
      </c>
      <c r="AX19" s="361">
        <v>670276</v>
      </c>
      <c r="AY19" s="361">
        <v>678539</v>
      </c>
      <c r="AZ19" s="361">
        <v>694929</v>
      </c>
      <c r="BA19" s="361">
        <v>652079</v>
      </c>
      <c r="BB19" s="361">
        <v>756652</v>
      </c>
      <c r="BC19" s="361">
        <v>712483</v>
      </c>
      <c r="BD19" s="361">
        <v>763712</v>
      </c>
      <c r="BE19" s="361">
        <v>774381</v>
      </c>
      <c r="BF19" s="361">
        <v>780539</v>
      </c>
      <c r="BG19" s="361">
        <v>706071</v>
      </c>
      <c r="BH19" s="361">
        <v>769410</v>
      </c>
      <c r="BI19" s="361">
        <v>903880</v>
      </c>
      <c r="BJ19" s="361">
        <v>694755</v>
      </c>
      <c r="BK19" s="361">
        <v>641225</v>
      </c>
      <c r="BL19" s="361">
        <v>747066</v>
      </c>
      <c r="BM19" s="361">
        <v>670749</v>
      </c>
      <c r="BN19" s="361">
        <v>794094</v>
      </c>
      <c r="BO19" s="361">
        <v>702911</v>
      </c>
      <c r="BP19" s="361">
        <v>794767</v>
      </c>
      <c r="BQ19" s="361">
        <v>881057</v>
      </c>
      <c r="BR19" s="361">
        <v>737419</v>
      </c>
      <c r="BS19" s="361">
        <v>799448</v>
      </c>
      <c r="BT19" s="361">
        <v>729484</v>
      </c>
      <c r="BU19" s="361">
        <v>818508</v>
      </c>
      <c r="BV19" s="361">
        <v>754279</v>
      </c>
      <c r="BW19" s="361">
        <v>647458</v>
      </c>
      <c r="BX19" s="361">
        <v>697263</v>
      </c>
      <c r="BY19" s="361">
        <v>804319</v>
      </c>
      <c r="BZ19" s="361">
        <v>773562</v>
      </c>
      <c r="CA19" s="361">
        <v>758266</v>
      </c>
      <c r="CB19" s="361">
        <v>838444</v>
      </c>
      <c r="CC19" s="361">
        <v>855449</v>
      </c>
      <c r="CD19" s="361">
        <v>806003</v>
      </c>
      <c r="CE19" s="361">
        <v>839219</v>
      </c>
      <c r="CF19" s="361">
        <v>795226</v>
      </c>
      <c r="CG19" s="361">
        <v>864719</v>
      </c>
      <c r="CH19" s="361">
        <v>808386</v>
      </c>
      <c r="CI19" s="361">
        <v>773092</v>
      </c>
      <c r="CJ19" s="361">
        <v>696786</v>
      </c>
      <c r="CK19" s="361">
        <v>771132</v>
      </c>
      <c r="CL19" s="361">
        <v>828631</v>
      </c>
      <c r="CM19" s="361">
        <v>723036</v>
      </c>
      <c r="CN19" s="361">
        <v>889018</v>
      </c>
      <c r="CO19" s="361">
        <v>876255</v>
      </c>
      <c r="CP19" s="361">
        <v>938149</v>
      </c>
      <c r="CQ19" s="361">
        <v>914627</v>
      </c>
      <c r="CR19" s="361">
        <v>855857</v>
      </c>
      <c r="CS19" s="361">
        <v>976324</v>
      </c>
      <c r="CT19" s="361">
        <v>797008</v>
      </c>
      <c r="CU19" s="361">
        <v>695068</v>
      </c>
      <c r="CV19" s="361">
        <v>844118</v>
      </c>
      <c r="CW19" s="361">
        <v>790881</v>
      </c>
      <c r="CX19" s="361">
        <v>823333</v>
      </c>
      <c r="CY19" s="361">
        <v>855509</v>
      </c>
      <c r="CZ19" s="361">
        <v>928057</v>
      </c>
      <c r="DA19" s="361">
        <v>875067</v>
      </c>
      <c r="DB19" s="361">
        <v>867525</v>
      </c>
      <c r="DC19" s="361">
        <v>788880</v>
      </c>
      <c r="DD19" s="361">
        <v>782287</v>
      </c>
      <c r="DE19" s="361">
        <v>939977</v>
      </c>
      <c r="DF19" s="361">
        <v>711123</v>
      </c>
      <c r="DG19" s="361">
        <v>698798</v>
      </c>
      <c r="DH19" s="361">
        <v>799248</v>
      </c>
      <c r="DI19" s="361">
        <v>760385</v>
      </c>
      <c r="DJ19" s="361">
        <v>812805</v>
      </c>
      <c r="DK19" s="361">
        <v>831631</v>
      </c>
      <c r="DL19" s="361">
        <v>906799</v>
      </c>
      <c r="DM19" s="361">
        <v>950460</v>
      </c>
      <c r="DN19" s="361">
        <v>851471</v>
      </c>
      <c r="DO19" s="361">
        <v>781530</v>
      </c>
      <c r="DP19" s="361">
        <v>865707</v>
      </c>
      <c r="DQ19" s="361">
        <v>1038810</v>
      </c>
      <c r="DR19" s="361">
        <v>827178</v>
      </c>
      <c r="DS19" s="361">
        <v>709805</v>
      </c>
      <c r="DT19" s="361">
        <v>891554</v>
      </c>
      <c r="DU19" s="361">
        <v>765602</v>
      </c>
      <c r="DV19" s="361">
        <v>957579</v>
      </c>
      <c r="DW19" s="361">
        <v>918741</v>
      </c>
      <c r="DX19" s="361">
        <v>947211</v>
      </c>
      <c r="DY19" s="361">
        <v>1029273</v>
      </c>
      <c r="DZ19" s="361">
        <v>891628</v>
      </c>
      <c r="EA19" s="361">
        <v>900062</v>
      </c>
      <c r="EB19" s="361">
        <v>876111</v>
      </c>
      <c r="EC19" s="361">
        <v>1016018</v>
      </c>
      <c r="ED19" s="361">
        <v>869680</v>
      </c>
      <c r="EE19" s="361">
        <v>741381</v>
      </c>
      <c r="EF19" s="361">
        <v>849155</v>
      </c>
      <c r="EG19" s="361">
        <v>891975</v>
      </c>
      <c r="EH19" s="361">
        <v>919652</v>
      </c>
      <c r="EI19" s="361">
        <v>839043</v>
      </c>
      <c r="EJ19" s="361">
        <v>898177</v>
      </c>
      <c r="EK19" s="361">
        <v>1033590</v>
      </c>
      <c r="EL19" s="361">
        <v>830485</v>
      </c>
      <c r="EM19" s="361">
        <v>972076</v>
      </c>
      <c r="EN19" s="361">
        <v>864932</v>
      </c>
      <c r="EO19" s="361">
        <v>980020</v>
      </c>
      <c r="EP19" s="361">
        <v>874511</v>
      </c>
      <c r="EQ19" s="361">
        <v>834521</v>
      </c>
      <c r="ER19" s="361">
        <v>770343</v>
      </c>
      <c r="ES19" s="361">
        <v>880315</v>
      </c>
      <c r="ET19" s="361">
        <v>958721</v>
      </c>
      <c r="EU19" s="361">
        <v>805014</v>
      </c>
      <c r="EV19" s="361">
        <v>1008381</v>
      </c>
      <c r="EW19" s="361">
        <v>986311</v>
      </c>
      <c r="EX19" s="361">
        <v>939718</v>
      </c>
      <c r="EY19" s="361">
        <v>1015764</v>
      </c>
      <c r="EZ19" s="361">
        <v>917410</v>
      </c>
      <c r="FA19" s="361">
        <v>985380</v>
      </c>
      <c r="FB19" s="361">
        <v>916361</v>
      </c>
      <c r="FC19" s="361">
        <v>761335</v>
      </c>
      <c r="FD19" s="361">
        <v>658893</v>
      </c>
      <c r="FE19" s="361">
        <v>145655</v>
      </c>
      <c r="FF19" s="361">
        <v>318150</v>
      </c>
      <c r="FG19" s="361">
        <v>546538</v>
      </c>
      <c r="FH19" s="361">
        <v>834033</v>
      </c>
      <c r="FI19" s="361">
        <v>917259</v>
      </c>
      <c r="FJ19" s="361">
        <v>1018758</v>
      </c>
      <c r="FK19" s="503">
        <v>1083467</v>
      </c>
      <c r="FL19" s="503">
        <v>1048988</v>
      </c>
      <c r="FM19" s="503">
        <v>1204907</v>
      </c>
      <c r="FN19" s="503">
        <v>869169</v>
      </c>
      <c r="FO19" s="503">
        <v>876306</v>
      </c>
      <c r="FP19" s="503">
        <v>915537</v>
      </c>
      <c r="FQ19" s="503">
        <v>821159</v>
      </c>
      <c r="FR19" s="503">
        <v>976129</v>
      </c>
      <c r="FS19" s="503">
        <v>993199</v>
      </c>
      <c r="FT19" s="503">
        <v>1061013</v>
      </c>
      <c r="FU19" s="503">
        <v>1074324</v>
      </c>
      <c r="FV19" s="503">
        <v>980912</v>
      </c>
      <c r="FW19" s="503">
        <v>902288</v>
      </c>
      <c r="FX19" s="503">
        <v>863464</v>
      </c>
      <c r="FY19" s="503">
        <v>901850</v>
      </c>
      <c r="FZ19" s="503">
        <v>614041</v>
      </c>
      <c r="GA19" s="503">
        <v>607057</v>
      </c>
      <c r="GB19" s="503">
        <v>782410</v>
      </c>
      <c r="GC19" s="503">
        <v>675326</v>
      </c>
      <c r="GD19" s="503">
        <v>849633</v>
      </c>
      <c r="GE19" s="503">
        <v>843699</v>
      </c>
      <c r="GF19" s="503">
        <v>871248</v>
      </c>
      <c r="GG19" s="503">
        <v>968779</v>
      </c>
      <c r="GH19" s="503">
        <v>933235</v>
      </c>
      <c r="GI19" s="503">
        <v>828862</v>
      </c>
      <c r="GJ19" s="503">
        <v>826807</v>
      </c>
      <c r="GK19" s="503">
        <v>1001418</v>
      </c>
      <c r="GL19" s="503">
        <v>784650</v>
      </c>
      <c r="GM19" s="503">
        <v>726577</v>
      </c>
      <c r="GN19" s="503">
        <v>953881</v>
      </c>
      <c r="GO19" s="503">
        <v>757546</v>
      </c>
      <c r="GP19" s="503">
        <v>930601</v>
      </c>
      <c r="GQ19" s="503">
        <v>864283</v>
      </c>
      <c r="GR19" s="503">
        <v>905343</v>
      </c>
      <c r="GS19" s="503">
        <v>1017979</v>
      </c>
      <c r="GT19" s="503">
        <v>875313</v>
      </c>
      <c r="GU19" s="503">
        <v>911370</v>
      </c>
      <c r="GV19" s="503">
        <v>897138</v>
      </c>
      <c r="GW19" s="503">
        <v>1046981</v>
      </c>
      <c r="GX19" s="503">
        <v>891931</v>
      </c>
      <c r="GY19" s="503">
        <v>839187</v>
      </c>
      <c r="GZ19" s="503">
        <v>863036</v>
      </c>
      <c r="HA19" s="503">
        <v>968593</v>
      </c>
      <c r="HB19" s="503">
        <v>880443</v>
      </c>
      <c r="HC19" s="503">
        <v>958540</v>
      </c>
      <c r="HD19" s="503">
        <v>1087537</v>
      </c>
      <c r="HE19" s="667">
        <v>1056020</v>
      </c>
      <c r="HF19" s="667">
        <v>992379</v>
      </c>
      <c r="HG19" s="667">
        <v>1073409</v>
      </c>
      <c r="HH19" s="667">
        <v>946628</v>
      </c>
      <c r="HI19" s="667">
        <v>1118246</v>
      </c>
      <c r="HJ19" s="667">
        <v>901389</v>
      </c>
      <c r="HK19" s="667">
        <v>929078</v>
      </c>
      <c r="HL19" s="667">
        <v>865746</v>
      </c>
    </row>
    <row r="20" spans="1:220" s="24" customFormat="1" ht="15">
      <c r="A20" s="154" t="s">
        <v>356</v>
      </c>
      <c r="B20" s="362">
        <v>125102</v>
      </c>
      <c r="C20" s="363">
        <v>105312</v>
      </c>
      <c r="D20" s="363">
        <v>136617</v>
      </c>
      <c r="E20" s="363">
        <v>122976</v>
      </c>
      <c r="F20" s="363">
        <v>139592</v>
      </c>
      <c r="G20" s="363">
        <v>127596</v>
      </c>
      <c r="H20" s="363">
        <v>140901</v>
      </c>
      <c r="I20" s="363">
        <v>156394</v>
      </c>
      <c r="J20" s="363">
        <v>135972</v>
      </c>
      <c r="K20" s="363">
        <v>153675</v>
      </c>
      <c r="L20" s="363">
        <v>135762</v>
      </c>
      <c r="M20" s="363">
        <v>146892</v>
      </c>
      <c r="N20" s="363">
        <v>140207</v>
      </c>
      <c r="O20" s="363">
        <v>121568</v>
      </c>
      <c r="P20" s="363">
        <v>129703</v>
      </c>
      <c r="Q20" s="363">
        <v>142781</v>
      </c>
      <c r="R20" s="363">
        <v>136753</v>
      </c>
      <c r="S20" s="363">
        <v>138971</v>
      </c>
      <c r="T20" s="363">
        <v>162732</v>
      </c>
      <c r="U20" s="363">
        <v>149984</v>
      </c>
      <c r="V20" s="363">
        <v>156964</v>
      </c>
      <c r="W20" s="363">
        <v>145789</v>
      </c>
      <c r="X20" s="363">
        <v>136225</v>
      </c>
      <c r="Y20" s="363">
        <v>154523</v>
      </c>
      <c r="Z20" s="363">
        <v>119727</v>
      </c>
      <c r="AA20" s="363">
        <v>112185</v>
      </c>
      <c r="AB20" s="363">
        <v>149242</v>
      </c>
      <c r="AC20" s="363">
        <v>139285</v>
      </c>
      <c r="AD20" s="363">
        <v>144391</v>
      </c>
      <c r="AE20" s="363">
        <v>145017</v>
      </c>
      <c r="AF20" s="363">
        <v>160815</v>
      </c>
      <c r="AG20" s="363">
        <v>158693</v>
      </c>
      <c r="AH20" s="363">
        <v>166856</v>
      </c>
      <c r="AI20" s="363">
        <v>156702</v>
      </c>
      <c r="AJ20" s="363">
        <v>154027</v>
      </c>
      <c r="AK20" s="363">
        <v>183323</v>
      </c>
      <c r="AL20" s="363">
        <v>143776</v>
      </c>
      <c r="AM20" s="363">
        <v>136762</v>
      </c>
      <c r="AN20" s="363">
        <v>185524</v>
      </c>
      <c r="AO20" s="363">
        <v>170081</v>
      </c>
      <c r="AP20" s="363">
        <v>175110</v>
      </c>
      <c r="AQ20" s="363">
        <v>163910</v>
      </c>
      <c r="AR20" s="363">
        <v>184345</v>
      </c>
      <c r="AS20" s="363">
        <v>198224</v>
      </c>
      <c r="AT20" s="363">
        <v>193013</v>
      </c>
      <c r="AU20" s="363">
        <v>179294</v>
      </c>
      <c r="AV20" s="363">
        <v>182096</v>
      </c>
      <c r="AW20" s="363">
        <v>224079</v>
      </c>
      <c r="AX20" s="363">
        <v>165110</v>
      </c>
      <c r="AY20" s="363">
        <v>173259</v>
      </c>
      <c r="AZ20" s="363">
        <v>186958</v>
      </c>
      <c r="BA20" s="363">
        <v>172584</v>
      </c>
      <c r="BB20" s="363">
        <v>200697</v>
      </c>
      <c r="BC20" s="363">
        <v>183599</v>
      </c>
      <c r="BD20" s="363">
        <v>192542</v>
      </c>
      <c r="BE20" s="363">
        <v>203555</v>
      </c>
      <c r="BF20" s="363">
        <v>211375</v>
      </c>
      <c r="BG20" s="363">
        <v>184891</v>
      </c>
      <c r="BH20" s="363">
        <v>195089</v>
      </c>
      <c r="BI20" s="363">
        <v>231429</v>
      </c>
      <c r="BJ20" s="363">
        <v>178658</v>
      </c>
      <c r="BK20" s="363">
        <v>166883</v>
      </c>
      <c r="BL20" s="363">
        <v>204497</v>
      </c>
      <c r="BM20" s="363">
        <v>180949</v>
      </c>
      <c r="BN20" s="363">
        <v>210374</v>
      </c>
      <c r="BO20" s="363">
        <v>181413</v>
      </c>
      <c r="BP20" s="363">
        <v>202411</v>
      </c>
      <c r="BQ20" s="363">
        <v>228832</v>
      </c>
      <c r="BR20" s="363">
        <v>194215</v>
      </c>
      <c r="BS20" s="363">
        <v>214978</v>
      </c>
      <c r="BT20" s="363">
        <v>194055</v>
      </c>
      <c r="BU20" s="363">
        <v>216644</v>
      </c>
      <c r="BV20" s="363">
        <v>195917</v>
      </c>
      <c r="BW20" s="363">
        <v>171625</v>
      </c>
      <c r="BX20" s="363">
        <v>189670</v>
      </c>
      <c r="BY20" s="363">
        <v>219940</v>
      </c>
      <c r="BZ20" s="363">
        <v>210869</v>
      </c>
      <c r="CA20" s="363">
        <v>198727</v>
      </c>
      <c r="CB20" s="363">
        <v>225180</v>
      </c>
      <c r="CC20" s="363">
        <v>236014</v>
      </c>
      <c r="CD20" s="363">
        <v>226034</v>
      </c>
      <c r="CE20" s="363">
        <v>230173</v>
      </c>
      <c r="CF20" s="363">
        <v>213790</v>
      </c>
      <c r="CG20" s="363">
        <v>236252</v>
      </c>
      <c r="CH20" s="363">
        <v>219552</v>
      </c>
      <c r="CI20" s="363">
        <v>215884</v>
      </c>
      <c r="CJ20" s="363">
        <v>201236</v>
      </c>
      <c r="CK20" s="363">
        <v>216011</v>
      </c>
      <c r="CL20" s="363">
        <v>231251</v>
      </c>
      <c r="CM20" s="363">
        <v>199551</v>
      </c>
      <c r="CN20" s="363">
        <v>249496</v>
      </c>
      <c r="CO20" s="363">
        <v>246081</v>
      </c>
      <c r="CP20" s="363">
        <v>265055</v>
      </c>
      <c r="CQ20" s="363">
        <v>257909</v>
      </c>
      <c r="CR20" s="363">
        <v>237216</v>
      </c>
      <c r="CS20" s="363">
        <v>266734</v>
      </c>
      <c r="CT20" s="363">
        <v>211872</v>
      </c>
      <c r="CU20" s="363">
        <v>196778</v>
      </c>
      <c r="CV20" s="363">
        <v>250163</v>
      </c>
      <c r="CW20" s="363">
        <v>232105</v>
      </c>
      <c r="CX20" s="363">
        <v>236446</v>
      </c>
      <c r="CY20" s="363">
        <v>236463</v>
      </c>
      <c r="CZ20" s="363">
        <v>256816</v>
      </c>
      <c r="DA20" s="363">
        <v>247986</v>
      </c>
      <c r="DB20" s="363">
        <v>254633</v>
      </c>
      <c r="DC20" s="363">
        <v>229443</v>
      </c>
      <c r="DD20" s="363">
        <v>228432</v>
      </c>
      <c r="DE20" s="363">
        <v>276520</v>
      </c>
      <c r="DF20" s="363">
        <v>198323</v>
      </c>
      <c r="DG20" s="363">
        <v>204322</v>
      </c>
      <c r="DH20" s="363">
        <v>240115</v>
      </c>
      <c r="DI20" s="363">
        <v>226997</v>
      </c>
      <c r="DJ20" s="363">
        <v>236037</v>
      </c>
      <c r="DK20" s="363">
        <v>226102</v>
      </c>
      <c r="DL20" s="363">
        <v>243257</v>
      </c>
      <c r="DM20" s="363">
        <v>260616</v>
      </c>
      <c r="DN20" s="363">
        <v>238482</v>
      </c>
      <c r="DO20" s="363">
        <v>215636</v>
      </c>
      <c r="DP20" s="363">
        <v>237708</v>
      </c>
      <c r="DQ20" s="363">
        <v>283699</v>
      </c>
      <c r="DR20" s="363">
        <v>221944</v>
      </c>
      <c r="DS20" s="363">
        <v>196937</v>
      </c>
      <c r="DT20" s="363">
        <v>252610</v>
      </c>
      <c r="DU20" s="363">
        <v>214307</v>
      </c>
      <c r="DV20" s="363">
        <v>265314</v>
      </c>
      <c r="DW20" s="363">
        <v>245278</v>
      </c>
      <c r="DX20" s="363">
        <v>254379</v>
      </c>
      <c r="DY20" s="363">
        <v>277181</v>
      </c>
      <c r="DZ20" s="363">
        <v>241508</v>
      </c>
      <c r="EA20" s="363">
        <v>243361</v>
      </c>
      <c r="EB20" s="363">
        <v>231519</v>
      </c>
      <c r="EC20" s="363">
        <v>265306</v>
      </c>
      <c r="ED20" s="363">
        <v>229016</v>
      </c>
      <c r="EE20" s="363">
        <v>201754</v>
      </c>
      <c r="EF20" s="363">
        <v>239996</v>
      </c>
      <c r="EG20" s="363">
        <v>246715</v>
      </c>
      <c r="EH20" s="363">
        <v>251344</v>
      </c>
      <c r="EI20" s="363">
        <v>230059</v>
      </c>
      <c r="EJ20" s="363">
        <v>245379</v>
      </c>
      <c r="EK20" s="363">
        <v>277125</v>
      </c>
      <c r="EL20" s="363">
        <v>228443</v>
      </c>
      <c r="EM20" s="363">
        <v>262215</v>
      </c>
      <c r="EN20" s="363">
        <v>230551</v>
      </c>
      <c r="EO20" s="363">
        <v>252699</v>
      </c>
      <c r="EP20" s="363">
        <v>238483</v>
      </c>
      <c r="EQ20" s="363">
        <v>234327</v>
      </c>
      <c r="ER20" s="363">
        <v>222301</v>
      </c>
      <c r="ES20" s="363">
        <v>244675</v>
      </c>
      <c r="ET20" s="363">
        <v>263893</v>
      </c>
      <c r="EU20" s="363">
        <v>218925</v>
      </c>
      <c r="EV20" s="363">
        <v>269397</v>
      </c>
      <c r="EW20" s="363">
        <v>264043</v>
      </c>
      <c r="EX20" s="363">
        <v>252951</v>
      </c>
      <c r="EY20" s="363">
        <v>274989</v>
      </c>
      <c r="EZ20" s="363">
        <v>247233</v>
      </c>
      <c r="FA20" s="363">
        <v>254533</v>
      </c>
      <c r="FB20" s="363">
        <v>250332</v>
      </c>
      <c r="FC20" s="363">
        <v>217178</v>
      </c>
      <c r="FD20" s="363">
        <v>198094</v>
      </c>
      <c r="FE20" s="363">
        <v>42370</v>
      </c>
      <c r="FF20" s="363">
        <v>98343</v>
      </c>
      <c r="FG20" s="363">
        <v>162949</v>
      </c>
      <c r="FH20" s="363">
        <v>255361</v>
      </c>
      <c r="FI20" s="363">
        <v>287643</v>
      </c>
      <c r="FJ20" s="363">
        <v>314687</v>
      </c>
      <c r="FK20" s="502">
        <v>318696</v>
      </c>
      <c r="FL20" s="502">
        <v>302168</v>
      </c>
      <c r="FM20" s="502">
        <v>328350</v>
      </c>
      <c r="FN20" s="502">
        <v>247639</v>
      </c>
      <c r="FO20" s="502">
        <v>262848</v>
      </c>
      <c r="FP20" s="502">
        <v>268372</v>
      </c>
      <c r="FQ20" s="502">
        <v>248185</v>
      </c>
      <c r="FR20" s="502">
        <v>290458</v>
      </c>
      <c r="FS20" s="502">
        <v>285387</v>
      </c>
      <c r="FT20" s="502">
        <v>302571</v>
      </c>
      <c r="FU20" s="502">
        <v>304097</v>
      </c>
      <c r="FV20" s="502">
        <v>283753</v>
      </c>
      <c r="FW20" s="502">
        <v>260552</v>
      </c>
      <c r="FX20" s="502">
        <v>253530</v>
      </c>
      <c r="FY20" s="502">
        <v>254606</v>
      </c>
      <c r="FZ20" s="502">
        <v>194555</v>
      </c>
      <c r="GA20" s="502">
        <v>196062</v>
      </c>
      <c r="GB20" s="502">
        <v>259783</v>
      </c>
      <c r="GC20" s="502">
        <v>226473</v>
      </c>
      <c r="GD20" s="502">
        <v>275184</v>
      </c>
      <c r="GE20" s="502">
        <v>256897</v>
      </c>
      <c r="GF20" s="502">
        <v>265358</v>
      </c>
      <c r="GG20" s="502">
        <v>290162</v>
      </c>
      <c r="GH20" s="502">
        <v>256711</v>
      </c>
      <c r="GI20" s="502">
        <v>231359</v>
      </c>
      <c r="GJ20" s="502">
        <v>232437</v>
      </c>
      <c r="GK20" s="502">
        <v>264290</v>
      </c>
      <c r="GL20" s="502">
        <v>232823</v>
      </c>
      <c r="GM20" s="502">
        <v>221788</v>
      </c>
      <c r="GN20" s="502">
        <v>298615</v>
      </c>
      <c r="GO20" s="502">
        <v>236698</v>
      </c>
      <c r="GP20" s="502">
        <v>288612</v>
      </c>
      <c r="GQ20" s="502">
        <v>259992</v>
      </c>
      <c r="GR20" s="502">
        <v>262651</v>
      </c>
      <c r="GS20" s="502">
        <v>299222</v>
      </c>
      <c r="GT20" s="502">
        <v>258898</v>
      </c>
      <c r="GU20" s="502">
        <v>265092</v>
      </c>
      <c r="GV20" s="502">
        <v>261868</v>
      </c>
      <c r="GW20" s="502">
        <v>286046</v>
      </c>
      <c r="GX20" s="502">
        <v>264223</v>
      </c>
      <c r="GY20" s="502">
        <v>258158</v>
      </c>
      <c r="GZ20" s="502">
        <v>270038</v>
      </c>
      <c r="HA20" s="502">
        <v>294439</v>
      </c>
      <c r="HB20" s="502">
        <v>279953</v>
      </c>
      <c r="HC20" s="502">
        <v>285982</v>
      </c>
      <c r="HD20" s="502">
        <v>321332</v>
      </c>
      <c r="HE20" s="666">
        <v>314258</v>
      </c>
      <c r="HF20" s="666">
        <v>299133</v>
      </c>
      <c r="HG20" s="666">
        <v>319175</v>
      </c>
      <c r="HH20" s="666">
        <v>277219</v>
      </c>
      <c r="HI20" s="666">
        <v>305718</v>
      </c>
      <c r="HJ20" s="666">
        <v>279601</v>
      </c>
      <c r="HK20" s="666">
        <v>301885</v>
      </c>
      <c r="HL20" s="666">
        <v>290899</v>
      </c>
    </row>
    <row r="21" spans="1:220" s="24" customFormat="1" ht="15">
      <c r="A21" s="154" t="s">
        <v>427</v>
      </c>
      <c r="B21" s="362">
        <v>27041</v>
      </c>
      <c r="C21" s="363">
        <v>23361</v>
      </c>
      <c r="D21" s="363">
        <v>32158</v>
      </c>
      <c r="E21" s="363">
        <v>27182</v>
      </c>
      <c r="F21" s="363">
        <v>32348</v>
      </c>
      <c r="G21" s="363">
        <v>30100</v>
      </c>
      <c r="H21" s="363">
        <v>33394</v>
      </c>
      <c r="I21" s="363">
        <v>36867</v>
      </c>
      <c r="J21" s="363">
        <v>29883</v>
      </c>
      <c r="K21" s="363">
        <v>34797</v>
      </c>
      <c r="L21" s="363">
        <v>30904</v>
      </c>
      <c r="M21" s="363">
        <v>30214</v>
      </c>
      <c r="N21" s="363">
        <v>29487</v>
      </c>
      <c r="O21" s="363">
        <v>28548</v>
      </c>
      <c r="P21" s="363">
        <v>31174</v>
      </c>
      <c r="Q21" s="363">
        <v>34355</v>
      </c>
      <c r="R21" s="363">
        <v>31533</v>
      </c>
      <c r="S21" s="363">
        <v>33322</v>
      </c>
      <c r="T21" s="363">
        <v>36649</v>
      </c>
      <c r="U21" s="363">
        <v>33675</v>
      </c>
      <c r="V21" s="363">
        <v>34843</v>
      </c>
      <c r="W21" s="363">
        <v>32794</v>
      </c>
      <c r="X21" s="363">
        <v>29158</v>
      </c>
      <c r="Y21" s="363">
        <v>27873</v>
      </c>
      <c r="Z21" s="363">
        <v>23020</v>
      </c>
      <c r="AA21" s="363">
        <v>23255</v>
      </c>
      <c r="AB21" s="363">
        <v>29343</v>
      </c>
      <c r="AC21" s="363">
        <v>26364</v>
      </c>
      <c r="AD21" s="363">
        <v>25906</v>
      </c>
      <c r="AE21" s="363">
        <v>27112</v>
      </c>
      <c r="AF21" s="363">
        <v>30461</v>
      </c>
      <c r="AG21" s="363">
        <v>29496</v>
      </c>
      <c r="AH21" s="363">
        <v>30004</v>
      </c>
      <c r="AI21" s="363">
        <v>30998</v>
      </c>
      <c r="AJ21" s="363">
        <v>31351</v>
      </c>
      <c r="AK21" s="363">
        <v>34127</v>
      </c>
      <c r="AL21" s="363">
        <v>25383</v>
      </c>
      <c r="AM21" s="363">
        <v>23499</v>
      </c>
      <c r="AN21" s="363">
        <v>32565</v>
      </c>
      <c r="AO21" s="363">
        <v>29513</v>
      </c>
      <c r="AP21" s="363">
        <v>31643</v>
      </c>
      <c r="AQ21" s="363">
        <v>29825</v>
      </c>
      <c r="AR21" s="363">
        <v>32971</v>
      </c>
      <c r="AS21" s="363">
        <v>34547</v>
      </c>
      <c r="AT21" s="363">
        <v>33356</v>
      </c>
      <c r="AU21" s="363">
        <v>32496</v>
      </c>
      <c r="AV21" s="363">
        <v>32246</v>
      </c>
      <c r="AW21" s="363">
        <v>35443</v>
      </c>
      <c r="AX21" s="363">
        <v>26875</v>
      </c>
      <c r="AY21" s="363">
        <v>30265</v>
      </c>
      <c r="AZ21" s="363">
        <v>31720</v>
      </c>
      <c r="BA21" s="363">
        <v>29694</v>
      </c>
      <c r="BB21" s="363">
        <v>34923</v>
      </c>
      <c r="BC21" s="363">
        <v>32629</v>
      </c>
      <c r="BD21" s="363">
        <v>33129</v>
      </c>
      <c r="BE21" s="363">
        <v>33726</v>
      </c>
      <c r="BF21" s="363">
        <v>34154</v>
      </c>
      <c r="BG21" s="363">
        <v>30879</v>
      </c>
      <c r="BH21" s="363">
        <v>33011</v>
      </c>
      <c r="BI21" s="363">
        <v>35249</v>
      </c>
      <c r="BJ21" s="363">
        <v>28025</v>
      </c>
      <c r="BK21" s="363">
        <v>28061</v>
      </c>
      <c r="BL21" s="363">
        <v>33433</v>
      </c>
      <c r="BM21" s="363">
        <v>29294</v>
      </c>
      <c r="BN21" s="363">
        <v>35121</v>
      </c>
      <c r="BO21" s="363">
        <v>31503</v>
      </c>
      <c r="BP21" s="363">
        <v>33621</v>
      </c>
      <c r="BQ21" s="363">
        <v>35715</v>
      </c>
      <c r="BR21" s="363">
        <v>29166</v>
      </c>
      <c r="BS21" s="363">
        <v>33063</v>
      </c>
      <c r="BT21" s="363">
        <v>30004</v>
      </c>
      <c r="BU21" s="363">
        <v>29810</v>
      </c>
      <c r="BV21" s="363">
        <v>28851</v>
      </c>
      <c r="BW21" s="363">
        <v>27385</v>
      </c>
      <c r="BX21" s="363">
        <v>31009</v>
      </c>
      <c r="BY21" s="363">
        <v>35722</v>
      </c>
      <c r="BZ21" s="363">
        <v>33824</v>
      </c>
      <c r="CA21" s="363">
        <v>32530</v>
      </c>
      <c r="CB21" s="363">
        <v>35711</v>
      </c>
      <c r="CC21" s="363">
        <v>35836</v>
      </c>
      <c r="CD21" s="363">
        <v>33614</v>
      </c>
      <c r="CE21" s="363">
        <v>36115</v>
      </c>
      <c r="CF21" s="363">
        <v>32781</v>
      </c>
      <c r="CG21" s="363">
        <v>31983</v>
      </c>
      <c r="CH21" s="363">
        <v>29351</v>
      </c>
      <c r="CI21" s="363">
        <v>31177</v>
      </c>
      <c r="CJ21" s="363">
        <v>28200</v>
      </c>
      <c r="CK21" s="363">
        <v>31286</v>
      </c>
      <c r="CL21" s="363">
        <v>33328</v>
      </c>
      <c r="CM21" s="363">
        <v>28747</v>
      </c>
      <c r="CN21" s="363">
        <v>35825</v>
      </c>
      <c r="CO21" s="363">
        <v>33339</v>
      </c>
      <c r="CP21" s="363">
        <v>35535</v>
      </c>
      <c r="CQ21" s="363">
        <v>35728</v>
      </c>
      <c r="CR21" s="363">
        <v>31457</v>
      </c>
      <c r="CS21" s="363">
        <v>32168</v>
      </c>
      <c r="CT21" s="363">
        <v>25694</v>
      </c>
      <c r="CU21" s="363">
        <v>25141</v>
      </c>
      <c r="CV21" s="363">
        <v>32049</v>
      </c>
      <c r="CW21" s="363">
        <v>29972</v>
      </c>
      <c r="CX21" s="363">
        <v>31354</v>
      </c>
      <c r="CY21" s="363">
        <v>32532</v>
      </c>
      <c r="CZ21" s="363">
        <v>35883</v>
      </c>
      <c r="DA21" s="363">
        <v>32956</v>
      </c>
      <c r="DB21" s="363">
        <v>34130</v>
      </c>
      <c r="DC21" s="363">
        <v>31407</v>
      </c>
      <c r="DD21" s="363">
        <v>28956</v>
      </c>
      <c r="DE21" s="363">
        <v>31664</v>
      </c>
      <c r="DF21" s="363">
        <v>24537</v>
      </c>
      <c r="DG21" s="363">
        <v>25884</v>
      </c>
      <c r="DH21" s="363">
        <v>31584</v>
      </c>
      <c r="DI21" s="363">
        <v>29798</v>
      </c>
      <c r="DJ21" s="363">
        <v>31433</v>
      </c>
      <c r="DK21" s="363">
        <v>32608</v>
      </c>
      <c r="DL21" s="363">
        <v>33652</v>
      </c>
      <c r="DM21" s="363">
        <v>35439</v>
      </c>
      <c r="DN21" s="363">
        <v>31933</v>
      </c>
      <c r="DO21" s="363">
        <v>29173</v>
      </c>
      <c r="DP21" s="363">
        <v>31881</v>
      </c>
      <c r="DQ21" s="363">
        <v>34512</v>
      </c>
      <c r="DR21" s="363">
        <v>27894</v>
      </c>
      <c r="DS21" s="363">
        <v>26547</v>
      </c>
      <c r="DT21" s="363">
        <v>35105</v>
      </c>
      <c r="DU21" s="363">
        <v>28521</v>
      </c>
      <c r="DV21" s="363">
        <v>35848</v>
      </c>
      <c r="DW21" s="363">
        <v>33733</v>
      </c>
      <c r="DX21" s="363">
        <v>34639</v>
      </c>
      <c r="DY21" s="363">
        <v>38736</v>
      </c>
      <c r="DZ21" s="363">
        <v>32406</v>
      </c>
      <c r="EA21" s="363">
        <v>33784</v>
      </c>
      <c r="EB21" s="363">
        <v>32115</v>
      </c>
      <c r="EC21" s="363">
        <v>33580</v>
      </c>
      <c r="ED21" s="363">
        <v>24738</v>
      </c>
      <c r="EE21" s="363">
        <v>27104</v>
      </c>
      <c r="EF21" s="363">
        <v>33125</v>
      </c>
      <c r="EG21" s="363">
        <v>33785</v>
      </c>
      <c r="EH21" s="363">
        <v>33869</v>
      </c>
      <c r="EI21" s="363">
        <v>32135</v>
      </c>
      <c r="EJ21" s="363">
        <v>35932</v>
      </c>
      <c r="EK21" s="363">
        <v>41856</v>
      </c>
      <c r="EL21" s="363">
        <v>33700</v>
      </c>
      <c r="EM21" s="363">
        <v>39092</v>
      </c>
      <c r="EN21" s="363">
        <v>33233</v>
      </c>
      <c r="EO21" s="363">
        <v>32751</v>
      </c>
      <c r="EP21" s="363">
        <v>30618</v>
      </c>
      <c r="EQ21" s="363">
        <v>33103</v>
      </c>
      <c r="ER21" s="363">
        <v>30693</v>
      </c>
      <c r="ES21" s="363">
        <v>34504</v>
      </c>
      <c r="ET21" s="363">
        <v>37823</v>
      </c>
      <c r="EU21" s="363">
        <v>31352</v>
      </c>
      <c r="EV21" s="363">
        <v>38403</v>
      </c>
      <c r="EW21" s="363">
        <v>38358</v>
      </c>
      <c r="EX21" s="363">
        <v>35568</v>
      </c>
      <c r="EY21" s="363">
        <v>38541</v>
      </c>
      <c r="EZ21" s="363">
        <v>33932</v>
      </c>
      <c r="FA21" s="363">
        <v>31796</v>
      </c>
      <c r="FB21" s="363">
        <v>30084</v>
      </c>
      <c r="FC21" s="363">
        <v>27448</v>
      </c>
      <c r="FD21" s="363">
        <v>25928</v>
      </c>
      <c r="FE21" s="363">
        <v>7507</v>
      </c>
      <c r="FF21" s="363">
        <v>16037</v>
      </c>
      <c r="FG21" s="363">
        <v>23913</v>
      </c>
      <c r="FH21" s="363">
        <v>35334</v>
      </c>
      <c r="FI21" s="363">
        <v>37763</v>
      </c>
      <c r="FJ21" s="363">
        <v>40969</v>
      </c>
      <c r="FK21" s="502">
        <v>41887</v>
      </c>
      <c r="FL21" s="502">
        <v>38832</v>
      </c>
      <c r="FM21" s="502">
        <v>41175</v>
      </c>
      <c r="FN21" s="502">
        <v>29273</v>
      </c>
      <c r="FO21" s="502">
        <v>34111</v>
      </c>
      <c r="FP21" s="502">
        <v>37735</v>
      </c>
      <c r="FQ21" s="502">
        <v>34598</v>
      </c>
      <c r="FR21" s="502">
        <v>40635</v>
      </c>
      <c r="FS21" s="502">
        <v>40372</v>
      </c>
      <c r="FT21" s="502">
        <v>42358</v>
      </c>
      <c r="FU21" s="502">
        <v>42047</v>
      </c>
      <c r="FV21" s="502">
        <v>38187</v>
      </c>
      <c r="FW21" s="502">
        <v>35911</v>
      </c>
      <c r="FX21" s="502">
        <v>33281</v>
      </c>
      <c r="FY21" s="502">
        <v>31754</v>
      </c>
      <c r="FZ21" s="502">
        <v>22879</v>
      </c>
      <c r="GA21" s="502">
        <v>24252</v>
      </c>
      <c r="GB21" s="502">
        <v>31171</v>
      </c>
      <c r="GC21" s="502">
        <v>26183</v>
      </c>
      <c r="GD21" s="502">
        <v>33991</v>
      </c>
      <c r="GE21" s="502">
        <v>33201</v>
      </c>
      <c r="GF21" s="502">
        <v>34079</v>
      </c>
      <c r="GG21" s="502">
        <v>38861</v>
      </c>
      <c r="GH21" s="502">
        <v>34358</v>
      </c>
      <c r="GI21" s="502">
        <v>30611</v>
      </c>
      <c r="GJ21" s="502">
        <v>28927</v>
      </c>
      <c r="GK21" s="502">
        <v>33533</v>
      </c>
      <c r="GL21" s="502">
        <v>27880</v>
      </c>
      <c r="GM21" s="502">
        <v>27281</v>
      </c>
      <c r="GN21" s="502">
        <v>37106</v>
      </c>
      <c r="GO21" s="502">
        <v>28687</v>
      </c>
      <c r="GP21" s="502">
        <v>35052</v>
      </c>
      <c r="GQ21" s="502">
        <v>32239</v>
      </c>
      <c r="GR21" s="502">
        <v>32067</v>
      </c>
      <c r="GS21" s="502">
        <v>36818</v>
      </c>
      <c r="GT21" s="502">
        <v>31448</v>
      </c>
      <c r="GU21" s="502">
        <v>32814</v>
      </c>
      <c r="GV21" s="502">
        <v>31797</v>
      </c>
      <c r="GW21" s="502">
        <v>32774</v>
      </c>
      <c r="GX21" s="502">
        <v>27695</v>
      </c>
      <c r="GY21" s="502">
        <v>29002</v>
      </c>
      <c r="GZ21" s="502">
        <v>30934</v>
      </c>
      <c r="HA21" s="502">
        <v>33580</v>
      </c>
      <c r="HB21" s="502">
        <v>30966</v>
      </c>
      <c r="HC21" s="502">
        <v>32994</v>
      </c>
      <c r="HD21" s="502">
        <v>37416</v>
      </c>
      <c r="HE21" s="666">
        <v>37199</v>
      </c>
      <c r="HF21" s="666">
        <v>33924</v>
      </c>
      <c r="HG21" s="666">
        <v>36609</v>
      </c>
      <c r="HH21" s="666">
        <v>30846</v>
      </c>
      <c r="HI21" s="666">
        <v>32773</v>
      </c>
      <c r="HJ21" s="666">
        <v>28789</v>
      </c>
      <c r="HK21" s="666">
        <v>32649</v>
      </c>
      <c r="HL21" s="666">
        <v>29976</v>
      </c>
    </row>
    <row r="22" spans="1:220" s="24" customFormat="1" ht="15">
      <c r="A22" s="304" t="s">
        <v>357</v>
      </c>
      <c r="B22" s="364">
        <v>6305</v>
      </c>
      <c r="C22" s="365">
        <v>5542</v>
      </c>
      <c r="D22" s="365">
        <v>7226</v>
      </c>
      <c r="E22" s="365">
        <v>6492</v>
      </c>
      <c r="F22" s="365">
        <v>7639</v>
      </c>
      <c r="G22" s="365">
        <v>6744</v>
      </c>
      <c r="H22" s="365">
        <v>7735</v>
      </c>
      <c r="I22" s="365">
        <v>8616</v>
      </c>
      <c r="J22" s="365">
        <v>7047</v>
      </c>
      <c r="K22" s="365">
        <v>8148</v>
      </c>
      <c r="L22" s="365">
        <v>7673</v>
      </c>
      <c r="M22" s="365">
        <v>7165</v>
      </c>
      <c r="N22" s="365">
        <v>7615</v>
      </c>
      <c r="O22" s="365">
        <v>7314</v>
      </c>
      <c r="P22" s="365">
        <v>7826</v>
      </c>
      <c r="Q22" s="365">
        <v>8754</v>
      </c>
      <c r="R22" s="365">
        <v>8193</v>
      </c>
      <c r="S22" s="365">
        <v>8196</v>
      </c>
      <c r="T22" s="365">
        <v>9680</v>
      </c>
      <c r="U22" s="365">
        <v>8672</v>
      </c>
      <c r="V22" s="365">
        <v>9171</v>
      </c>
      <c r="W22" s="365">
        <v>8225</v>
      </c>
      <c r="X22" s="365">
        <v>7436</v>
      </c>
      <c r="Y22" s="365">
        <v>7209</v>
      </c>
      <c r="Z22" s="365">
        <v>6130</v>
      </c>
      <c r="AA22" s="365">
        <v>5864</v>
      </c>
      <c r="AB22" s="365">
        <v>7679</v>
      </c>
      <c r="AC22" s="365">
        <v>6935</v>
      </c>
      <c r="AD22" s="365">
        <v>7163</v>
      </c>
      <c r="AE22" s="365">
        <v>7428</v>
      </c>
      <c r="AF22" s="365">
        <v>8675</v>
      </c>
      <c r="AG22" s="365">
        <v>7820</v>
      </c>
      <c r="AH22" s="365">
        <v>8131</v>
      </c>
      <c r="AI22" s="365">
        <v>8205</v>
      </c>
      <c r="AJ22" s="365">
        <v>8182</v>
      </c>
      <c r="AK22" s="365">
        <v>9281</v>
      </c>
      <c r="AL22" s="365">
        <v>6868</v>
      </c>
      <c r="AM22" s="365">
        <v>6131</v>
      </c>
      <c r="AN22" s="365">
        <v>8481</v>
      </c>
      <c r="AO22" s="365">
        <v>8013</v>
      </c>
      <c r="AP22" s="365">
        <v>8816</v>
      </c>
      <c r="AQ22" s="365">
        <v>8323</v>
      </c>
      <c r="AR22" s="365">
        <v>9365</v>
      </c>
      <c r="AS22" s="365">
        <v>9838</v>
      </c>
      <c r="AT22" s="365">
        <v>9491</v>
      </c>
      <c r="AU22" s="365">
        <v>8617</v>
      </c>
      <c r="AV22" s="365">
        <v>8500</v>
      </c>
      <c r="AW22" s="365">
        <v>9535</v>
      </c>
      <c r="AX22" s="365">
        <v>8027</v>
      </c>
      <c r="AY22" s="365">
        <v>8958</v>
      </c>
      <c r="AZ22" s="365">
        <v>8838</v>
      </c>
      <c r="BA22" s="365">
        <v>8807</v>
      </c>
      <c r="BB22" s="365">
        <v>10141</v>
      </c>
      <c r="BC22" s="365">
        <v>9758</v>
      </c>
      <c r="BD22" s="365">
        <v>9596</v>
      </c>
      <c r="BE22" s="365">
        <v>9988</v>
      </c>
      <c r="BF22" s="365">
        <v>10148</v>
      </c>
      <c r="BG22" s="365">
        <v>8687</v>
      </c>
      <c r="BH22" s="365">
        <v>9563</v>
      </c>
      <c r="BI22" s="365">
        <v>9939</v>
      </c>
      <c r="BJ22" s="365">
        <v>9231</v>
      </c>
      <c r="BK22" s="365">
        <v>8551</v>
      </c>
      <c r="BL22" s="365">
        <v>10210</v>
      </c>
      <c r="BM22" s="365">
        <v>9323</v>
      </c>
      <c r="BN22" s="365">
        <v>10946</v>
      </c>
      <c r="BO22" s="365">
        <v>10340</v>
      </c>
      <c r="BP22" s="365">
        <v>10407</v>
      </c>
      <c r="BQ22" s="365">
        <v>11149</v>
      </c>
      <c r="BR22" s="365">
        <v>9013</v>
      </c>
      <c r="BS22" s="365">
        <v>10706</v>
      </c>
      <c r="BT22" s="365">
        <v>9133</v>
      </c>
      <c r="BU22" s="365">
        <v>8891</v>
      </c>
      <c r="BV22" s="365">
        <v>9578</v>
      </c>
      <c r="BW22" s="365">
        <v>8504</v>
      </c>
      <c r="BX22" s="365">
        <v>9696</v>
      </c>
      <c r="BY22" s="365">
        <v>11845</v>
      </c>
      <c r="BZ22" s="365">
        <v>11293</v>
      </c>
      <c r="CA22" s="365">
        <v>10790</v>
      </c>
      <c r="CB22" s="365">
        <v>12035</v>
      </c>
      <c r="CC22" s="365">
        <v>12048</v>
      </c>
      <c r="CD22" s="365">
        <v>11468</v>
      </c>
      <c r="CE22" s="365">
        <v>12135</v>
      </c>
      <c r="CF22" s="365">
        <v>10435</v>
      </c>
      <c r="CG22" s="365">
        <v>10354</v>
      </c>
      <c r="CH22" s="365">
        <v>10596</v>
      </c>
      <c r="CI22" s="365">
        <v>11086</v>
      </c>
      <c r="CJ22" s="365">
        <v>9894</v>
      </c>
      <c r="CK22" s="365">
        <v>11230</v>
      </c>
      <c r="CL22" s="365">
        <v>11788</v>
      </c>
      <c r="CM22" s="365">
        <v>10485</v>
      </c>
      <c r="CN22" s="365">
        <v>12105</v>
      </c>
      <c r="CO22" s="365">
        <v>11344</v>
      </c>
      <c r="CP22" s="365">
        <v>12022</v>
      </c>
      <c r="CQ22" s="365">
        <v>12074</v>
      </c>
      <c r="CR22" s="365">
        <v>10526</v>
      </c>
      <c r="CS22" s="365">
        <v>10549</v>
      </c>
      <c r="CT22" s="365">
        <v>9180</v>
      </c>
      <c r="CU22" s="365">
        <v>8934</v>
      </c>
      <c r="CV22" s="365">
        <v>11308</v>
      </c>
      <c r="CW22" s="365">
        <v>10956</v>
      </c>
      <c r="CX22" s="365">
        <v>11910</v>
      </c>
      <c r="CY22" s="365">
        <v>12224</v>
      </c>
      <c r="CZ22" s="365">
        <v>12913</v>
      </c>
      <c r="DA22" s="365">
        <v>12105</v>
      </c>
      <c r="DB22" s="365">
        <v>12622</v>
      </c>
      <c r="DC22" s="365">
        <v>11393</v>
      </c>
      <c r="DD22" s="365">
        <v>10113</v>
      </c>
      <c r="DE22" s="365">
        <v>11006</v>
      </c>
      <c r="DF22" s="365">
        <v>10045</v>
      </c>
      <c r="DG22" s="365">
        <v>11157</v>
      </c>
      <c r="DH22" s="365">
        <v>13440</v>
      </c>
      <c r="DI22" s="365">
        <v>12688</v>
      </c>
      <c r="DJ22" s="365">
        <v>13278</v>
      </c>
      <c r="DK22" s="365">
        <v>13031</v>
      </c>
      <c r="DL22" s="365">
        <v>13884</v>
      </c>
      <c r="DM22" s="365">
        <v>14492</v>
      </c>
      <c r="DN22" s="365">
        <v>12507</v>
      </c>
      <c r="DO22" s="365">
        <v>11179</v>
      </c>
      <c r="DP22" s="365">
        <v>11428</v>
      </c>
      <c r="DQ22" s="365">
        <v>12293</v>
      </c>
      <c r="DR22" s="365">
        <v>11693</v>
      </c>
      <c r="DS22" s="365">
        <v>10650</v>
      </c>
      <c r="DT22" s="365">
        <v>14275</v>
      </c>
      <c r="DU22" s="365">
        <v>11685</v>
      </c>
      <c r="DV22" s="365">
        <v>14376</v>
      </c>
      <c r="DW22" s="365">
        <v>14001</v>
      </c>
      <c r="DX22" s="365">
        <v>13988</v>
      </c>
      <c r="DY22" s="365">
        <v>14941</v>
      </c>
      <c r="DZ22" s="365">
        <v>12869</v>
      </c>
      <c r="EA22" s="365">
        <v>13324</v>
      </c>
      <c r="EB22" s="365">
        <v>13208</v>
      </c>
      <c r="EC22" s="365">
        <v>13112</v>
      </c>
      <c r="ED22" s="365">
        <f>5765+6934</f>
        <v>12699</v>
      </c>
      <c r="EE22" s="365">
        <v>11460</v>
      </c>
      <c r="EF22" s="365">
        <v>13659</v>
      </c>
      <c r="EG22" s="365">
        <v>14622</v>
      </c>
      <c r="EH22" s="365">
        <v>14587</v>
      </c>
      <c r="EI22" s="365">
        <v>13950</v>
      </c>
      <c r="EJ22" s="365">
        <v>15531</v>
      </c>
      <c r="EK22" s="365">
        <v>17998</v>
      </c>
      <c r="EL22" s="365">
        <v>15030</v>
      </c>
      <c r="EM22" s="365">
        <v>16797</v>
      </c>
      <c r="EN22" s="365">
        <v>14002</v>
      </c>
      <c r="EO22" s="365">
        <v>13715</v>
      </c>
      <c r="EP22" s="365">
        <v>14163</v>
      </c>
      <c r="EQ22" s="365">
        <v>13866</v>
      </c>
      <c r="ER22" s="365">
        <v>13242</v>
      </c>
      <c r="ES22" s="365">
        <v>14436</v>
      </c>
      <c r="ET22" s="365">
        <v>15672</v>
      </c>
      <c r="EU22" s="365">
        <v>12722</v>
      </c>
      <c r="EV22" s="365">
        <v>15606</v>
      </c>
      <c r="EW22" s="365">
        <v>15828</v>
      </c>
      <c r="EX22" s="365">
        <v>15017</v>
      </c>
      <c r="EY22" s="365">
        <v>15668</v>
      </c>
      <c r="EZ22" s="365">
        <v>13953</v>
      </c>
      <c r="FA22" s="365">
        <v>13298</v>
      </c>
      <c r="FB22" s="365">
        <v>13688</v>
      </c>
      <c r="FC22" s="365">
        <v>11662</v>
      </c>
      <c r="FD22" s="365">
        <v>11028</v>
      </c>
      <c r="FE22" s="365">
        <v>3630</v>
      </c>
      <c r="FF22" s="365">
        <v>7618</v>
      </c>
      <c r="FG22" s="365">
        <v>11243</v>
      </c>
      <c r="FH22" s="365">
        <v>15077</v>
      </c>
      <c r="FI22" s="365">
        <v>16078</v>
      </c>
      <c r="FJ22" s="365">
        <v>17316</v>
      </c>
      <c r="FK22" s="504">
        <v>17844</v>
      </c>
      <c r="FL22" s="504">
        <v>16870</v>
      </c>
      <c r="FM22" s="504">
        <v>17820</v>
      </c>
      <c r="FN22" s="504">
        <v>13916</v>
      </c>
      <c r="FO22" s="504">
        <v>15622</v>
      </c>
      <c r="FP22" s="504">
        <v>16429</v>
      </c>
      <c r="FQ22" s="504">
        <v>15105</v>
      </c>
      <c r="FR22" s="504">
        <v>18835</v>
      </c>
      <c r="FS22" s="504">
        <v>18698</v>
      </c>
      <c r="FT22" s="504">
        <v>19277</v>
      </c>
      <c r="FU22" s="504">
        <v>18645</v>
      </c>
      <c r="FV22" s="504">
        <v>16817</v>
      </c>
      <c r="FW22" s="504">
        <v>15504</v>
      </c>
      <c r="FX22" s="504">
        <v>14538</v>
      </c>
      <c r="FY22" s="504">
        <v>13908</v>
      </c>
      <c r="FZ22" s="504">
        <v>11276</v>
      </c>
      <c r="GA22" s="504">
        <v>10521</v>
      </c>
      <c r="GB22" s="504">
        <v>13654</v>
      </c>
      <c r="GC22" s="504">
        <v>12280</v>
      </c>
      <c r="GD22" s="504">
        <v>15690</v>
      </c>
      <c r="GE22" s="504">
        <v>15078</v>
      </c>
      <c r="GF22" s="504">
        <v>15653</v>
      </c>
      <c r="GG22" s="504">
        <v>18469</v>
      </c>
      <c r="GH22" s="504">
        <v>16440</v>
      </c>
      <c r="GI22" s="504">
        <v>15217</v>
      </c>
      <c r="GJ22" s="504">
        <v>14170</v>
      </c>
      <c r="GK22" s="504">
        <v>15386</v>
      </c>
      <c r="GL22" s="504">
        <v>14719</v>
      </c>
      <c r="GM22" s="504">
        <v>13776</v>
      </c>
      <c r="GN22" s="504">
        <v>18190</v>
      </c>
      <c r="GO22" s="504">
        <v>14687</v>
      </c>
      <c r="GP22" s="504">
        <v>17918</v>
      </c>
      <c r="GQ22" s="504">
        <v>16786</v>
      </c>
      <c r="GR22" s="504">
        <v>16262</v>
      </c>
      <c r="GS22" s="504">
        <v>18774</v>
      </c>
      <c r="GT22" s="504">
        <v>16530</v>
      </c>
      <c r="GU22" s="504">
        <v>16674</v>
      </c>
      <c r="GV22" s="504">
        <v>16506</v>
      </c>
      <c r="GW22" s="504">
        <v>16207</v>
      </c>
      <c r="GX22" s="504">
        <v>15722</v>
      </c>
      <c r="GY22" s="504">
        <v>15293</v>
      </c>
      <c r="GZ22" s="504">
        <v>15976</v>
      </c>
      <c r="HA22" s="504">
        <v>17283</v>
      </c>
      <c r="HB22" s="504">
        <v>14858</v>
      </c>
      <c r="HC22" s="504">
        <v>16129</v>
      </c>
      <c r="HD22" s="504">
        <v>18981</v>
      </c>
      <c r="HE22" s="668">
        <v>18280</v>
      </c>
      <c r="HF22" s="668">
        <v>16870</v>
      </c>
      <c r="HG22" s="668">
        <v>17946</v>
      </c>
      <c r="HH22" s="668">
        <v>15713</v>
      </c>
      <c r="HI22" s="668">
        <v>15921</v>
      </c>
      <c r="HJ22" s="668">
        <v>14837</v>
      </c>
      <c r="HK22" s="668">
        <v>16698</v>
      </c>
      <c r="HL22" s="668">
        <v>15948</v>
      </c>
    </row>
    <row r="23" spans="1:220" s="280" customFormat="1" ht="15" customHeight="1">
      <c r="A23" s="239" t="s">
        <v>430</v>
      </c>
      <c r="B23" s="239"/>
      <c r="C23" s="278"/>
      <c r="D23" s="278"/>
      <c r="E23" s="278"/>
      <c r="F23" s="278"/>
      <c r="G23" s="278"/>
      <c r="H23" s="278"/>
      <c r="I23" s="278"/>
      <c r="J23" s="278"/>
      <c r="K23" s="278"/>
      <c r="L23" s="278"/>
      <c r="M23" s="278"/>
      <c r="N23" s="278"/>
      <c r="O23" s="278"/>
      <c r="P23" s="278"/>
      <c r="Q23" s="278"/>
      <c r="R23" s="278"/>
      <c r="S23" s="278"/>
      <c r="T23" s="278"/>
      <c r="U23" s="278"/>
      <c r="V23" s="278"/>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c r="BD23" s="278"/>
      <c r="BE23" s="278"/>
      <c r="BF23" s="278"/>
      <c r="BG23" s="278"/>
      <c r="BH23" s="278"/>
      <c r="BI23" s="278"/>
      <c r="BJ23" s="278"/>
      <c r="BK23" s="278"/>
      <c r="BL23" s="278"/>
      <c r="BM23" s="278"/>
      <c r="BN23" s="278"/>
      <c r="BO23" s="278"/>
      <c r="BP23" s="278"/>
      <c r="BQ23" s="278"/>
      <c r="BR23" s="278"/>
      <c r="BS23" s="278"/>
      <c r="BT23" s="278"/>
      <c r="BU23" s="278"/>
      <c r="BV23" s="278"/>
      <c r="BW23" s="278"/>
      <c r="BX23" s="278"/>
      <c r="BY23" s="278"/>
      <c r="BZ23" s="278"/>
      <c r="CA23" s="278"/>
      <c r="CB23" s="278"/>
      <c r="CC23" s="278"/>
      <c r="CD23" s="278"/>
      <c r="CE23" s="278"/>
      <c r="CF23" s="278"/>
      <c r="CG23" s="278"/>
      <c r="CH23" s="278"/>
      <c r="CI23" s="278"/>
      <c r="CJ23" s="278"/>
      <c r="CK23" s="278"/>
      <c r="CL23" s="278"/>
      <c r="CM23" s="278"/>
      <c r="CN23" s="278"/>
      <c r="CO23" s="278"/>
      <c r="CP23" s="278"/>
      <c r="CQ23" s="278"/>
      <c r="CR23" s="278"/>
      <c r="CS23" s="278"/>
      <c r="CT23" s="278"/>
      <c r="CU23" s="278"/>
      <c r="CV23" s="278"/>
      <c r="CW23" s="278"/>
      <c r="CX23" s="278"/>
      <c r="CY23" s="278"/>
      <c r="CZ23" s="278"/>
      <c r="DA23" s="278"/>
      <c r="DB23" s="278"/>
      <c r="DC23" s="278"/>
      <c r="DD23" s="278"/>
      <c r="DE23" s="278"/>
      <c r="DF23" s="278"/>
      <c r="DG23" s="278"/>
      <c r="DH23" s="278"/>
      <c r="DI23" s="278"/>
      <c r="DJ23" s="278"/>
      <c r="DK23" s="278"/>
      <c r="DL23" s="278"/>
      <c r="DM23" s="278"/>
      <c r="DN23" s="278"/>
      <c r="DO23" s="278"/>
      <c r="DP23" s="278"/>
      <c r="DQ23" s="278"/>
      <c r="DR23" s="278"/>
      <c r="DS23" s="278"/>
      <c r="DT23" s="278"/>
      <c r="DU23" s="278"/>
      <c r="DV23" s="278"/>
      <c r="DW23" s="278"/>
      <c r="DX23" s="278"/>
      <c r="DY23" s="278"/>
      <c r="DZ23" s="278"/>
      <c r="EA23" s="278"/>
      <c r="EB23" s="278"/>
      <c r="EC23" s="278"/>
      <c r="ED23" s="278"/>
      <c r="EE23" s="278"/>
      <c r="EF23" s="278"/>
      <c r="EG23" s="278"/>
      <c r="EH23" s="278"/>
      <c r="EI23" s="278"/>
      <c r="EJ23" s="278"/>
      <c r="EK23" s="278"/>
      <c r="EL23" s="278"/>
      <c r="EM23" s="278"/>
      <c r="EN23" s="278"/>
      <c r="EO23" s="278"/>
      <c r="EP23" s="278"/>
      <c r="EQ23" s="278"/>
      <c r="ER23" s="278"/>
      <c r="ES23" s="278"/>
      <c r="ET23" s="278"/>
      <c r="EU23" s="279"/>
      <c r="EV23" s="236"/>
      <c r="EW23" s="236"/>
      <c r="FG23" s="24"/>
      <c r="FH23" s="24"/>
      <c r="FI23" s="24"/>
      <c r="FJ23" s="24"/>
      <c r="FK23" s="24"/>
      <c r="HC23" s="655"/>
      <c r="HD23" s="655"/>
      <c r="HE23" s="655"/>
      <c r="HF23" s="655"/>
      <c r="HG23" s="655"/>
      <c r="HH23" s="655"/>
      <c r="HI23" s="655"/>
      <c r="HJ23" s="655"/>
      <c r="HK23" s="655"/>
      <c r="HL23" s="655"/>
    </row>
    <row r="24" spans="1:220" s="280" customFormat="1" ht="15" customHeight="1">
      <c r="A24" s="239" t="s">
        <v>428</v>
      </c>
      <c r="B24" s="239"/>
      <c r="C24" s="278"/>
      <c r="D24" s="278"/>
      <c r="E24" s="278"/>
      <c r="F24" s="278"/>
      <c r="G24" s="278"/>
      <c r="H24" s="278"/>
      <c r="I24" s="278"/>
      <c r="J24" s="278"/>
      <c r="K24" s="278"/>
      <c r="L24" s="278"/>
      <c r="M24" s="278"/>
      <c r="N24" s="278"/>
      <c r="O24" s="278"/>
      <c r="P24" s="278"/>
      <c r="Q24" s="278"/>
      <c r="R24" s="278"/>
      <c r="S24" s="278"/>
      <c r="T24" s="278"/>
      <c r="U24" s="278"/>
      <c r="V24" s="278"/>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c r="BE24" s="278"/>
      <c r="BF24" s="278"/>
      <c r="BG24" s="278"/>
      <c r="BH24" s="278"/>
      <c r="BI24" s="278"/>
      <c r="BJ24" s="278"/>
      <c r="BK24" s="278"/>
      <c r="BL24" s="278"/>
      <c r="BM24" s="278"/>
      <c r="BN24" s="278"/>
      <c r="BO24" s="278"/>
      <c r="BP24" s="278"/>
      <c r="BQ24" s="278"/>
      <c r="BR24" s="278"/>
      <c r="BS24" s="278"/>
      <c r="BT24" s="278"/>
      <c r="BU24" s="278"/>
      <c r="BV24" s="278"/>
      <c r="BW24" s="278"/>
      <c r="BX24" s="278"/>
      <c r="BY24" s="278"/>
      <c r="BZ24" s="278"/>
      <c r="CA24" s="278"/>
      <c r="CB24" s="278"/>
      <c r="CC24" s="278"/>
      <c r="CD24" s="278"/>
      <c r="CE24" s="278"/>
      <c r="CF24" s="278"/>
      <c r="CG24" s="278"/>
      <c r="CH24" s="278"/>
      <c r="CI24" s="278"/>
      <c r="CJ24" s="278"/>
      <c r="CK24" s="278"/>
      <c r="CL24" s="278"/>
      <c r="CM24" s="278"/>
      <c r="CN24" s="278"/>
      <c r="CO24" s="278"/>
      <c r="CP24" s="278"/>
      <c r="CQ24" s="278"/>
      <c r="CR24" s="278"/>
      <c r="CS24" s="278"/>
      <c r="CT24" s="278"/>
      <c r="CU24" s="278"/>
      <c r="CV24" s="278"/>
      <c r="CW24" s="278"/>
      <c r="CX24" s="278"/>
      <c r="CY24" s="278"/>
      <c r="CZ24" s="278"/>
      <c r="DA24" s="278"/>
      <c r="DB24" s="278"/>
      <c r="DC24" s="278"/>
      <c r="DD24" s="278"/>
      <c r="DE24" s="278"/>
      <c r="DF24" s="278"/>
      <c r="DG24" s="278"/>
      <c r="DH24" s="278"/>
      <c r="DI24" s="278"/>
      <c r="DJ24" s="278"/>
      <c r="DK24" s="278"/>
      <c r="DL24" s="278"/>
      <c r="DM24" s="278"/>
      <c r="DN24" s="278"/>
      <c r="DO24" s="278"/>
      <c r="DP24" s="278"/>
      <c r="DQ24" s="278"/>
      <c r="DR24" s="278"/>
      <c r="DS24" s="278"/>
      <c r="DT24" s="278"/>
      <c r="DU24" s="278"/>
      <c r="DV24" s="278"/>
      <c r="DW24" s="278"/>
      <c r="DX24" s="278"/>
      <c r="DY24" s="278"/>
      <c r="DZ24" s="278"/>
      <c r="EA24" s="278"/>
      <c r="EB24" s="278"/>
      <c r="EC24" s="278"/>
      <c r="ED24" s="278"/>
      <c r="EE24" s="278"/>
      <c r="EF24" s="278"/>
      <c r="EG24" s="278"/>
      <c r="EH24" s="278"/>
      <c r="EI24" s="278"/>
      <c r="EJ24" s="278"/>
      <c r="EK24" s="278"/>
      <c r="EL24" s="278"/>
      <c r="EM24" s="278"/>
      <c r="EN24" s="278"/>
      <c r="EO24" s="278"/>
      <c r="EP24" s="278"/>
      <c r="EQ24" s="278"/>
      <c r="ER24" s="278"/>
      <c r="ES24" s="278"/>
      <c r="ET24" s="278"/>
      <c r="EU24" s="279"/>
      <c r="EV24" s="236"/>
      <c r="EW24" s="236"/>
      <c r="HC24" s="655"/>
      <c r="HD24" s="655"/>
      <c r="HE24" s="655"/>
      <c r="HF24" s="655"/>
      <c r="HG24" s="655"/>
      <c r="HH24" s="655"/>
      <c r="HI24" s="655"/>
      <c r="HJ24" s="655"/>
      <c r="HK24" s="655"/>
      <c r="HL24" s="655"/>
    </row>
    <row r="25" spans="1:220" s="280" customFormat="1" ht="15" customHeight="1">
      <c r="A25" s="239" t="s">
        <v>429</v>
      </c>
      <c r="B25" s="239"/>
      <c r="C25" s="278"/>
      <c r="D25" s="27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c r="BE25" s="278"/>
      <c r="BF25" s="278"/>
      <c r="BG25" s="278"/>
      <c r="BH25" s="278"/>
      <c r="BI25" s="278"/>
      <c r="BJ25" s="278"/>
      <c r="BK25" s="278"/>
      <c r="BL25" s="278"/>
      <c r="BM25" s="278"/>
      <c r="BN25" s="278"/>
      <c r="BO25" s="278"/>
      <c r="BP25" s="278"/>
      <c r="BQ25" s="278"/>
      <c r="BR25" s="278"/>
      <c r="BS25" s="278"/>
      <c r="BT25" s="278"/>
      <c r="BU25" s="278"/>
      <c r="BV25" s="278"/>
      <c r="BW25" s="278"/>
      <c r="BX25" s="278"/>
      <c r="BY25" s="278"/>
      <c r="BZ25" s="278"/>
      <c r="CA25" s="278"/>
      <c r="CB25" s="278"/>
      <c r="CC25" s="278"/>
      <c r="CD25" s="278"/>
      <c r="CE25" s="278"/>
      <c r="CF25" s="278"/>
      <c r="CG25" s="278"/>
      <c r="CH25" s="278"/>
      <c r="CI25" s="278"/>
      <c r="CJ25" s="278"/>
      <c r="CK25" s="278"/>
      <c r="CL25" s="278"/>
      <c r="CM25" s="278"/>
      <c r="CN25" s="278"/>
      <c r="CO25" s="278"/>
      <c r="CP25" s="278"/>
      <c r="CQ25" s="278"/>
      <c r="CR25" s="278"/>
      <c r="CS25" s="278"/>
      <c r="CT25" s="278"/>
      <c r="CU25" s="278"/>
      <c r="CV25" s="278"/>
      <c r="CW25" s="278"/>
      <c r="CX25" s="278"/>
      <c r="CY25" s="278"/>
      <c r="CZ25" s="278"/>
      <c r="DA25" s="278"/>
      <c r="DB25" s="278"/>
      <c r="DC25" s="278"/>
      <c r="DD25" s="278"/>
      <c r="DE25" s="278"/>
      <c r="DF25" s="278"/>
      <c r="DG25" s="278"/>
      <c r="DH25" s="278"/>
      <c r="DI25" s="278"/>
      <c r="DJ25" s="278"/>
      <c r="DK25" s="278"/>
      <c r="DL25" s="278"/>
      <c r="DM25" s="278"/>
      <c r="DN25" s="278"/>
      <c r="DO25" s="278"/>
      <c r="DP25" s="278"/>
      <c r="DQ25" s="278"/>
      <c r="DR25" s="278"/>
      <c r="DS25" s="278"/>
      <c r="DT25" s="278"/>
      <c r="DU25" s="278"/>
      <c r="DV25" s="278"/>
      <c r="DW25" s="278"/>
      <c r="DX25" s="278"/>
      <c r="DY25" s="278"/>
      <c r="DZ25" s="278"/>
      <c r="EA25" s="278"/>
      <c r="EB25" s="278"/>
      <c r="EC25" s="278"/>
      <c r="ED25" s="278"/>
      <c r="EE25" s="278"/>
      <c r="EF25" s="278"/>
      <c r="EG25" s="278"/>
      <c r="EH25" s="278"/>
      <c r="EI25" s="278"/>
      <c r="EJ25" s="278"/>
      <c r="EK25" s="278"/>
      <c r="EL25" s="278"/>
      <c r="EM25" s="278"/>
      <c r="EN25" s="278"/>
      <c r="EO25" s="278"/>
      <c r="EP25" s="278"/>
      <c r="EQ25" s="278"/>
      <c r="ER25" s="278"/>
      <c r="ES25" s="278"/>
      <c r="ET25" s="278"/>
      <c r="EU25" s="279"/>
      <c r="EV25" s="236"/>
      <c r="EW25" s="236"/>
      <c r="HC25" s="655"/>
      <c r="HD25" s="655"/>
      <c r="HE25" s="655"/>
      <c r="HF25" s="655"/>
      <c r="HG25" s="655"/>
      <c r="HH25" s="655"/>
      <c r="HI25" s="655"/>
      <c r="HJ25" s="655"/>
      <c r="HK25" s="655"/>
      <c r="HL25" s="655"/>
    </row>
    <row r="26" spans="1:220" s="280" customFormat="1" ht="12.75" customHeight="1">
      <c r="A26" s="236"/>
      <c r="B26" s="239"/>
      <c r="C26" s="278"/>
      <c r="D26" s="278"/>
      <c r="E26" s="278"/>
      <c r="F26" s="278"/>
      <c r="G26" s="278"/>
      <c r="H26" s="278"/>
      <c r="I26" s="278"/>
      <c r="J26" s="278"/>
      <c r="K26" s="278"/>
      <c r="L26" s="278"/>
      <c r="M26" s="278"/>
      <c r="N26" s="278"/>
      <c r="O26" s="278"/>
      <c r="P26" s="278"/>
      <c r="Q26" s="278"/>
      <c r="R26" s="278"/>
      <c r="S26" s="278"/>
      <c r="T26" s="278"/>
      <c r="U26" s="278"/>
      <c r="V26" s="278"/>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c r="BE26" s="278"/>
      <c r="BF26" s="278"/>
      <c r="BG26" s="278"/>
      <c r="BH26" s="278"/>
      <c r="BI26" s="278"/>
      <c r="BJ26" s="278"/>
      <c r="BK26" s="278"/>
      <c r="BL26" s="278"/>
      <c r="BM26" s="278"/>
      <c r="BN26" s="278"/>
      <c r="BO26" s="278"/>
      <c r="BP26" s="278"/>
      <c r="BQ26" s="278"/>
      <c r="BR26" s="278"/>
      <c r="BS26" s="278"/>
      <c r="BT26" s="278"/>
      <c r="BU26" s="278"/>
      <c r="BV26" s="278"/>
      <c r="BW26" s="278"/>
      <c r="BX26" s="278"/>
      <c r="BY26" s="278"/>
      <c r="BZ26" s="278"/>
      <c r="CA26" s="278"/>
      <c r="CB26" s="278"/>
      <c r="CC26" s="278"/>
      <c r="CD26" s="278"/>
      <c r="CE26" s="278"/>
      <c r="CF26" s="278"/>
      <c r="CG26" s="278"/>
      <c r="CH26" s="278"/>
      <c r="CI26" s="278"/>
      <c r="CJ26" s="278"/>
      <c r="CK26" s="278"/>
      <c r="CL26" s="278"/>
      <c r="CM26" s="278"/>
      <c r="CN26" s="278"/>
      <c r="CO26" s="278"/>
      <c r="CP26" s="278"/>
      <c r="CQ26" s="278"/>
      <c r="CR26" s="278"/>
      <c r="CS26" s="278"/>
      <c r="CT26" s="278"/>
      <c r="CU26" s="278"/>
      <c r="CV26" s="278"/>
      <c r="CW26" s="278"/>
      <c r="CX26" s="278"/>
      <c r="CY26" s="278"/>
      <c r="CZ26" s="278"/>
      <c r="DA26" s="278"/>
      <c r="DB26" s="278"/>
      <c r="DC26" s="278"/>
      <c r="DD26" s="278"/>
      <c r="DE26" s="278"/>
      <c r="DF26" s="278"/>
      <c r="DG26" s="278"/>
      <c r="DH26" s="278"/>
      <c r="DI26" s="278"/>
      <c r="DJ26" s="278"/>
      <c r="DK26" s="278"/>
      <c r="DL26" s="278"/>
      <c r="DM26" s="278"/>
      <c r="DN26" s="278"/>
      <c r="DO26" s="278"/>
      <c r="DP26" s="278"/>
      <c r="DQ26" s="278"/>
      <c r="DR26" s="278"/>
      <c r="DS26" s="278"/>
      <c r="DT26" s="278"/>
      <c r="DU26" s="278"/>
      <c r="DV26" s="278"/>
      <c r="DW26" s="278"/>
      <c r="DX26" s="278"/>
      <c r="DY26" s="278"/>
      <c r="DZ26" s="278"/>
      <c r="EA26" s="278"/>
      <c r="EB26" s="278"/>
      <c r="EC26" s="278"/>
      <c r="ED26" s="278"/>
      <c r="EE26" s="278"/>
      <c r="EF26" s="278"/>
      <c r="EG26" s="278"/>
      <c r="EH26" s="278"/>
      <c r="EI26" s="278"/>
      <c r="EJ26" s="278"/>
      <c r="EK26" s="278"/>
      <c r="EL26" s="278"/>
      <c r="EM26" s="278"/>
      <c r="HC26" s="655"/>
      <c r="HD26" s="655"/>
      <c r="HE26" s="655"/>
      <c r="HF26" s="655"/>
      <c r="HG26" s="655"/>
      <c r="HH26" s="655"/>
      <c r="HI26" s="655"/>
      <c r="HJ26" s="655"/>
      <c r="HK26" s="655"/>
      <c r="HL26" s="655"/>
    </row>
    <row r="27" spans="1:220" s="280" customFormat="1" ht="12.75" customHeight="1">
      <c r="A27" s="278"/>
      <c r="B27" s="239"/>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c r="BE27" s="278"/>
      <c r="BF27" s="278"/>
      <c r="BG27" s="278"/>
      <c r="BH27" s="278"/>
      <c r="BI27" s="278"/>
      <c r="BJ27" s="278"/>
      <c r="BK27" s="278"/>
      <c r="BL27" s="278"/>
      <c r="BM27" s="278"/>
      <c r="BN27" s="278"/>
      <c r="BO27" s="278"/>
      <c r="BP27" s="278"/>
      <c r="BQ27" s="278"/>
      <c r="BR27" s="278"/>
      <c r="BS27" s="278"/>
      <c r="BT27" s="278"/>
      <c r="BU27" s="278"/>
      <c r="BV27" s="278"/>
      <c r="BW27" s="278"/>
      <c r="BX27" s="278"/>
      <c r="BY27" s="278"/>
      <c r="BZ27" s="278"/>
      <c r="CA27" s="278"/>
      <c r="CB27" s="278"/>
      <c r="CC27" s="278"/>
      <c r="CD27" s="278"/>
      <c r="CE27" s="278"/>
      <c r="CF27" s="278"/>
      <c r="CG27" s="278"/>
      <c r="CH27" s="278"/>
      <c r="CI27" s="278"/>
      <c r="CJ27" s="278"/>
      <c r="CK27" s="278"/>
      <c r="CL27" s="278"/>
      <c r="CM27" s="278"/>
      <c r="CN27" s="278"/>
      <c r="CO27" s="278"/>
      <c r="CP27" s="278"/>
      <c r="CQ27" s="278"/>
      <c r="CR27" s="278"/>
      <c r="CS27" s="278"/>
      <c r="CT27" s="278"/>
      <c r="CU27" s="278"/>
      <c r="CV27" s="278"/>
      <c r="CW27" s="278"/>
      <c r="CX27" s="278"/>
      <c r="CY27" s="278"/>
      <c r="CZ27" s="278"/>
      <c r="DA27" s="278"/>
      <c r="DB27" s="278"/>
      <c r="DC27" s="278"/>
      <c r="DD27" s="278"/>
      <c r="DE27" s="278"/>
      <c r="DF27" s="278"/>
      <c r="DG27" s="278"/>
      <c r="DH27" s="278"/>
      <c r="DI27" s="278"/>
      <c r="DJ27" s="278"/>
      <c r="DK27" s="278"/>
      <c r="DL27" s="278"/>
      <c r="DM27" s="278"/>
      <c r="DN27" s="278"/>
      <c r="DO27" s="278"/>
      <c r="DP27" s="278"/>
      <c r="DQ27" s="278"/>
      <c r="DR27" s="278"/>
      <c r="DS27" s="278"/>
      <c r="DT27" s="278"/>
      <c r="DU27" s="278"/>
      <c r="DV27" s="278"/>
      <c r="DW27" s="278"/>
      <c r="DX27" s="278"/>
      <c r="DY27" s="278"/>
      <c r="DZ27" s="278"/>
      <c r="EA27" s="278"/>
      <c r="EB27" s="278"/>
      <c r="EC27" s="278"/>
      <c r="ED27" s="278"/>
      <c r="EE27" s="278"/>
      <c r="EF27" s="278"/>
      <c r="EG27" s="278"/>
      <c r="EH27" s="278"/>
      <c r="EI27" s="278"/>
      <c r="EJ27" s="278"/>
      <c r="EK27" s="278"/>
      <c r="EL27" s="278"/>
      <c r="EM27" s="278"/>
      <c r="EN27" s="278"/>
      <c r="EO27" s="278"/>
      <c r="EP27" s="278"/>
      <c r="EQ27" s="278"/>
      <c r="ER27" s="278"/>
      <c r="ES27" s="278"/>
      <c r="ET27" s="278"/>
      <c r="EU27" s="279"/>
      <c r="EV27" s="236"/>
      <c r="EW27" s="236"/>
      <c r="HC27" s="655"/>
      <c r="HD27" s="655"/>
      <c r="HE27" s="655"/>
      <c r="HF27" s="655"/>
      <c r="HG27" s="655"/>
      <c r="HH27" s="655"/>
      <c r="HI27" s="655"/>
      <c r="HJ27" s="655"/>
      <c r="HK27" s="655"/>
      <c r="HL27" s="655"/>
    </row>
    <row r="28" spans="1:220" s="280" customFormat="1" ht="15.75">
      <c r="A28" s="403" t="s">
        <v>300</v>
      </c>
      <c r="B28" s="239"/>
      <c r="C28" s="278"/>
      <c r="D28" s="278"/>
      <c r="E28" s="278"/>
      <c r="F28" s="278"/>
      <c r="G28" s="278"/>
      <c r="H28" s="278"/>
      <c r="I28" s="278"/>
      <c r="J28" s="278"/>
      <c r="K28" s="278"/>
      <c r="L28" s="278"/>
      <c r="M28" s="278"/>
      <c r="N28" s="278"/>
      <c r="O28" s="278"/>
      <c r="P28" s="278"/>
      <c r="Q28" s="278"/>
      <c r="R28" s="278"/>
      <c r="S28" s="278"/>
      <c r="T28" s="278"/>
      <c r="U28" s="278"/>
      <c r="V28" s="278"/>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c r="BE28" s="278"/>
      <c r="BF28" s="278"/>
      <c r="BG28" s="278"/>
      <c r="BH28" s="278"/>
      <c r="BI28" s="278"/>
      <c r="BJ28" s="278"/>
      <c r="BK28" s="278"/>
      <c r="BL28" s="278"/>
      <c r="BM28" s="278"/>
      <c r="BN28" s="278"/>
      <c r="BO28" s="278"/>
      <c r="BP28" s="278"/>
      <c r="BQ28" s="278"/>
      <c r="BR28" s="278"/>
      <c r="BS28" s="278"/>
      <c r="BT28" s="278"/>
      <c r="BU28" s="278"/>
      <c r="BV28" s="278"/>
      <c r="BW28" s="278"/>
      <c r="BX28" s="278"/>
      <c r="BY28" s="278"/>
      <c r="BZ28" s="278"/>
      <c r="CA28" s="278"/>
      <c r="CB28" s="278"/>
      <c r="CC28" s="278"/>
      <c r="CD28" s="278"/>
      <c r="CE28" s="278"/>
      <c r="CF28" s="278"/>
      <c r="CG28" s="278"/>
      <c r="CH28" s="278"/>
      <c r="CI28" s="278"/>
      <c r="CJ28" s="278"/>
      <c r="CK28" s="278"/>
      <c r="CL28" s="278"/>
      <c r="CM28" s="278"/>
      <c r="CN28" s="278"/>
      <c r="CO28" s="278"/>
      <c r="CP28" s="278"/>
      <c r="CQ28" s="278"/>
      <c r="CR28" s="278"/>
      <c r="CS28" s="278"/>
      <c r="CT28" s="278"/>
      <c r="CU28" s="278"/>
      <c r="CV28" s="278"/>
      <c r="CW28" s="278"/>
      <c r="CX28" s="278"/>
      <c r="CY28" s="278"/>
      <c r="CZ28" s="278"/>
      <c r="DA28" s="278"/>
      <c r="DB28" s="278"/>
      <c r="DC28" s="278"/>
      <c r="DD28" s="278"/>
      <c r="DE28" s="278"/>
      <c r="DF28" s="278"/>
      <c r="DG28" s="278"/>
      <c r="DH28" s="278"/>
      <c r="DI28" s="278"/>
      <c r="DJ28" s="278"/>
      <c r="DK28" s="278"/>
      <c r="DL28" s="278"/>
      <c r="DM28" s="278"/>
      <c r="DN28" s="278"/>
      <c r="DO28" s="278"/>
      <c r="DP28" s="278"/>
      <c r="DQ28" s="278"/>
      <c r="DR28" s="278"/>
      <c r="DS28" s="278"/>
      <c r="DT28" s="278"/>
      <c r="DU28" s="278"/>
      <c r="DV28" s="278"/>
      <c r="DW28" s="278"/>
      <c r="DX28" s="278"/>
      <c r="DY28" s="278"/>
      <c r="DZ28" s="278"/>
      <c r="EA28" s="278"/>
      <c r="EB28" s="278"/>
      <c r="EC28" s="278"/>
      <c r="ED28" s="278"/>
      <c r="EE28" s="278"/>
      <c r="EF28" s="278"/>
      <c r="EG28" s="278"/>
      <c r="EH28" s="278"/>
      <c r="EI28" s="278"/>
      <c r="EJ28" s="278"/>
      <c r="EK28" s="278"/>
      <c r="EL28" s="278"/>
      <c r="EM28" s="278"/>
      <c r="EN28" s="278"/>
      <c r="EO28" s="278"/>
      <c r="EP28" s="278"/>
      <c r="EQ28" s="278"/>
      <c r="ER28" s="278"/>
      <c r="ES28" s="278"/>
      <c r="ET28" s="486"/>
      <c r="EU28" s="486"/>
      <c r="EV28" s="486"/>
      <c r="EW28" s="486"/>
      <c r="EX28" s="486"/>
      <c r="EY28" s="486"/>
      <c r="EZ28" s="486"/>
      <c r="FA28" s="486"/>
      <c r="FB28" s="486"/>
      <c r="FC28" s="486"/>
      <c r="FD28" s="486"/>
      <c r="FE28" s="486"/>
      <c r="FF28" s="486"/>
      <c r="FG28" s="486"/>
      <c r="HC28" s="655"/>
      <c r="HD28" s="655"/>
      <c r="HE28" s="655"/>
      <c r="HF28" s="655"/>
      <c r="HG28" s="655"/>
      <c r="HH28" s="655"/>
      <c r="HI28" s="655"/>
      <c r="HJ28" s="655"/>
      <c r="HK28" s="655"/>
      <c r="HL28" s="655"/>
    </row>
    <row r="29" spans="1:220" s="280" customFormat="1" ht="15">
      <c r="A29" s="357" t="s">
        <v>358</v>
      </c>
      <c r="B29" s="224">
        <v>39083</v>
      </c>
      <c r="C29" s="224">
        <v>39114</v>
      </c>
      <c r="D29" s="224">
        <v>39142</v>
      </c>
      <c r="E29" s="224">
        <v>39173</v>
      </c>
      <c r="F29" s="224">
        <v>39203</v>
      </c>
      <c r="G29" s="224">
        <v>39234</v>
      </c>
      <c r="H29" s="224">
        <v>39264</v>
      </c>
      <c r="I29" s="224">
        <v>39295</v>
      </c>
      <c r="J29" s="224">
        <v>39326</v>
      </c>
      <c r="K29" s="224">
        <v>39356</v>
      </c>
      <c r="L29" s="224">
        <v>39387</v>
      </c>
      <c r="M29" s="224">
        <v>39417</v>
      </c>
      <c r="N29" s="224">
        <v>39448</v>
      </c>
      <c r="O29" s="224">
        <v>39479</v>
      </c>
      <c r="P29" s="224">
        <v>39508</v>
      </c>
      <c r="Q29" s="224">
        <v>39539</v>
      </c>
      <c r="R29" s="224">
        <v>39569</v>
      </c>
      <c r="S29" s="224">
        <v>39600</v>
      </c>
      <c r="T29" s="224">
        <v>39630</v>
      </c>
      <c r="U29" s="224">
        <v>39661</v>
      </c>
      <c r="V29" s="224">
        <v>39692</v>
      </c>
      <c r="W29" s="224">
        <v>39722</v>
      </c>
      <c r="X29" s="224">
        <v>39753</v>
      </c>
      <c r="Y29" s="224">
        <v>39783</v>
      </c>
      <c r="Z29" s="224">
        <v>39814</v>
      </c>
      <c r="AA29" s="224">
        <v>39845</v>
      </c>
      <c r="AB29" s="224">
        <v>39873</v>
      </c>
      <c r="AC29" s="224">
        <v>39904</v>
      </c>
      <c r="AD29" s="224">
        <v>39934</v>
      </c>
      <c r="AE29" s="224">
        <v>39965</v>
      </c>
      <c r="AF29" s="224">
        <v>39995</v>
      </c>
      <c r="AG29" s="224">
        <v>40026</v>
      </c>
      <c r="AH29" s="224">
        <v>40057</v>
      </c>
      <c r="AI29" s="224">
        <v>40087</v>
      </c>
      <c r="AJ29" s="224">
        <v>40118</v>
      </c>
      <c r="AK29" s="224">
        <v>40148</v>
      </c>
      <c r="AL29" s="224">
        <v>40179</v>
      </c>
      <c r="AM29" s="224">
        <v>40210</v>
      </c>
      <c r="AN29" s="224">
        <v>40238</v>
      </c>
      <c r="AO29" s="224">
        <v>40269</v>
      </c>
      <c r="AP29" s="224">
        <v>40299</v>
      </c>
      <c r="AQ29" s="224">
        <v>40330</v>
      </c>
      <c r="AR29" s="224">
        <v>40360</v>
      </c>
      <c r="AS29" s="224">
        <v>40391</v>
      </c>
      <c r="AT29" s="224">
        <v>40422</v>
      </c>
      <c r="AU29" s="224">
        <v>40452</v>
      </c>
      <c r="AV29" s="224">
        <v>40483</v>
      </c>
      <c r="AW29" s="224">
        <v>40513</v>
      </c>
      <c r="AX29" s="224">
        <v>40544</v>
      </c>
      <c r="AY29" s="224">
        <v>40575</v>
      </c>
      <c r="AZ29" s="224">
        <v>40603</v>
      </c>
      <c r="BA29" s="224">
        <v>40634</v>
      </c>
      <c r="BB29" s="224">
        <v>40664</v>
      </c>
      <c r="BC29" s="224">
        <v>40695</v>
      </c>
      <c r="BD29" s="224">
        <v>40725</v>
      </c>
      <c r="BE29" s="224">
        <v>40756</v>
      </c>
      <c r="BF29" s="224">
        <v>40787</v>
      </c>
      <c r="BG29" s="224">
        <v>40817</v>
      </c>
      <c r="BH29" s="224">
        <v>40848</v>
      </c>
      <c r="BI29" s="224">
        <v>40878</v>
      </c>
      <c r="BJ29" s="224">
        <v>40909</v>
      </c>
      <c r="BK29" s="224">
        <v>40940</v>
      </c>
      <c r="BL29" s="224">
        <v>40969</v>
      </c>
      <c r="BM29" s="224">
        <v>41000</v>
      </c>
      <c r="BN29" s="224">
        <v>41030</v>
      </c>
      <c r="BO29" s="224">
        <v>41061</v>
      </c>
      <c r="BP29" s="224">
        <v>41091</v>
      </c>
      <c r="BQ29" s="224">
        <v>41122</v>
      </c>
      <c r="BR29" s="224">
        <v>41153</v>
      </c>
      <c r="BS29" s="224">
        <v>41183</v>
      </c>
      <c r="BT29" s="224">
        <v>41214</v>
      </c>
      <c r="BU29" s="224">
        <v>41244</v>
      </c>
      <c r="BV29" s="224">
        <v>41275</v>
      </c>
      <c r="BW29" s="224">
        <v>41306</v>
      </c>
      <c r="BX29" s="224">
        <v>41334</v>
      </c>
      <c r="BY29" s="224">
        <v>41365</v>
      </c>
      <c r="BZ29" s="224">
        <v>41395</v>
      </c>
      <c r="CA29" s="224">
        <v>41426</v>
      </c>
      <c r="CB29" s="224">
        <v>41456</v>
      </c>
      <c r="CC29" s="224">
        <v>41487</v>
      </c>
      <c r="CD29" s="224">
        <v>41518</v>
      </c>
      <c r="CE29" s="224">
        <v>41548</v>
      </c>
      <c r="CF29" s="224">
        <v>41579</v>
      </c>
      <c r="CG29" s="224">
        <v>41609</v>
      </c>
      <c r="CH29" s="224">
        <v>41640</v>
      </c>
      <c r="CI29" s="224">
        <v>41671</v>
      </c>
      <c r="CJ29" s="224">
        <v>41699</v>
      </c>
      <c r="CK29" s="224">
        <v>41730</v>
      </c>
      <c r="CL29" s="224">
        <v>41760</v>
      </c>
      <c r="CM29" s="224">
        <v>41791</v>
      </c>
      <c r="CN29" s="224">
        <v>41821</v>
      </c>
      <c r="CO29" s="224">
        <v>41852</v>
      </c>
      <c r="CP29" s="224">
        <v>41883</v>
      </c>
      <c r="CQ29" s="224">
        <v>41913</v>
      </c>
      <c r="CR29" s="224">
        <v>41944</v>
      </c>
      <c r="CS29" s="224">
        <v>41974</v>
      </c>
      <c r="CT29" s="224">
        <v>42005</v>
      </c>
      <c r="CU29" s="224">
        <v>42036</v>
      </c>
      <c r="CV29" s="224">
        <v>42064</v>
      </c>
      <c r="CW29" s="224">
        <v>42095</v>
      </c>
      <c r="CX29" s="224">
        <v>42125</v>
      </c>
      <c r="CY29" s="224">
        <v>42156</v>
      </c>
      <c r="CZ29" s="224">
        <v>42186</v>
      </c>
      <c r="DA29" s="224">
        <v>42217</v>
      </c>
      <c r="DB29" s="224">
        <v>42248</v>
      </c>
      <c r="DC29" s="224">
        <v>42278</v>
      </c>
      <c r="DD29" s="224">
        <v>42309</v>
      </c>
      <c r="DE29" s="224">
        <v>42339</v>
      </c>
      <c r="DF29" s="224">
        <v>42370</v>
      </c>
      <c r="DG29" s="224">
        <v>42401</v>
      </c>
      <c r="DH29" s="224">
        <v>42430</v>
      </c>
      <c r="DI29" s="224">
        <v>42461</v>
      </c>
      <c r="DJ29" s="224">
        <v>42491</v>
      </c>
      <c r="DK29" s="224">
        <v>42522</v>
      </c>
      <c r="DL29" s="224">
        <v>42552</v>
      </c>
      <c r="DM29" s="224">
        <v>42583</v>
      </c>
      <c r="DN29" s="224">
        <v>42614</v>
      </c>
      <c r="DO29" s="224">
        <v>42644</v>
      </c>
      <c r="DP29" s="224">
        <v>42675</v>
      </c>
      <c r="DQ29" s="224">
        <v>42705</v>
      </c>
      <c r="DR29" s="224">
        <v>42736</v>
      </c>
      <c r="DS29" s="224">
        <v>42767</v>
      </c>
      <c r="DT29" s="224">
        <v>42795</v>
      </c>
      <c r="DU29" s="224">
        <v>42826</v>
      </c>
      <c r="DV29" s="224">
        <v>42856</v>
      </c>
      <c r="DW29" s="224">
        <v>42887</v>
      </c>
      <c r="DX29" s="224">
        <v>42917</v>
      </c>
      <c r="DY29" s="224">
        <v>42948</v>
      </c>
      <c r="DZ29" s="224">
        <v>42979</v>
      </c>
      <c r="EA29" s="224">
        <v>43009</v>
      </c>
      <c r="EB29" s="224">
        <v>43040</v>
      </c>
      <c r="EC29" s="224">
        <v>43070</v>
      </c>
      <c r="ED29" s="224">
        <v>43101</v>
      </c>
      <c r="EE29" s="224">
        <v>43132</v>
      </c>
      <c r="EF29" s="224">
        <v>43160</v>
      </c>
      <c r="EG29" s="224">
        <v>43191</v>
      </c>
      <c r="EH29" s="224">
        <v>43221</v>
      </c>
      <c r="EI29" s="224">
        <v>43252</v>
      </c>
      <c r="EJ29" s="224">
        <v>43282</v>
      </c>
      <c r="EK29" s="224">
        <v>43313</v>
      </c>
      <c r="EL29" s="224">
        <v>43344</v>
      </c>
      <c r="EM29" s="224">
        <v>43374</v>
      </c>
      <c r="EN29" s="224">
        <v>43405</v>
      </c>
      <c r="EO29" s="224">
        <v>43435</v>
      </c>
      <c r="EP29" s="224">
        <v>43466</v>
      </c>
      <c r="EQ29" s="224">
        <v>43497</v>
      </c>
      <c r="ER29" s="224">
        <v>43525</v>
      </c>
      <c r="ES29" s="224">
        <v>43556</v>
      </c>
      <c r="ET29" s="224">
        <v>43586</v>
      </c>
      <c r="EU29" s="224">
        <v>43617</v>
      </c>
      <c r="EV29" s="224">
        <v>43647</v>
      </c>
      <c r="EW29" s="224">
        <v>43678</v>
      </c>
      <c r="EX29" s="224">
        <v>43709</v>
      </c>
      <c r="EY29" s="224">
        <v>43739</v>
      </c>
      <c r="EZ29" s="224">
        <v>43770</v>
      </c>
      <c r="FA29" s="224">
        <v>43800</v>
      </c>
      <c r="FB29" s="224">
        <v>43831</v>
      </c>
      <c r="FC29" s="224">
        <v>43862</v>
      </c>
      <c r="FD29" s="224">
        <v>43891</v>
      </c>
      <c r="FE29" s="224">
        <v>43922</v>
      </c>
      <c r="FF29" s="224">
        <v>43952</v>
      </c>
      <c r="FG29" s="224">
        <v>43983</v>
      </c>
      <c r="FH29" s="224">
        <v>44013</v>
      </c>
      <c r="FI29" s="224">
        <v>44044</v>
      </c>
      <c r="FJ29" s="224">
        <v>44075</v>
      </c>
      <c r="FK29" s="224">
        <v>44105</v>
      </c>
      <c r="FL29" s="224">
        <v>44136</v>
      </c>
      <c r="FM29" s="224">
        <v>44166</v>
      </c>
      <c r="FN29" s="224">
        <v>44197</v>
      </c>
      <c r="FO29" s="224">
        <v>44228</v>
      </c>
      <c r="FP29" s="224">
        <v>44256</v>
      </c>
      <c r="FQ29" s="224">
        <v>44287</v>
      </c>
      <c r="FR29" s="224">
        <v>44317</v>
      </c>
      <c r="FS29" s="224">
        <v>44348</v>
      </c>
      <c r="FT29" s="224">
        <v>44378</v>
      </c>
      <c r="FU29" s="224">
        <v>44409</v>
      </c>
      <c r="FV29" s="224">
        <v>44440</v>
      </c>
      <c r="FW29" s="224">
        <v>44470</v>
      </c>
      <c r="FX29" s="224">
        <v>44501</v>
      </c>
      <c r="FY29" s="224">
        <v>44531</v>
      </c>
      <c r="FZ29" s="224">
        <v>44562</v>
      </c>
      <c r="GA29" s="224">
        <v>44593</v>
      </c>
      <c r="GB29" s="224">
        <v>44621</v>
      </c>
      <c r="GC29" s="224">
        <v>44652</v>
      </c>
      <c r="GD29" s="224">
        <v>44682</v>
      </c>
      <c r="GE29" s="224">
        <v>44713</v>
      </c>
      <c r="GF29" s="224">
        <v>44743</v>
      </c>
      <c r="GG29" s="224">
        <v>44774</v>
      </c>
      <c r="GH29" s="224">
        <v>44805</v>
      </c>
      <c r="GI29" s="224">
        <v>44835</v>
      </c>
      <c r="GJ29" s="224">
        <v>44866</v>
      </c>
      <c r="GK29" s="224">
        <v>44896</v>
      </c>
      <c r="GL29" s="224">
        <v>44927</v>
      </c>
      <c r="GM29" s="224">
        <v>44958</v>
      </c>
      <c r="GN29" s="224">
        <v>44986</v>
      </c>
      <c r="GO29" s="224">
        <v>45017</v>
      </c>
      <c r="GP29" s="224">
        <v>45047</v>
      </c>
      <c r="GQ29" s="224">
        <v>45078</v>
      </c>
      <c r="GR29" s="224">
        <v>45108</v>
      </c>
      <c r="GS29" s="224">
        <v>45139</v>
      </c>
      <c r="GT29" s="224">
        <v>45170</v>
      </c>
      <c r="GU29" s="224">
        <v>45200</v>
      </c>
      <c r="GV29" s="224">
        <v>45231</v>
      </c>
      <c r="GW29" s="224">
        <v>45261</v>
      </c>
      <c r="GX29" s="224">
        <v>45292</v>
      </c>
      <c r="GY29" s="224">
        <v>45323</v>
      </c>
      <c r="GZ29" s="224">
        <v>45352</v>
      </c>
      <c r="HA29" s="224">
        <v>45383</v>
      </c>
      <c r="HB29" s="224">
        <v>45413</v>
      </c>
      <c r="HC29" s="224">
        <v>45444</v>
      </c>
      <c r="HD29" s="224">
        <v>45474</v>
      </c>
      <c r="HE29" s="659">
        <v>45505</v>
      </c>
      <c r="HF29" s="659">
        <v>45536</v>
      </c>
      <c r="HG29" s="659">
        <v>45566</v>
      </c>
      <c r="HH29" s="659">
        <v>45597</v>
      </c>
      <c r="HI29" s="659">
        <v>45627</v>
      </c>
      <c r="HJ29" s="659">
        <v>45658</v>
      </c>
      <c r="HK29" s="659">
        <v>45689</v>
      </c>
      <c r="HL29" s="659">
        <v>45717</v>
      </c>
    </row>
    <row r="30" spans="1:220" s="24" customFormat="1" ht="15">
      <c r="A30" s="145" t="s">
        <v>359</v>
      </c>
      <c r="B30" s="358">
        <v>597350</v>
      </c>
      <c r="C30" s="359">
        <v>506922</v>
      </c>
      <c r="D30" s="359">
        <v>660943</v>
      </c>
      <c r="E30" s="359">
        <v>597537</v>
      </c>
      <c r="F30" s="359">
        <v>672522</v>
      </c>
      <c r="G30" s="359">
        <v>637651</v>
      </c>
      <c r="H30" s="359">
        <v>681275</v>
      </c>
      <c r="I30" s="359">
        <v>770796</v>
      </c>
      <c r="J30" s="359">
        <v>669851</v>
      </c>
      <c r="K30" s="359">
        <v>790711</v>
      </c>
      <c r="L30" s="359">
        <v>746990</v>
      </c>
      <c r="M30" s="359">
        <v>741077</v>
      </c>
      <c r="N30" s="359">
        <v>712429</v>
      </c>
      <c r="O30" s="359">
        <v>630022</v>
      </c>
      <c r="P30" s="359">
        <v>694055</v>
      </c>
      <c r="Q30" s="359">
        <v>750927</v>
      </c>
      <c r="R30" s="359">
        <v>706715</v>
      </c>
      <c r="S30" s="359">
        <v>738756</v>
      </c>
      <c r="T30" s="359">
        <v>794843</v>
      </c>
      <c r="U30" s="359">
        <v>698727</v>
      </c>
      <c r="V30" s="359">
        <v>761649</v>
      </c>
      <c r="W30" s="359">
        <v>547908</v>
      </c>
      <c r="X30" s="359">
        <v>404470</v>
      </c>
      <c r="Y30" s="359">
        <v>510362</v>
      </c>
      <c r="Z30" s="359">
        <v>480022</v>
      </c>
      <c r="AA30" s="359">
        <v>455455</v>
      </c>
      <c r="AB30" s="359">
        <v>576608</v>
      </c>
      <c r="AC30" s="359">
        <v>511541</v>
      </c>
      <c r="AD30" s="359">
        <v>528123</v>
      </c>
      <c r="AE30" s="359">
        <v>588977</v>
      </c>
      <c r="AF30" s="359">
        <v>588965</v>
      </c>
      <c r="AG30" s="359">
        <v>569265</v>
      </c>
      <c r="AH30" s="359">
        <v>642279</v>
      </c>
      <c r="AI30" s="359">
        <v>630472</v>
      </c>
      <c r="AJ30" s="359">
        <v>572039</v>
      </c>
      <c r="AK30" s="359">
        <v>665292</v>
      </c>
      <c r="AL30" s="359">
        <v>530393</v>
      </c>
      <c r="AM30" s="359">
        <v>522037</v>
      </c>
      <c r="AN30" s="359">
        <v>719102</v>
      </c>
      <c r="AO30" s="359">
        <v>611836</v>
      </c>
      <c r="AP30" s="359">
        <v>606582</v>
      </c>
      <c r="AQ30" s="359">
        <v>605058</v>
      </c>
      <c r="AR30" s="359">
        <v>654132</v>
      </c>
      <c r="AS30" s="359">
        <v>713949</v>
      </c>
      <c r="AT30" s="359">
        <v>694149</v>
      </c>
      <c r="AU30" s="359">
        <v>684152</v>
      </c>
      <c r="AV30" s="359">
        <v>736732</v>
      </c>
      <c r="AW30" s="359">
        <v>779343</v>
      </c>
      <c r="AX30" s="359">
        <v>552581</v>
      </c>
      <c r="AY30" s="359">
        <v>613044</v>
      </c>
      <c r="AZ30" s="359">
        <v>627468</v>
      </c>
      <c r="BA30" s="359">
        <v>592457</v>
      </c>
      <c r="BB30" s="359">
        <v>682102</v>
      </c>
      <c r="BC30" s="359">
        <v>645346</v>
      </c>
      <c r="BD30" s="359">
        <v>647495</v>
      </c>
      <c r="BE30" s="359">
        <v>729672</v>
      </c>
      <c r="BF30" s="359">
        <v>665787</v>
      </c>
      <c r="BG30" s="359">
        <v>601243</v>
      </c>
      <c r="BH30" s="359">
        <v>637335</v>
      </c>
      <c r="BI30" s="359">
        <v>689901</v>
      </c>
      <c r="BJ30" s="359">
        <v>566814</v>
      </c>
      <c r="BK30" s="359">
        <v>521398</v>
      </c>
      <c r="BL30" s="359">
        <v>608102</v>
      </c>
      <c r="BM30" s="359">
        <v>509701</v>
      </c>
      <c r="BN30" s="359">
        <v>568376</v>
      </c>
      <c r="BO30" s="359">
        <v>601214</v>
      </c>
      <c r="BP30" s="359">
        <v>621358</v>
      </c>
      <c r="BQ30" s="359">
        <v>682928</v>
      </c>
      <c r="BR30" s="359">
        <v>485596</v>
      </c>
      <c r="BS30" s="359">
        <v>614281</v>
      </c>
      <c r="BT30" s="359">
        <v>564190</v>
      </c>
      <c r="BU30" s="359">
        <v>604773</v>
      </c>
      <c r="BV30" s="359">
        <v>570829</v>
      </c>
      <c r="BW30" s="359">
        <v>460000</v>
      </c>
      <c r="BX30" s="359">
        <v>539755</v>
      </c>
      <c r="BY30" s="359">
        <v>594757</v>
      </c>
      <c r="BZ30" s="359">
        <v>568658</v>
      </c>
      <c r="CA30" s="359">
        <v>536141</v>
      </c>
      <c r="CB30" s="359">
        <v>593888</v>
      </c>
      <c r="CC30" s="359">
        <v>582222</v>
      </c>
      <c r="CD30" s="359">
        <v>535375</v>
      </c>
      <c r="CE30" s="359">
        <v>599293</v>
      </c>
      <c r="CF30" s="359">
        <v>549899</v>
      </c>
      <c r="CG30" s="359">
        <v>626718</v>
      </c>
      <c r="CH30" s="359">
        <v>557637</v>
      </c>
      <c r="CI30" s="359">
        <v>505089</v>
      </c>
      <c r="CJ30" s="359">
        <v>462160</v>
      </c>
      <c r="CK30" s="359">
        <v>515260</v>
      </c>
      <c r="CL30" s="359">
        <v>532702</v>
      </c>
      <c r="CM30" s="359">
        <v>461828</v>
      </c>
      <c r="CN30" s="359">
        <v>537131</v>
      </c>
      <c r="CO30" s="359">
        <v>513948</v>
      </c>
      <c r="CP30" s="359">
        <v>564515</v>
      </c>
      <c r="CQ30" s="359">
        <v>579100</v>
      </c>
      <c r="CR30" s="359">
        <v>538860</v>
      </c>
      <c r="CS30" s="359">
        <v>624567</v>
      </c>
      <c r="CT30" s="359">
        <v>497447</v>
      </c>
      <c r="CU30" s="359">
        <v>398984</v>
      </c>
      <c r="CV30" s="359">
        <v>497622</v>
      </c>
      <c r="CW30" s="359">
        <v>437855</v>
      </c>
      <c r="CX30" s="359">
        <v>435755</v>
      </c>
      <c r="CY30" s="359">
        <v>444387</v>
      </c>
      <c r="CZ30" s="359">
        <v>466910</v>
      </c>
      <c r="DA30" s="359">
        <v>433787</v>
      </c>
      <c r="DB30" s="359">
        <v>421942</v>
      </c>
      <c r="DC30" s="359">
        <v>406594</v>
      </c>
      <c r="DD30" s="359">
        <v>405067</v>
      </c>
      <c r="DE30" s="359">
        <v>465520</v>
      </c>
      <c r="DF30" s="359">
        <v>367507</v>
      </c>
      <c r="DG30" s="359">
        <v>350046</v>
      </c>
      <c r="DH30" s="359">
        <v>410271</v>
      </c>
      <c r="DI30" s="359">
        <v>364531</v>
      </c>
      <c r="DJ30" s="359">
        <v>376535</v>
      </c>
      <c r="DK30" s="359">
        <v>389765</v>
      </c>
      <c r="DL30" s="359">
        <v>382585</v>
      </c>
      <c r="DM30" s="359">
        <v>415548</v>
      </c>
      <c r="DN30" s="359">
        <v>368937</v>
      </c>
      <c r="DO30" s="359">
        <v>374358</v>
      </c>
      <c r="DP30" s="359">
        <v>404737</v>
      </c>
      <c r="DQ30" s="359">
        <v>449194</v>
      </c>
      <c r="DR30" s="359">
        <v>401326</v>
      </c>
      <c r="DS30" s="359">
        <v>351245</v>
      </c>
      <c r="DT30" s="359">
        <v>456398</v>
      </c>
      <c r="DU30" s="359">
        <v>357591</v>
      </c>
      <c r="DV30" s="359">
        <v>442387</v>
      </c>
      <c r="DW30" s="359">
        <v>416849</v>
      </c>
      <c r="DX30" s="359">
        <v>420809</v>
      </c>
      <c r="DY30" s="359">
        <v>468823</v>
      </c>
      <c r="DZ30" s="359">
        <v>419996</v>
      </c>
      <c r="EA30" s="359">
        <v>450237</v>
      </c>
      <c r="EB30" s="359">
        <v>449126</v>
      </c>
      <c r="EC30" s="359">
        <v>470940</v>
      </c>
      <c r="ED30" s="359">
        <f>ED31+ED36</f>
        <v>458522</v>
      </c>
      <c r="EE30" s="359">
        <v>382613</v>
      </c>
      <c r="EF30" s="359">
        <v>470879</v>
      </c>
      <c r="EG30" s="359">
        <v>461032</v>
      </c>
      <c r="EH30" s="359">
        <v>450357</v>
      </c>
      <c r="EI30" s="359">
        <v>412747</v>
      </c>
      <c r="EJ30" s="359">
        <v>451546</v>
      </c>
      <c r="EK30" s="359">
        <v>505068</v>
      </c>
      <c r="EL30" s="359">
        <v>424584</v>
      </c>
      <c r="EM30" s="359">
        <v>495458</v>
      </c>
      <c r="EN30" s="359">
        <v>484044</v>
      </c>
      <c r="EO30" s="359">
        <v>489543</v>
      </c>
      <c r="EP30" s="359">
        <v>489936</v>
      </c>
      <c r="EQ30" s="359">
        <v>468968</v>
      </c>
      <c r="ER30" s="359">
        <v>447433</v>
      </c>
      <c r="ES30" s="359">
        <v>497605</v>
      </c>
      <c r="ET30" s="359">
        <v>519159</v>
      </c>
      <c r="EU30" s="359">
        <v>452499</v>
      </c>
      <c r="EV30" s="359">
        <v>540825</v>
      </c>
      <c r="EW30" s="359">
        <v>532282</v>
      </c>
      <c r="EX30" s="359">
        <v>508488</v>
      </c>
      <c r="EY30" s="359">
        <v>569463</v>
      </c>
      <c r="EZ30" s="359">
        <v>526064</v>
      </c>
      <c r="FA30" s="359">
        <v>560954</v>
      </c>
      <c r="FB30" s="359">
        <v>534082</v>
      </c>
      <c r="FC30" s="359">
        <v>454952</v>
      </c>
      <c r="FD30" s="359">
        <v>434855</v>
      </c>
      <c r="FE30" s="359">
        <v>216310</v>
      </c>
      <c r="FF30" s="359">
        <v>268057</v>
      </c>
      <c r="FG30" s="359">
        <v>385774</v>
      </c>
      <c r="FH30" s="359">
        <f>FH31+FH36</f>
        <v>485731</v>
      </c>
      <c r="FI30" s="359">
        <f>FI31+FI36</f>
        <v>503657</v>
      </c>
      <c r="FJ30" s="359">
        <v>537591</v>
      </c>
      <c r="FK30" s="359">
        <f>FK31+FK36</f>
        <v>553570</v>
      </c>
      <c r="FL30" s="359">
        <f>FL31+FL36</f>
        <v>552011</v>
      </c>
      <c r="FM30" s="359">
        <v>602506</v>
      </c>
      <c r="FN30" s="359">
        <v>450032</v>
      </c>
      <c r="FO30" s="359">
        <v>457578</v>
      </c>
      <c r="FP30" s="359">
        <v>495136</v>
      </c>
      <c r="FQ30" s="359">
        <v>467460</v>
      </c>
      <c r="FR30" s="359">
        <v>504028</v>
      </c>
      <c r="FS30" s="359">
        <v>516303</v>
      </c>
      <c r="FT30" s="359">
        <v>537054</v>
      </c>
      <c r="FU30" s="359">
        <v>526851</v>
      </c>
      <c r="FV30" s="359">
        <v>499190</v>
      </c>
      <c r="FW30" s="359">
        <v>480341</v>
      </c>
      <c r="FX30" s="359">
        <v>468984</v>
      </c>
      <c r="FY30" s="359">
        <v>501432</v>
      </c>
      <c r="FZ30" s="359">
        <v>398878</v>
      </c>
      <c r="GA30" s="359">
        <v>406912</v>
      </c>
      <c r="GB30" s="359">
        <v>467726</v>
      </c>
      <c r="GC30" s="359">
        <v>421807</v>
      </c>
      <c r="GD30" s="359">
        <v>479398</v>
      </c>
      <c r="GE30" s="359">
        <v>448865</v>
      </c>
      <c r="GF30" s="359">
        <v>436115</v>
      </c>
      <c r="GG30" s="359">
        <v>491589</v>
      </c>
      <c r="GH30" s="359">
        <v>470535</v>
      </c>
      <c r="GI30" s="359">
        <v>458874</v>
      </c>
      <c r="GJ30" s="359">
        <v>457068</v>
      </c>
      <c r="GK30" s="359">
        <v>482621</v>
      </c>
      <c r="GL30" s="359">
        <v>442579</v>
      </c>
      <c r="GM30" s="359">
        <v>401966</v>
      </c>
      <c r="GN30" s="359">
        <v>521874</v>
      </c>
      <c r="GO30" s="359">
        <v>421802</v>
      </c>
      <c r="GP30" s="359">
        <v>500170</v>
      </c>
      <c r="GQ30" s="359">
        <v>484644</v>
      </c>
      <c r="GR30" s="359">
        <v>492076</v>
      </c>
      <c r="GS30" s="359">
        <v>550090</v>
      </c>
      <c r="GT30" s="359">
        <v>501074</v>
      </c>
      <c r="GU30" s="359">
        <v>534007</v>
      </c>
      <c r="GV30" s="359">
        <v>538206</v>
      </c>
      <c r="GW30" s="359">
        <v>572175</v>
      </c>
      <c r="GX30" s="359">
        <v>562477</v>
      </c>
      <c r="GY30" s="359">
        <v>525240</v>
      </c>
      <c r="GZ30" s="359">
        <v>571234</v>
      </c>
      <c r="HA30" s="359">
        <v>611438</v>
      </c>
      <c r="HB30" s="359">
        <v>577279</v>
      </c>
      <c r="HC30" s="359">
        <v>584049</v>
      </c>
      <c r="HD30" s="359">
        <v>626053</v>
      </c>
      <c r="HE30" s="359">
        <v>631452</v>
      </c>
      <c r="HF30" s="661">
        <v>600635</v>
      </c>
      <c r="HG30" s="661">
        <v>670358</v>
      </c>
      <c r="HH30" s="661">
        <v>605078</v>
      </c>
      <c r="HI30" s="661">
        <v>614215</v>
      </c>
      <c r="HJ30" s="661">
        <v>563444</v>
      </c>
      <c r="HK30" s="661">
        <v>563619</v>
      </c>
      <c r="HL30" s="661">
        <v>550670</v>
      </c>
    </row>
    <row r="31" spans="1:220" s="24" customFormat="1" ht="15">
      <c r="A31" s="145" t="s">
        <v>352</v>
      </c>
      <c r="B31" s="368"/>
      <c r="C31" s="369"/>
      <c r="D31" s="369"/>
      <c r="E31" s="369"/>
      <c r="F31" s="369"/>
      <c r="G31" s="369"/>
      <c r="H31" s="369"/>
      <c r="I31" s="369"/>
      <c r="J31" s="369"/>
      <c r="K31" s="369"/>
      <c r="L31" s="369"/>
      <c r="M31" s="369"/>
      <c r="N31" s="369">
        <v>269342</v>
      </c>
      <c r="O31" s="369">
        <v>263823</v>
      </c>
      <c r="P31" s="369">
        <v>297979</v>
      </c>
      <c r="Q31" s="369">
        <v>331224</v>
      </c>
      <c r="R31" s="369">
        <v>315469</v>
      </c>
      <c r="S31" s="369">
        <v>334817</v>
      </c>
      <c r="T31" s="369">
        <v>360467</v>
      </c>
      <c r="U31" s="369">
        <v>310573</v>
      </c>
      <c r="V31" s="369">
        <v>342797</v>
      </c>
      <c r="W31" s="369">
        <v>252651</v>
      </c>
      <c r="X31" s="369">
        <v>177509</v>
      </c>
      <c r="Y31" s="369">
        <v>232807</v>
      </c>
      <c r="Z31" s="369">
        <v>216427</v>
      </c>
      <c r="AA31" s="369">
        <v>214091</v>
      </c>
      <c r="AB31" s="369">
        <v>279439</v>
      </c>
      <c r="AC31" s="369">
        <v>242662</v>
      </c>
      <c r="AD31" s="369">
        <v>256100</v>
      </c>
      <c r="AE31" s="369">
        <v>300489</v>
      </c>
      <c r="AF31" s="369">
        <v>277094</v>
      </c>
      <c r="AG31" s="369">
        <v>273958</v>
      </c>
      <c r="AH31" s="369">
        <v>324116</v>
      </c>
      <c r="AI31" s="369">
        <v>293804</v>
      </c>
      <c r="AJ31" s="369">
        <v>271174</v>
      </c>
      <c r="AK31" s="369">
        <v>318966</v>
      </c>
      <c r="AL31" s="369">
        <v>247923</v>
      </c>
      <c r="AM31" s="369">
        <v>260240</v>
      </c>
      <c r="AN31" s="369">
        <v>390166</v>
      </c>
      <c r="AO31" s="369">
        <v>295086</v>
      </c>
      <c r="AP31" s="369">
        <v>298341</v>
      </c>
      <c r="AQ31" s="369">
        <v>303155</v>
      </c>
      <c r="AR31" s="369">
        <v>331360</v>
      </c>
      <c r="AS31" s="369">
        <v>359354</v>
      </c>
      <c r="AT31" s="369">
        <v>349018</v>
      </c>
      <c r="AU31" s="369">
        <v>336996</v>
      </c>
      <c r="AV31" s="369">
        <v>370250</v>
      </c>
      <c r="AW31" s="369">
        <v>395260</v>
      </c>
      <c r="AX31" s="369">
        <v>258517</v>
      </c>
      <c r="AY31" s="369">
        <v>305658</v>
      </c>
      <c r="AZ31" s="369">
        <v>322383</v>
      </c>
      <c r="BA31" s="369">
        <v>301614</v>
      </c>
      <c r="BB31" s="369">
        <v>353848</v>
      </c>
      <c r="BC31" s="369">
        <v>324752</v>
      </c>
      <c r="BD31" s="369">
        <v>325591</v>
      </c>
      <c r="BE31" s="369">
        <v>372646</v>
      </c>
      <c r="BF31" s="369">
        <v>338835</v>
      </c>
      <c r="BG31" s="369">
        <v>298495</v>
      </c>
      <c r="BH31" s="369">
        <v>316466</v>
      </c>
      <c r="BI31" s="369">
        <v>350719</v>
      </c>
      <c r="BJ31" s="369">
        <v>275609</v>
      </c>
      <c r="BK31" s="369">
        <v>262665</v>
      </c>
      <c r="BL31" s="369">
        <v>309757</v>
      </c>
      <c r="BM31" s="369">
        <v>255921</v>
      </c>
      <c r="BN31" s="369">
        <v>288473</v>
      </c>
      <c r="BO31" s="369">
        <v>335359</v>
      </c>
      <c r="BP31" s="369">
        <v>327446</v>
      </c>
      <c r="BQ31" s="369">
        <v>365771</v>
      </c>
      <c r="BR31" s="369">
        <v>236986</v>
      </c>
      <c r="BS31" s="369">
        <v>325494</v>
      </c>
      <c r="BT31" s="369">
        <v>284949</v>
      </c>
      <c r="BU31" s="369">
        <v>321327</v>
      </c>
      <c r="BV31" s="369">
        <v>277526</v>
      </c>
      <c r="BW31" s="369">
        <v>226098</v>
      </c>
      <c r="BX31" s="369">
        <v>283723</v>
      </c>
      <c r="BY31" s="369">
        <v>299855</v>
      </c>
      <c r="BZ31" s="369">
        <v>305617</v>
      </c>
      <c r="CA31" s="369">
        <v>289845</v>
      </c>
      <c r="CB31" s="369">
        <v>317243</v>
      </c>
      <c r="CC31" s="369">
        <v>300598</v>
      </c>
      <c r="CD31" s="369">
        <v>281296</v>
      </c>
      <c r="CE31" s="369">
        <v>315308</v>
      </c>
      <c r="CF31" s="369">
        <v>279853</v>
      </c>
      <c r="CG31" s="369">
        <v>339680</v>
      </c>
      <c r="CH31" s="369">
        <v>271425</v>
      </c>
      <c r="CI31" s="369">
        <v>244299</v>
      </c>
      <c r="CJ31" s="369">
        <v>228523</v>
      </c>
      <c r="CK31" s="369">
        <v>264252</v>
      </c>
      <c r="CL31" s="369">
        <v>272210</v>
      </c>
      <c r="CM31" s="369">
        <v>230121</v>
      </c>
      <c r="CN31" s="369">
        <v>265757</v>
      </c>
      <c r="CO31" s="369">
        <v>243766</v>
      </c>
      <c r="CP31" s="369">
        <v>275257</v>
      </c>
      <c r="CQ31" s="369">
        <v>281416</v>
      </c>
      <c r="CR31" s="369">
        <v>268906</v>
      </c>
      <c r="CS31" s="369">
        <v>313983</v>
      </c>
      <c r="CT31" s="369">
        <v>223610</v>
      </c>
      <c r="CU31" s="369">
        <v>172717</v>
      </c>
      <c r="CV31" s="369">
        <v>228358</v>
      </c>
      <c r="CW31" s="369">
        <v>199264</v>
      </c>
      <c r="CX31" s="369">
        <v>195724</v>
      </c>
      <c r="CY31" s="369">
        <v>196776</v>
      </c>
      <c r="CZ31" s="369">
        <v>206359</v>
      </c>
      <c r="DA31" s="369">
        <v>190092</v>
      </c>
      <c r="DB31" s="369">
        <v>181563</v>
      </c>
      <c r="DC31" s="369">
        <v>177431</v>
      </c>
      <c r="DD31" s="369">
        <v>168271</v>
      </c>
      <c r="DE31" s="369">
        <v>198408</v>
      </c>
      <c r="DF31" s="369">
        <v>143056</v>
      </c>
      <c r="DG31" s="369">
        <v>134745</v>
      </c>
      <c r="DH31" s="369">
        <v>163725</v>
      </c>
      <c r="DI31" s="369">
        <v>142842</v>
      </c>
      <c r="DJ31" s="369">
        <v>145498</v>
      </c>
      <c r="DK31" s="369">
        <v>149267</v>
      </c>
      <c r="DL31" s="369">
        <v>144410</v>
      </c>
      <c r="DM31" s="369">
        <v>155107</v>
      </c>
      <c r="DN31" s="369">
        <v>132181</v>
      </c>
      <c r="DO31" s="369">
        <v>133240</v>
      </c>
      <c r="DP31" s="369">
        <v>138731</v>
      </c>
      <c r="DQ31" s="369">
        <v>157282</v>
      </c>
      <c r="DR31" s="369">
        <v>129372</v>
      </c>
      <c r="DS31" s="369">
        <v>117322</v>
      </c>
      <c r="DT31" s="369">
        <v>163018</v>
      </c>
      <c r="DU31" s="369">
        <v>125214</v>
      </c>
      <c r="DV31" s="369">
        <v>160244</v>
      </c>
      <c r="DW31" s="369">
        <v>150047</v>
      </c>
      <c r="DX31" s="369">
        <v>148997</v>
      </c>
      <c r="DY31" s="369">
        <v>168873</v>
      </c>
      <c r="DZ31" s="369">
        <v>151810</v>
      </c>
      <c r="EA31" s="369">
        <v>159754</v>
      </c>
      <c r="EB31" s="369">
        <v>155769</v>
      </c>
      <c r="EC31" s="369">
        <v>170937</v>
      </c>
      <c r="ED31" s="369">
        <v>155724</v>
      </c>
      <c r="EE31" s="369">
        <v>134723</v>
      </c>
      <c r="EF31" s="369">
        <v>178747</v>
      </c>
      <c r="EG31" s="369">
        <v>174328</v>
      </c>
      <c r="EH31" s="369">
        <v>167696</v>
      </c>
      <c r="EI31" s="369">
        <v>157831</v>
      </c>
      <c r="EJ31" s="369">
        <v>171063</v>
      </c>
      <c r="EK31" s="369">
        <v>194936</v>
      </c>
      <c r="EL31" s="369">
        <v>163339</v>
      </c>
      <c r="EM31" s="369">
        <v>190391</v>
      </c>
      <c r="EN31" s="369">
        <v>179597</v>
      </c>
      <c r="EO31" s="369">
        <v>184230</v>
      </c>
      <c r="EP31" s="369">
        <v>166223</v>
      </c>
      <c r="EQ31" s="369">
        <v>167667</v>
      </c>
      <c r="ER31" s="369">
        <v>170176</v>
      </c>
      <c r="ES31" s="369">
        <v>186669</v>
      </c>
      <c r="ET31" s="369">
        <v>199137</v>
      </c>
      <c r="EU31" s="369">
        <v>172831</v>
      </c>
      <c r="EV31" s="369">
        <v>196079</v>
      </c>
      <c r="EW31" s="369">
        <v>196058</v>
      </c>
      <c r="EX31" s="369">
        <v>189282</v>
      </c>
      <c r="EY31" s="369">
        <v>211706</v>
      </c>
      <c r="EZ31" s="369">
        <v>187916</v>
      </c>
      <c r="FA31" s="369">
        <v>209246</v>
      </c>
      <c r="FB31" s="369">
        <v>175483</v>
      </c>
      <c r="FC31" s="369">
        <v>158857</v>
      </c>
      <c r="FD31" s="369">
        <v>157118</v>
      </c>
      <c r="FE31" s="369">
        <v>72072</v>
      </c>
      <c r="FF31" s="369">
        <v>72522</v>
      </c>
      <c r="FG31" s="369">
        <v>116314</v>
      </c>
      <c r="FH31" s="369">
        <f>SUM(FH32:FH35)</f>
        <v>156994</v>
      </c>
      <c r="FI31" s="369">
        <f>SUM(FI32:FI35)</f>
        <v>160737</v>
      </c>
      <c r="FJ31" s="369">
        <v>173757</v>
      </c>
      <c r="FK31" s="369">
        <f>SUM(FK32:FK35)</f>
        <v>173201</v>
      </c>
      <c r="FL31" s="369">
        <f>SUM(FL32:FL35)</f>
        <v>179506</v>
      </c>
      <c r="FM31" s="369">
        <v>200473</v>
      </c>
      <c r="FN31" s="369">
        <v>121474</v>
      </c>
      <c r="FO31" s="369">
        <v>119780</v>
      </c>
      <c r="FP31" s="369">
        <v>159491</v>
      </c>
      <c r="FQ31" s="369">
        <v>156348</v>
      </c>
      <c r="FR31" s="369">
        <v>159831</v>
      </c>
      <c r="FS31" s="369">
        <v>155376</v>
      </c>
      <c r="FT31" s="369">
        <v>159824</v>
      </c>
      <c r="FU31" s="369">
        <v>150497</v>
      </c>
      <c r="FV31" s="369">
        <v>148702</v>
      </c>
      <c r="FW31" s="369">
        <v>138232</v>
      </c>
      <c r="FX31" s="369">
        <v>143994</v>
      </c>
      <c r="FY31" s="369">
        <v>158671</v>
      </c>
      <c r="FZ31" s="369">
        <v>101615</v>
      </c>
      <c r="GA31" s="369">
        <v>109646</v>
      </c>
      <c r="GB31" s="369">
        <v>144895</v>
      </c>
      <c r="GC31" s="369">
        <v>133907</v>
      </c>
      <c r="GD31" s="369">
        <v>159984</v>
      </c>
      <c r="GE31" s="369">
        <v>148239</v>
      </c>
      <c r="GF31" s="369">
        <v>134008</v>
      </c>
      <c r="GG31" s="369">
        <v>162120</v>
      </c>
      <c r="GH31" s="369">
        <v>158643</v>
      </c>
      <c r="GI31" s="369">
        <v>153978</v>
      </c>
      <c r="GJ31" s="369">
        <v>155186</v>
      </c>
      <c r="GK31" s="369">
        <v>165737</v>
      </c>
      <c r="GL31" s="369">
        <v>125587</v>
      </c>
      <c r="GM31" s="369">
        <v>129062</v>
      </c>
      <c r="GN31" s="369">
        <v>180467</v>
      </c>
      <c r="GO31" s="369">
        <v>144417</v>
      </c>
      <c r="GP31" s="369">
        <v>177586</v>
      </c>
      <c r="GQ31" s="369">
        <v>178589</v>
      </c>
      <c r="GR31" s="369">
        <v>167190</v>
      </c>
      <c r="GS31" s="369">
        <v>196615</v>
      </c>
      <c r="GT31" s="369">
        <v>177276</v>
      </c>
      <c r="GU31" s="369">
        <v>188052</v>
      </c>
      <c r="GV31" s="369">
        <v>182340</v>
      </c>
      <c r="GW31" s="369">
        <v>196118</v>
      </c>
      <c r="GX31" s="369">
        <v>173794</v>
      </c>
      <c r="GY31" s="369">
        <v>180948</v>
      </c>
      <c r="GZ31" s="369">
        <v>205467</v>
      </c>
      <c r="HA31" s="369">
        <v>217182</v>
      </c>
      <c r="HB31" s="369">
        <v>210162</v>
      </c>
      <c r="HC31" s="369">
        <v>205113</v>
      </c>
      <c r="HD31" s="369">
        <v>210760</v>
      </c>
      <c r="HE31" s="369">
        <v>226224</v>
      </c>
      <c r="HF31" s="662">
        <v>213207</v>
      </c>
      <c r="HG31" s="662">
        <v>239446</v>
      </c>
      <c r="HH31" s="662">
        <v>206986</v>
      </c>
      <c r="HI31" s="662">
        <v>222492</v>
      </c>
      <c r="HJ31" s="662">
        <v>184678</v>
      </c>
      <c r="HK31" s="662">
        <v>201124</v>
      </c>
      <c r="HL31" s="662">
        <v>205927</v>
      </c>
    </row>
    <row r="32" spans="1:220" s="24" customFormat="1" ht="15">
      <c r="A32" s="154" t="s">
        <v>360</v>
      </c>
      <c r="B32" s="362"/>
      <c r="C32" s="363"/>
      <c r="D32" s="363"/>
      <c r="E32" s="363"/>
      <c r="F32" s="363"/>
      <c r="G32" s="363"/>
      <c r="H32" s="363"/>
      <c r="I32" s="363"/>
      <c r="J32" s="363"/>
      <c r="K32" s="363"/>
      <c r="L32" s="363"/>
      <c r="M32" s="363"/>
      <c r="N32" s="363">
        <v>118302</v>
      </c>
      <c r="O32" s="363">
        <v>105519</v>
      </c>
      <c r="P32" s="363">
        <v>129840</v>
      </c>
      <c r="Q32" s="363">
        <v>141763</v>
      </c>
      <c r="R32" s="363">
        <v>132062</v>
      </c>
      <c r="S32" s="363">
        <v>140902</v>
      </c>
      <c r="T32" s="363">
        <v>147292</v>
      </c>
      <c r="U32" s="363">
        <v>129143</v>
      </c>
      <c r="V32" s="363">
        <v>149423</v>
      </c>
      <c r="W32" s="363">
        <v>108757</v>
      </c>
      <c r="X32" s="363">
        <v>81260</v>
      </c>
      <c r="Y32" s="363">
        <v>111470</v>
      </c>
      <c r="Z32" s="363">
        <v>82583</v>
      </c>
      <c r="AA32" s="363">
        <v>104885</v>
      </c>
      <c r="AB32" s="363">
        <v>139621</v>
      </c>
      <c r="AC32" s="363">
        <v>114257</v>
      </c>
      <c r="AD32" s="363">
        <v>121819</v>
      </c>
      <c r="AE32" s="363">
        <v>165323</v>
      </c>
      <c r="AF32" s="363">
        <v>139524</v>
      </c>
      <c r="AG32" s="363">
        <v>141558</v>
      </c>
      <c r="AH32" s="363">
        <v>182700</v>
      </c>
      <c r="AI32" s="363">
        <v>150947</v>
      </c>
      <c r="AJ32" s="363">
        <v>133769</v>
      </c>
      <c r="AK32" s="363">
        <v>161473</v>
      </c>
      <c r="AL32" s="363">
        <v>122585</v>
      </c>
      <c r="AM32" s="363">
        <v>127795</v>
      </c>
      <c r="AN32" s="363">
        <v>210757</v>
      </c>
      <c r="AO32" s="363">
        <v>139234</v>
      </c>
      <c r="AP32" s="363">
        <v>135934</v>
      </c>
      <c r="AQ32" s="363">
        <v>145129</v>
      </c>
      <c r="AR32" s="363">
        <v>168512</v>
      </c>
      <c r="AS32" s="363">
        <v>182797</v>
      </c>
      <c r="AT32" s="363">
        <v>172433</v>
      </c>
      <c r="AU32" s="363">
        <v>169477</v>
      </c>
      <c r="AV32" s="363">
        <v>192067</v>
      </c>
      <c r="AW32" s="363">
        <v>203784</v>
      </c>
      <c r="AX32" s="363">
        <v>141430</v>
      </c>
      <c r="AY32" s="363">
        <v>165159</v>
      </c>
      <c r="AZ32" s="363">
        <v>175217</v>
      </c>
      <c r="BA32" s="363">
        <v>165843</v>
      </c>
      <c r="BB32" s="363">
        <v>190032</v>
      </c>
      <c r="BC32" s="363">
        <v>174955</v>
      </c>
      <c r="BD32" s="363">
        <v>176426</v>
      </c>
      <c r="BE32" s="363">
        <v>196884</v>
      </c>
      <c r="BF32" s="363">
        <v>183392</v>
      </c>
      <c r="BG32" s="363">
        <v>167404</v>
      </c>
      <c r="BH32" s="363">
        <v>184867</v>
      </c>
      <c r="BI32" s="363">
        <v>200905</v>
      </c>
      <c r="BJ32" s="363">
        <v>160717</v>
      </c>
      <c r="BK32" s="363">
        <v>146469</v>
      </c>
      <c r="BL32" s="363">
        <v>172975</v>
      </c>
      <c r="BM32" s="363">
        <v>148132</v>
      </c>
      <c r="BN32" s="363">
        <v>172634</v>
      </c>
      <c r="BO32" s="363">
        <v>238416</v>
      </c>
      <c r="BP32" s="363">
        <v>219747</v>
      </c>
      <c r="BQ32" s="363">
        <v>255718</v>
      </c>
      <c r="BR32" s="363">
        <v>153153</v>
      </c>
      <c r="BS32" s="363">
        <v>208084</v>
      </c>
      <c r="BT32" s="363">
        <v>185906</v>
      </c>
      <c r="BU32" s="363">
        <v>218355</v>
      </c>
      <c r="BV32" s="363">
        <v>178898</v>
      </c>
      <c r="BW32" s="363">
        <v>136618</v>
      </c>
      <c r="BX32" s="363">
        <v>176562</v>
      </c>
      <c r="BY32" s="363">
        <v>187074</v>
      </c>
      <c r="BZ32" s="363">
        <v>194777</v>
      </c>
      <c r="CA32" s="363">
        <v>186547</v>
      </c>
      <c r="CB32" s="363">
        <v>205073</v>
      </c>
      <c r="CC32" s="363">
        <v>196549</v>
      </c>
      <c r="CD32" s="363">
        <v>183811</v>
      </c>
      <c r="CE32" s="363">
        <v>204338</v>
      </c>
      <c r="CF32" s="363">
        <v>180666</v>
      </c>
      <c r="CG32" s="363">
        <v>228522</v>
      </c>
      <c r="CH32" s="363">
        <v>175151</v>
      </c>
      <c r="CI32" s="363">
        <v>150296</v>
      </c>
      <c r="CJ32" s="363">
        <v>140118</v>
      </c>
      <c r="CK32" s="363">
        <v>170060</v>
      </c>
      <c r="CL32" s="363">
        <v>170326</v>
      </c>
      <c r="CM32" s="363">
        <v>150500</v>
      </c>
      <c r="CN32" s="363">
        <v>170206</v>
      </c>
      <c r="CO32" s="363">
        <v>154808</v>
      </c>
      <c r="CP32" s="363">
        <v>179496</v>
      </c>
      <c r="CQ32" s="363">
        <v>180768</v>
      </c>
      <c r="CR32" s="363">
        <v>172965</v>
      </c>
      <c r="CS32" s="363">
        <v>226757</v>
      </c>
      <c r="CT32" s="363">
        <v>146689</v>
      </c>
      <c r="CU32" s="363">
        <v>105336</v>
      </c>
      <c r="CV32" s="363">
        <v>135113</v>
      </c>
      <c r="CW32" s="363">
        <v>121864</v>
      </c>
      <c r="CX32" s="363">
        <v>115920</v>
      </c>
      <c r="CY32" s="363">
        <v>120083</v>
      </c>
      <c r="CZ32" s="363">
        <v>128805</v>
      </c>
      <c r="DA32" s="363">
        <v>116536</v>
      </c>
      <c r="DB32" s="363">
        <v>110966</v>
      </c>
      <c r="DC32" s="363">
        <v>108651</v>
      </c>
      <c r="DD32" s="363">
        <v>106138</v>
      </c>
      <c r="DE32" s="363">
        <v>126190</v>
      </c>
      <c r="DF32" s="363">
        <v>85616</v>
      </c>
      <c r="DG32" s="363">
        <v>78980</v>
      </c>
      <c r="DH32" s="363">
        <v>95792</v>
      </c>
      <c r="DI32" s="363">
        <v>83919</v>
      </c>
      <c r="DJ32" s="363">
        <v>86222</v>
      </c>
      <c r="DK32" s="363">
        <v>91193</v>
      </c>
      <c r="DL32" s="363">
        <v>90465</v>
      </c>
      <c r="DM32" s="363">
        <v>95462</v>
      </c>
      <c r="DN32" s="363">
        <v>80782</v>
      </c>
      <c r="DO32" s="363">
        <v>82966</v>
      </c>
      <c r="DP32" s="363">
        <v>89505</v>
      </c>
      <c r="DQ32" s="363">
        <v>102304</v>
      </c>
      <c r="DR32" s="363">
        <v>79333</v>
      </c>
      <c r="DS32" s="363">
        <v>70418</v>
      </c>
      <c r="DT32" s="363">
        <v>96075</v>
      </c>
      <c r="DU32" s="363">
        <v>76389</v>
      </c>
      <c r="DV32" s="363">
        <v>97154</v>
      </c>
      <c r="DW32" s="363">
        <v>94317</v>
      </c>
      <c r="DX32" s="363">
        <v>94151</v>
      </c>
      <c r="DY32" s="363">
        <v>110134</v>
      </c>
      <c r="DZ32" s="363">
        <v>98615</v>
      </c>
      <c r="EA32" s="363">
        <v>105774</v>
      </c>
      <c r="EB32" s="363">
        <v>104391</v>
      </c>
      <c r="EC32" s="363">
        <v>111402</v>
      </c>
      <c r="ED32" s="363">
        <v>98710</v>
      </c>
      <c r="EE32" s="363">
        <v>81982</v>
      </c>
      <c r="EF32" s="363">
        <v>111415</v>
      </c>
      <c r="EG32" s="363">
        <v>109541</v>
      </c>
      <c r="EH32" s="363">
        <v>104880</v>
      </c>
      <c r="EI32" s="363">
        <v>96576</v>
      </c>
      <c r="EJ32" s="363">
        <v>108375</v>
      </c>
      <c r="EK32" s="363">
        <v>122666</v>
      </c>
      <c r="EL32" s="363">
        <v>103578</v>
      </c>
      <c r="EM32" s="363">
        <v>120485</v>
      </c>
      <c r="EN32" s="363">
        <v>114553</v>
      </c>
      <c r="EO32" s="363">
        <v>118467</v>
      </c>
      <c r="EP32" s="363">
        <v>99685</v>
      </c>
      <c r="EQ32" s="363">
        <v>98820</v>
      </c>
      <c r="ER32" s="363">
        <v>99776</v>
      </c>
      <c r="ES32" s="363">
        <v>112187</v>
      </c>
      <c r="ET32" s="363">
        <v>119182</v>
      </c>
      <c r="EU32" s="363">
        <v>105660</v>
      </c>
      <c r="EV32" s="363">
        <v>123801</v>
      </c>
      <c r="EW32" s="363">
        <v>118129</v>
      </c>
      <c r="EX32" s="363">
        <v>115327</v>
      </c>
      <c r="EY32" s="363">
        <v>125989</v>
      </c>
      <c r="EZ32" s="363">
        <v>113502</v>
      </c>
      <c r="FA32" s="363">
        <v>131605</v>
      </c>
      <c r="FB32" s="363">
        <v>101810</v>
      </c>
      <c r="FC32" s="363">
        <v>89464</v>
      </c>
      <c r="FD32" s="363">
        <v>82375</v>
      </c>
      <c r="FE32" s="363">
        <v>29109</v>
      </c>
      <c r="FF32" s="363">
        <v>41932</v>
      </c>
      <c r="FG32" s="363">
        <v>67477</v>
      </c>
      <c r="FH32" s="363">
        <v>85309</v>
      </c>
      <c r="FI32" s="363">
        <v>86810</v>
      </c>
      <c r="FJ32" s="363">
        <v>99749</v>
      </c>
      <c r="FK32" s="363">
        <v>99737</v>
      </c>
      <c r="FL32" s="363">
        <v>106246</v>
      </c>
      <c r="FM32" s="363">
        <v>117162</v>
      </c>
      <c r="FN32" s="363">
        <v>71250</v>
      </c>
      <c r="FO32" s="363">
        <v>81993</v>
      </c>
      <c r="FP32" s="363">
        <v>81652</v>
      </c>
      <c r="FQ32" s="363">
        <v>74005</v>
      </c>
      <c r="FR32" s="363">
        <v>74160</v>
      </c>
      <c r="FS32" s="363">
        <v>72799</v>
      </c>
      <c r="FT32" s="363">
        <v>71893</v>
      </c>
      <c r="FU32" s="363">
        <v>69725</v>
      </c>
      <c r="FV32" s="363">
        <v>63310</v>
      </c>
      <c r="FW32" s="363">
        <v>60496</v>
      </c>
      <c r="FX32" s="363">
        <v>61759</v>
      </c>
      <c r="FY32" s="363">
        <v>73138</v>
      </c>
      <c r="FZ32" s="363">
        <v>46248</v>
      </c>
      <c r="GA32" s="363">
        <v>51129</v>
      </c>
      <c r="GB32" s="363">
        <v>55877</v>
      </c>
      <c r="GC32" s="363">
        <v>52913</v>
      </c>
      <c r="GD32" s="363">
        <v>64701</v>
      </c>
      <c r="GE32" s="363">
        <v>59961</v>
      </c>
      <c r="GF32" s="363">
        <v>63085</v>
      </c>
      <c r="GG32" s="363">
        <v>67529</v>
      </c>
      <c r="GH32" s="363">
        <v>64334</v>
      </c>
      <c r="GI32" s="363">
        <v>60185</v>
      </c>
      <c r="GJ32" s="363">
        <v>62110</v>
      </c>
      <c r="GK32" s="363">
        <v>67336</v>
      </c>
      <c r="GL32" s="363">
        <v>51593</v>
      </c>
      <c r="GM32" s="363">
        <v>49642</v>
      </c>
      <c r="GN32" s="363">
        <v>70595</v>
      </c>
      <c r="GO32" s="363">
        <v>55592</v>
      </c>
      <c r="GP32" s="363">
        <v>68164</v>
      </c>
      <c r="GQ32" s="363">
        <v>79809</v>
      </c>
      <c r="GR32" s="363">
        <v>80454</v>
      </c>
      <c r="GS32" s="363">
        <v>78925</v>
      </c>
      <c r="GT32" s="363">
        <v>72516</v>
      </c>
      <c r="GU32" s="363">
        <v>76393</v>
      </c>
      <c r="GV32" s="363">
        <v>79213</v>
      </c>
      <c r="GW32" s="363">
        <v>88056</v>
      </c>
      <c r="GX32" s="363">
        <v>70055</v>
      </c>
      <c r="GY32" s="363">
        <v>67750</v>
      </c>
      <c r="GZ32" s="363">
        <v>77063</v>
      </c>
      <c r="HA32" s="363">
        <v>85144</v>
      </c>
      <c r="HB32" s="363">
        <v>84132</v>
      </c>
      <c r="HC32" s="363">
        <v>86045</v>
      </c>
      <c r="HD32" s="363">
        <v>102874</v>
      </c>
      <c r="HE32" s="363">
        <v>96706</v>
      </c>
      <c r="HF32" s="663">
        <v>97439</v>
      </c>
      <c r="HG32" s="663">
        <v>107537</v>
      </c>
      <c r="HH32" s="663">
        <v>96370</v>
      </c>
      <c r="HI32" s="663">
        <v>102364</v>
      </c>
      <c r="HJ32" s="663">
        <v>71951</v>
      </c>
      <c r="HK32" s="663">
        <v>81705</v>
      </c>
      <c r="HL32" s="663">
        <v>81731</v>
      </c>
    </row>
    <row r="33" spans="1:220" s="24" customFormat="1" ht="15">
      <c r="A33" s="154" t="s">
        <v>354</v>
      </c>
      <c r="B33" s="362"/>
      <c r="C33" s="363"/>
      <c r="D33" s="363"/>
      <c r="E33" s="363"/>
      <c r="F33" s="363"/>
      <c r="G33" s="363"/>
      <c r="H33" s="363"/>
      <c r="I33" s="363"/>
      <c r="J33" s="363"/>
      <c r="K33" s="363"/>
      <c r="L33" s="363"/>
      <c r="M33" s="363"/>
      <c r="N33" s="363">
        <v>125332</v>
      </c>
      <c r="O33" s="363">
        <v>121754</v>
      </c>
      <c r="P33" s="363">
        <v>136854</v>
      </c>
      <c r="Q33" s="363">
        <v>156188</v>
      </c>
      <c r="R33" s="363">
        <v>152665</v>
      </c>
      <c r="S33" s="363">
        <v>159631</v>
      </c>
      <c r="T33" s="363">
        <v>160158</v>
      </c>
      <c r="U33" s="363">
        <v>147486</v>
      </c>
      <c r="V33" s="363">
        <v>158822</v>
      </c>
      <c r="W33" s="363">
        <v>92028</v>
      </c>
      <c r="X33" s="363">
        <v>74109</v>
      </c>
      <c r="Y33" s="363">
        <v>100522</v>
      </c>
      <c r="Z33" s="363">
        <v>67347</v>
      </c>
      <c r="AA33" s="363">
        <v>86783</v>
      </c>
      <c r="AB33" s="363">
        <v>109953</v>
      </c>
      <c r="AC33" s="363">
        <v>102372</v>
      </c>
      <c r="AD33" s="363">
        <v>91403</v>
      </c>
      <c r="AE33" s="363">
        <v>104590</v>
      </c>
      <c r="AF33" s="363">
        <v>107655</v>
      </c>
      <c r="AG33" s="363">
        <v>102870</v>
      </c>
      <c r="AH33" s="363">
        <v>107610</v>
      </c>
      <c r="AI33" s="363">
        <v>104975</v>
      </c>
      <c r="AJ33" s="363">
        <v>102637</v>
      </c>
      <c r="AK33" s="363">
        <v>116998</v>
      </c>
      <c r="AL33" s="363">
        <v>94656</v>
      </c>
      <c r="AM33" s="363">
        <v>103841</v>
      </c>
      <c r="AN33" s="363">
        <v>133830</v>
      </c>
      <c r="AO33" s="363">
        <v>115962</v>
      </c>
      <c r="AP33" s="363">
        <v>119490</v>
      </c>
      <c r="AQ33" s="363">
        <v>115669</v>
      </c>
      <c r="AR33" s="363">
        <v>118484</v>
      </c>
      <c r="AS33" s="363">
        <v>133324</v>
      </c>
      <c r="AT33" s="363">
        <v>133595</v>
      </c>
      <c r="AU33" s="363">
        <v>123076</v>
      </c>
      <c r="AV33" s="363">
        <v>132167</v>
      </c>
      <c r="AW33" s="363">
        <v>139629</v>
      </c>
      <c r="AX33" s="363">
        <v>101045</v>
      </c>
      <c r="AY33" s="363">
        <v>122748</v>
      </c>
      <c r="AZ33" s="363">
        <v>124896</v>
      </c>
      <c r="BA33" s="363">
        <v>116206</v>
      </c>
      <c r="BB33" s="363">
        <v>142532</v>
      </c>
      <c r="BC33" s="363">
        <v>128840</v>
      </c>
      <c r="BD33" s="363">
        <v>127102</v>
      </c>
      <c r="BE33" s="363">
        <v>152680</v>
      </c>
      <c r="BF33" s="363">
        <v>135214</v>
      </c>
      <c r="BG33" s="363">
        <v>111194</v>
      </c>
      <c r="BH33" s="363">
        <v>115109</v>
      </c>
      <c r="BI33" s="363">
        <v>127477</v>
      </c>
      <c r="BJ33" s="363">
        <v>97203</v>
      </c>
      <c r="BK33" s="363">
        <v>101082</v>
      </c>
      <c r="BL33" s="363">
        <v>118321</v>
      </c>
      <c r="BM33" s="363">
        <v>93979</v>
      </c>
      <c r="BN33" s="363">
        <v>101482</v>
      </c>
      <c r="BO33" s="363">
        <v>82560</v>
      </c>
      <c r="BP33" s="363">
        <v>93227</v>
      </c>
      <c r="BQ33" s="363">
        <v>93454</v>
      </c>
      <c r="BR33" s="363">
        <v>73292</v>
      </c>
      <c r="BS33" s="363">
        <v>96690</v>
      </c>
      <c r="BT33" s="363">
        <v>79357</v>
      </c>
      <c r="BU33" s="363">
        <v>82191</v>
      </c>
      <c r="BV33" s="363">
        <v>80935</v>
      </c>
      <c r="BW33" s="363">
        <v>73389</v>
      </c>
      <c r="BX33" s="363">
        <v>88106</v>
      </c>
      <c r="BY33" s="363">
        <v>93349</v>
      </c>
      <c r="BZ33" s="363">
        <v>92193</v>
      </c>
      <c r="CA33" s="363">
        <v>83701</v>
      </c>
      <c r="CB33" s="363">
        <v>90178</v>
      </c>
      <c r="CC33" s="363">
        <v>84899</v>
      </c>
      <c r="CD33" s="363">
        <v>79056</v>
      </c>
      <c r="CE33" s="363">
        <v>90774</v>
      </c>
      <c r="CF33" s="363">
        <v>80489</v>
      </c>
      <c r="CG33" s="363">
        <v>85413</v>
      </c>
      <c r="CH33" s="363">
        <v>86120</v>
      </c>
      <c r="CI33" s="363">
        <v>80560</v>
      </c>
      <c r="CJ33" s="363">
        <v>77255</v>
      </c>
      <c r="CK33" s="363">
        <v>78785</v>
      </c>
      <c r="CL33" s="363">
        <v>85003</v>
      </c>
      <c r="CM33" s="363">
        <v>64637</v>
      </c>
      <c r="CN33" s="363">
        <v>80485</v>
      </c>
      <c r="CO33" s="363">
        <v>74059</v>
      </c>
      <c r="CP33" s="363">
        <v>79835</v>
      </c>
      <c r="CQ33" s="363">
        <v>82336</v>
      </c>
      <c r="CR33" s="363">
        <v>70483</v>
      </c>
      <c r="CS33" s="363">
        <v>73457</v>
      </c>
      <c r="CT33" s="363">
        <v>71176</v>
      </c>
      <c r="CU33" s="363">
        <v>63121</v>
      </c>
      <c r="CV33" s="363">
        <v>86292</v>
      </c>
      <c r="CW33" s="363">
        <v>70739</v>
      </c>
      <c r="CX33" s="363">
        <v>71693</v>
      </c>
      <c r="CY33" s="363">
        <v>68389</v>
      </c>
      <c r="CZ33" s="363">
        <v>69583</v>
      </c>
      <c r="DA33" s="363">
        <v>66285</v>
      </c>
      <c r="DB33" s="363">
        <v>63387</v>
      </c>
      <c r="DC33" s="363">
        <v>60668</v>
      </c>
      <c r="DD33" s="363">
        <v>57313</v>
      </c>
      <c r="DE33" s="363">
        <v>63723</v>
      </c>
      <c r="DF33" s="363">
        <v>52167</v>
      </c>
      <c r="DG33" s="363">
        <v>51261</v>
      </c>
      <c r="DH33" s="363">
        <v>61444</v>
      </c>
      <c r="DI33" s="363">
        <v>53967</v>
      </c>
      <c r="DJ33" s="363">
        <v>53664</v>
      </c>
      <c r="DK33" s="363">
        <v>52208</v>
      </c>
      <c r="DL33" s="363">
        <v>48569</v>
      </c>
      <c r="DM33" s="363">
        <v>54342</v>
      </c>
      <c r="DN33" s="363">
        <v>46483</v>
      </c>
      <c r="DO33" s="363">
        <v>46039</v>
      </c>
      <c r="DP33" s="363">
        <v>44921</v>
      </c>
      <c r="DQ33" s="363">
        <v>49984</v>
      </c>
      <c r="DR33" s="363">
        <v>46881</v>
      </c>
      <c r="DS33" s="363">
        <v>43088</v>
      </c>
      <c r="DT33" s="363">
        <v>61532</v>
      </c>
      <c r="DU33" s="363">
        <v>43673</v>
      </c>
      <c r="DV33" s="363">
        <v>57232</v>
      </c>
      <c r="DW33" s="363">
        <v>49659</v>
      </c>
      <c r="DX33" s="363">
        <v>48779</v>
      </c>
      <c r="DY33" s="363">
        <v>52474</v>
      </c>
      <c r="DZ33" s="363">
        <v>47405</v>
      </c>
      <c r="EA33" s="363">
        <v>46879</v>
      </c>
      <c r="EB33" s="363">
        <v>44489</v>
      </c>
      <c r="EC33" s="363">
        <v>51642</v>
      </c>
      <c r="ED33" s="363">
        <v>51660</v>
      </c>
      <c r="EE33" s="363">
        <v>46116</v>
      </c>
      <c r="EF33" s="363">
        <v>58714</v>
      </c>
      <c r="EG33" s="363">
        <v>55636</v>
      </c>
      <c r="EH33" s="363">
        <v>54423</v>
      </c>
      <c r="EI33" s="363">
        <v>52842</v>
      </c>
      <c r="EJ33" s="363">
        <v>53398</v>
      </c>
      <c r="EK33" s="363">
        <v>61137</v>
      </c>
      <c r="EL33" s="363">
        <v>50692</v>
      </c>
      <c r="EM33" s="363">
        <v>59345</v>
      </c>
      <c r="EN33" s="363">
        <v>54407</v>
      </c>
      <c r="EO33" s="363">
        <v>55078</v>
      </c>
      <c r="EP33" s="363">
        <v>58811</v>
      </c>
      <c r="EQ33" s="363">
        <v>59454</v>
      </c>
      <c r="ER33" s="363">
        <v>59494</v>
      </c>
      <c r="ES33" s="363">
        <v>62663</v>
      </c>
      <c r="ET33" s="363">
        <v>67509</v>
      </c>
      <c r="EU33" s="363">
        <v>55831</v>
      </c>
      <c r="EV33" s="363">
        <v>59489</v>
      </c>
      <c r="EW33" s="363">
        <v>65031</v>
      </c>
      <c r="EX33" s="363">
        <v>60746</v>
      </c>
      <c r="EY33" s="363">
        <v>71449</v>
      </c>
      <c r="EZ33" s="363">
        <v>61130</v>
      </c>
      <c r="FA33" s="363">
        <v>64612</v>
      </c>
      <c r="FB33" s="363">
        <v>64882</v>
      </c>
      <c r="FC33" s="363">
        <v>59725</v>
      </c>
      <c r="FD33" s="363">
        <v>62667</v>
      </c>
      <c r="FE33" s="363">
        <v>37162</v>
      </c>
      <c r="FF33" s="363">
        <v>22792</v>
      </c>
      <c r="FG33" s="363">
        <v>37124</v>
      </c>
      <c r="FH33" s="363">
        <v>58998</v>
      </c>
      <c r="FI33" s="363">
        <v>63094</v>
      </c>
      <c r="FJ33" s="363">
        <v>62513</v>
      </c>
      <c r="FK33" s="363">
        <v>62031</v>
      </c>
      <c r="FL33" s="363">
        <v>60642</v>
      </c>
      <c r="FM33" s="363">
        <v>68752</v>
      </c>
      <c r="FN33" s="363">
        <v>41874</v>
      </c>
      <c r="FO33" s="363">
        <v>26922</v>
      </c>
      <c r="FP33" s="363">
        <v>61906</v>
      </c>
      <c r="FQ33" s="363">
        <v>69052</v>
      </c>
      <c r="FR33" s="363">
        <v>70986</v>
      </c>
      <c r="FS33" s="363">
        <v>67029</v>
      </c>
      <c r="FT33" s="363">
        <v>72532</v>
      </c>
      <c r="FU33" s="363">
        <v>64098</v>
      </c>
      <c r="FV33" s="363">
        <v>70702</v>
      </c>
      <c r="FW33" s="363">
        <v>64011</v>
      </c>
      <c r="FX33" s="363">
        <v>69736</v>
      </c>
      <c r="FY33" s="363">
        <v>71048</v>
      </c>
      <c r="FZ33" s="363">
        <v>47763</v>
      </c>
      <c r="GA33" s="363">
        <v>48532</v>
      </c>
      <c r="GB33" s="363">
        <v>77578</v>
      </c>
      <c r="GC33" s="363">
        <v>70561</v>
      </c>
      <c r="GD33" s="363">
        <v>83570</v>
      </c>
      <c r="GE33" s="363">
        <v>76654</v>
      </c>
      <c r="GF33" s="363">
        <v>58390</v>
      </c>
      <c r="GG33" s="363">
        <v>80153</v>
      </c>
      <c r="GH33" s="363">
        <v>80166</v>
      </c>
      <c r="GI33" s="363">
        <v>80836</v>
      </c>
      <c r="GJ33" s="363">
        <v>80436</v>
      </c>
      <c r="GK33" s="363">
        <v>81295</v>
      </c>
      <c r="GL33" s="363">
        <v>62941</v>
      </c>
      <c r="GM33" s="363">
        <v>70769</v>
      </c>
      <c r="GN33" s="363">
        <v>98494</v>
      </c>
      <c r="GO33" s="363">
        <v>79443</v>
      </c>
      <c r="GP33" s="363">
        <v>99336</v>
      </c>
      <c r="GQ33" s="363">
        <v>88610</v>
      </c>
      <c r="GR33" s="363">
        <v>75195</v>
      </c>
      <c r="GS33" s="363">
        <v>104208</v>
      </c>
      <c r="GT33" s="363">
        <v>91815</v>
      </c>
      <c r="GU33" s="363">
        <v>96556</v>
      </c>
      <c r="GV33" s="363">
        <v>89630</v>
      </c>
      <c r="GW33" s="363">
        <v>94160</v>
      </c>
      <c r="GX33" s="363">
        <v>94136</v>
      </c>
      <c r="GY33" s="363">
        <v>101189</v>
      </c>
      <c r="GZ33" s="363">
        <v>107426</v>
      </c>
      <c r="HA33" s="363">
        <v>112673</v>
      </c>
      <c r="HB33" s="363">
        <v>112645</v>
      </c>
      <c r="HC33" s="363">
        <v>105981</v>
      </c>
      <c r="HD33" s="363">
        <v>93701</v>
      </c>
      <c r="HE33" s="363">
        <v>114050</v>
      </c>
      <c r="HF33" s="663">
        <v>101254</v>
      </c>
      <c r="HG33" s="663">
        <v>115326</v>
      </c>
      <c r="HH33" s="663">
        <v>97157</v>
      </c>
      <c r="HI33" s="663">
        <v>103878</v>
      </c>
      <c r="HJ33" s="663">
        <v>92782</v>
      </c>
      <c r="HK33" s="663">
        <v>108663</v>
      </c>
      <c r="HL33" s="663">
        <v>112400</v>
      </c>
    </row>
    <row r="34" spans="1:220" s="24" customFormat="1" ht="15">
      <c r="A34" s="154" t="s">
        <v>361</v>
      </c>
      <c r="B34" s="362"/>
      <c r="C34" s="363"/>
      <c r="D34" s="363"/>
      <c r="E34" s="363"/>
      <c r="F34" s="363"/>
      <c r="G34" s="363"/>
      <c r="H34" s="363"/>
      <c r="I34" s="363"/>
      <c r="J34" s="363"/>
      <c r="K34" s="363"/>
      <c r="L34" s="363"/>
      <c r="M34" s="363"/>
      <c r="N34" s="363">
        <v>24330</v>
      </c>
      <c r="O34" s="363">
        <v>24193</v>
      </c>
      <c r="P34" s="363">
        <v>29462</v>
      </c>
      <c r="Q34" s="363">
        <v>31208</v>
      </c>
      <c r="R34" s="363">
        <v>28895</v>
      </c>
      <c r="S34" s="363">
        <v>32128</v>
      </c>
      <c r="T34" s="363">
        <v>34595</v>
      </c>
      <c r="U34" s="363">
        <v>31906</v>
      </c>
      <c r="V34" s="363">
        <v>32707</v>
      </c>
      <c r="W34" s="363">
        <v>26827</v>
      </c>
      <c r="X34" s="363">
        <v>21057</v>
      </c>
      <c r="Y34" s="363">
        <v>19657</v>
      </c>
      <c r="Z34" s="363">
        <v>14546</v>
      </c>
      <c r="AA34" s="363">
        <v>20968</v>
      </c>
      <c r="AB34" s="363">
        <v>28532</v>
      </c>
      <c r="AC34" s="363">
        <v>24751</v>
      </c>
      <c r="AD34" s="363">
        <v>23390</v>
      </c>
      <c r="AE34" s="363">
        <v>29414</v>
      </c>
      <c r="AF34" s="363">
        <v>28700</v>
      </c>
      <c r="AG34" s="363">
        <v>28042</v>
      </c>
      <c r="AH34" s="363">
        <v>32148</v>
      </c>
      <c r="AI34" s="363">
        <v>34840</v>
      </c>
      <c r="AJ34" s="363">
        <v>33199</v>
      </c>
      <c r="AK34" s="363">
        <v>38812</v>
      </c>
      <c r="AL34" s="363">
        <v>29557</v>
      </c>
      <c r="AM34" s="363">
        <v>27524</v>
      </c>
      <c r="AN34" s="363">
        <v>43331</v>
      </c>
      <c r="AO34" s="363">
        <v>38472</v>
      </c>
      <c r="AP34" s="363">
        <v>40516</v>
      </c>
      <c r="AQ34" s="363">
        <v>40887</v>
      </c>
      <c r="AR34" s="363">
        <v>42333</v>
      </c>
      <c r="AS34" s="363">
        <v>41662</v>
      </c>
      <c r="AT34" s="363">
        <v>41385</v>
      </c>
      <c r="AU34" s="363">
        <v>42765</v>
      </c>
      <c r="AV34" s="363">
        <v>44042</v>
      </c>
      <c r="AW34" s="363">
        <v>50358</v>
      </c>
      <c r="AX34" s="363">
        <v>15018</v>
      </c>
      <c r="AY34" s="363">
        <v>16185</v>
      </c>
      <c r="AZ34" s="363">
        <v>20467</v>
      </c>
      <c r="BA34" s="363">
        <v>17794</v>
      </c>
      <c r="BB34" s="363">
        <v>19118</v>
      </c>
      <c r="BC34" s="363">
        <v>18867</v>
      </c>
      <c r="BD34" s="363">
        <v>19584</v>
      </c>
      <c r="BE34" s="363">
        <v>20537</v>
      </c>
      <c r="BF34" s="363">
        <v>18572</v>
      </c>
      <c r="BG34" s="363">
        <v>17709</v>
      </c>
      <c r="BH34" s="363">
        <v>15113</v>
      </c>
      <c r="BI34" s="363">
        <v>20234</v>
      </c>
      <c r="BJ34" s="363">
        <v>15844</v>
      </c>
      <c r="BK34" s="363">
        <v>13577</v>
      </c>
      <c r="BL34" s="363">
        <v>16319</v>
      </c>
      <c r="BM34" s="363">
        <v>12659</v>
      </c>
      <c r="BN34" s="363">
        <v>13152</v>
      </c>
      <c r="BO34" s="363">
        <v>13323</v>
      </c>
      <c r="BP34" s="363">
        <v>13608</v>
      </c>
      <c r="BQ34" s="363">
        <v>15441</v>
      </c>
      <c r="BR34" s="363">
        <v>9862</v>
      </c>
      <c r="BS34" s="363">
        <v>19600</v>
      </c>
      <c r="BT34" s="363">
        <v>18549</v>
      </c>
      <c r="BU34" s="363">
        <v>19498</v>
      </c>
      <c r="BV34" s="363">
        <v>16283</v>
      </c>
      <c r="BW34" s="363">
        <v>14916</v>
      </c>
      <c r="BX34" s="363">
        <v>17923</v>
      </c>
      <c r="BY34" s="363">
        <v>18406</v>
      </c>
      <c r="BZ34" s="363">
        <v>17825</v>
      </c>
      <c r="CA34" s="363">
        <v>18534</v>
      </c>
      <c r="CB34" s="363">
        <v>20959</v>
      </c>
      <c r="CC34" s="363">
        <v>17810</v>
      </c>
      <c r="CD34" s="363">
        <v>17213</v>
      </c>
      <c r="CE34" s="363">
        <v>19002</v>
      </c>
      <c r="CF34" s="363">
        <v>17193</v>
      </c>
      <c r="CG34" s="363">
        <v>24081</v>
      </c>
      <c r="CH34" s="363">
        <v>9879</v>
      </c>
      <c r="CI34" s="363">
        <v>12157</v>
      </c>
      <c r="CJ34" s="363">
        <v>10331</v>
      </c>
      <c r="CK34" s="363">
        <v>14534</v>
      </c>
      <c r="CL34" s="363">
        <v>15816</v>
      </c>
      <c r="CM34" s="363">
        <v>14201</v>
      </c>
      <c r="CN34" s="363">
        <v>14239</v>
      </c>
      <c r="CO34" s="363">
        <v>13566</v>
      </c>
      <c r="CP34" s="363">
        <v>14833</v>
      </c>
      <c r="CQ34" s="363">
        <v>16705</v>
      </c>
      <c r="CR34" s="363">
        <v>23125</v>
      </c>
      <c r="CS34" s="363">
        <v>12602</v>
      </c>
      <c r="CT34" s="363">
        <v>5385</v>
      </c>
      <c r="CU34" s="363">
        <v>3989</v>
      </c>
      <c r="CV34" s="363">
        <v>6707</v>
      </c>
      <c r="CW34" s="363">
        <v>6372</v>
      </c>
      <c r="CX34" s="363">
        <v>7511</v>
      </c>
      <c r="CY34" s="363">
        <v>7747</v>
      </c>
      <c r="CZ34" s="363">
        <v>7507</v>
      </c>
      <c r="DA34" s="363">
        <v>6923</v>
      </c>
      <c r="DB34" s="363">
        <v>6902</v>
      </c>
      <c r="DC34" s="363">
        <v>7411</v>
      </c>
      <c r="DD34" s="363">
        <v>4457</v>
      </c>
      <c r="DE34" s="363">
        <v>7954</v>
      </c>
      <c r="DF34" s="363">
        <v>4663</v>
      </c>
      <c r="DG34" s="363">
        <v>4216</v>
      </c>
      <c r="DH34" s="363">
        <v>5889</v>
      </c>
      <c r="DI34" s="363">
        <v>4526</v>
      </c>
      <c r="DJ34" s="363">
        <v>5037</v>
      </c>
      <c r="DK34" s="363">
        <v>5296</v>
      </c>
      <c r="DL34" s="363">
        <v>4822</v>
      </c>
      <c r="DM34" s="363">
        <v>4949</v>
      </c>
      <c r="DN34" s="363">
        <v>4607</v>
      </c>
      <c r="DO34" s="363">
        <v>4004</v>
      </c>
      <c r="DP34" s="363">
        <v>4007</v>
      </c>
      <c r="DQ34" s="363">
        <v>4770</v>
      </c>
      <c r="DR34" s="363">
        <v>2984</v>
      </c>
      <c r="DS34" s="363">
        <v>3479</v>
      </c>
      <c r="DT34" s="363">
        <v>5009</v>
      </c>
      <c r="DU34" s="363">
        <v>4591</v>
      </c>
      <c r="DV34" s="363">
        <v>5157</v>
      </c>
      <c r="DW34" s="363">
        <v>5576</v>
      </c>
      <c r="DX34" s="363">
        <v>5582</v>
      </c>
      <c r="DY34" s="363">
        <v>5677</v>
      </c>
      <c r="DZ34" s="363">
        <v>5404</v>
      </c>
      <c r="EA34" s="363">
        <v>6459</v>
      </c>
      <c r="EB34" s="363">
        <v>6610</v>
      </c>
      <c r="EC34" s="363">
        <v>7325</v>
      </c>
      <c r="ED34" s="363">
        <v>4779</v>
      </c>
      <c r="EE34" s="363">
        <v>6195</v>
      </c>
      <c r="EF34" s="363">
        <v>7973</v>
      </c>
      <c r="EG34" s="363">
        <v>8161</v>
      </c>
      <c r="EH34" s="363">
        <v>7599</v>
      </c>
      <c r="EI34" s="363">
        <v>7533</v>
      </c>
      <c r="EJ34" s="363">
        <v>8688</v>
      </c>
      <c r="EK34" s="363">
        <v>10486</v>
      </c>
      <c r="EL34" s="363">
        <v>8497</v>
      </c>
      <c r="EM34" s="363">
        <v>9773</v>
      </c>
      <c r="EN34" s="363">
        <v>9999</v>
      </c>
      <c r="EO34" s="363">
        <v>10234</v>
      </c>
      <c r="EP34" s="363">
        <v>7136</v>
      </c>
      <c r="EQ34" s="363">
        <v>8828</v>
      </c>
      <c r="ER34" s="363">
        <v>10118</v>
      </c>
      <c r="ES34" s="363">
        <v>11026</v>
      </c>
      <c r="ET34" s="363">
        <v>11707</v>
      </c>
      <c r="EU34" s="363">
        <v>10599</v>
      </c>
      <c r="EV34" s="363">
        <v>11852</v>
      </c>
      <c r="EW34" s="363">
        <v>12043</v>
      </c>
      <c r="EX34" s="363">
        <v>12173</v>
      </c>
      <c r="EY34" s="363">
        <v>13221</v>
      </c>
      <c r="EZ34" s="363">
        <v>12238</v>
      </c>
      <c r="FA34" s="363">
        <v>12029</v>
      </c>
      <c r="FB34" s="363">
        <v>8377</v>
      </c>
      <c r="FC34" s="363">
        <v>9176</v>
      </c>
      <c r="FD34" s="363">
        <v>11196</v>
      </c>
      <c r="FE34" s="363">
        <v>5481</v>
      </c>
      <c r="FF34" s="363">
        <v>7605</v>
      </c>
      <c r="FG34" s="363">
        <v>11414</v>
      </c>
      <c r="FH34" s="363">
        <v>12062</v>
      </c>
      <c r="FI34" s="363">
        <v>10462</v>
      </c>
      <c r="FJ34" s="363">
        <v>10900</v>
      </c>
      <c r="FK34" s="363">
        <v>11078</v>
      </c>
      <c r="FL34" s="363">
        <v>12201</v>
      </c>
      <c r="FM34" s="363">
        <v>13936</v>
      </c>
      <c r="FN34" s="363">
        <v>8134</v>
      </c>
      <c r="FO34" s="363">
        <v>10524</v>
      </c>
      <c r="FP34" s="363">
        <v>15133</v>
      </c>
      <c r="FQ34" s="363">
        <v>12777</v>
      </c>
      <c r="FR34" s="363">
        <v>14176</v>
      </c>
      <c r="FS34" s="363">
        <v>15007</v>
      </c>
      <c r="FT34" s="363">
        <v>14824</v>
      </c>
      <c r="FU34" s="363">
        <v>16227</v>
      </c>
      <c r="FV34" s="363">
        <v>14219</v>
      </c>
      <c r="FW34" s="363">
        <v>13334</v>
      </c>
      <c r="FX34" s="363">
        <v>12149</v>
      </c>
      <c r="FY34" s="363">
        <v>14130</v>
      </c>
      <c r="FZ34" s="363">
        <v>7337</v>
      </c>
      <c r="GA34" s="363">
        <v>9467</v>
      </c>
      <c r="GB34" s="363">
        <v>10966</v>
      </c>
      <c r="GC34" s="363">
        <v>9941</v>
      </c>
      <c r="GD34" s="363">
        <v>11229</v>
      </c>
      <c r="GE34" s="363">
        <v>11356</v>
      </c>
      <c r="GF34" s="363">
        <v>11906</v>
      </c>
      <c r="GG34" s="363">
        <v>13895</v>
      </c>
      <c r="GH34" s="363">
        <v>13399</v>
      </c>
      <c r="GI34" s="363">
        <v>12230</v>
      </c>
      <c r="GJ34" s="363">
        <v>11919</v>
      </c>
      <c r="GK34" s="363">
        <v>15926</v>
      </c>
      <c r="GL34" s="363">
        <v>10267</v>
      </c>
      <c r="GM34" s="363">
        <v>8229</v>
      </c>
      <c r="GN34" s="363">
        <v>10644</v>
      </c>
      <c r="GO34" s="363">
        <v>8892</v>
      </c>
      <c r="GP34" s="363">
        <v>9453</v>
      </c>
      <c r="GQ34" s="363">
        <v>9645</v>
      </c>
      <c r="GR34" s="363">
        <v>10730</v>
      </c>
      <c r="GS34" s="363">
        <v>12664</v>
      </c>
      <c r="GT34" s="363">
        <v>12049</v>
      </c>
      <c r="GU34" s="363">
        <v>14084</v>
      </c>
      <c r="GV34" s="363">
        <v>12712</v>
      </c>
      <c r="GW34" s="363">
        <v>13273</v>
      </c>
      <c r="GX34" s="363">
        <v>8958</v>
      </c>
      <c r="GY34" s="363">
        <v>11072</v>
      </c>
      <c r="GZ34" s="363">
        <v>11844</v>
      </c>
      <c r="HA34" s="363">
        <v>11647</v>
      </c>
      <c r="HB34" s="363">
        <v>11476</v>
      </c>
      <c r="HC34" s="363">
        <v>11773</v>
      </c>
      <c r="HD34" s="363">
        <v>13321</v>
      </c>
      <c r="HE34" s="363">
        <v>14546</v>
      </c>
      <c r="HF34" s="663">
        <v>13715</v>
      </c>
      <c r="HG34" s="663">
        <v>15363</v>
      </c>
      <c r="HH34" s="663">
        <v>12634</v>
      </c>
      <c r="HI34" s="663">
        <v>15440</v>
      </c>
      <c r="HJ34" s="663">
        <v>7928</v>
      </c>
      <c r="HK34" s="663">
        <v>10110</v>
      </c>
      <c r="HL34" s="663">
        <v>11120</v>
      </c>
    </row>
    <row r="35" spans="1:220" s="24" customFormat="1" ht="15">
      <c r="A35" s="154" t="s">
        <v>362</v>
      </c>
      <c r="B35" s="362"/>
      <c r="C35" s="363"/>
      <c r="D35" s="363"/>
      <c r="E35" s="363"/>
      <c r="F35" s="363"/>
      <c r="G35" s="363"/>
      <c r="H35" s="363"/>
      <c r="I35" s="363"/>
      <c r="J35" s="363"/>
      <c r="K35" s="363"/>
      <c r="L35" s="363"/>
      <c r="M35" s="363"/>
      <c r="N35" s="363">
        <v>1378</v>
      </c>
      <c r="O35" s="363">
        <v>12357</v>
      </c>
      <c r="P35" s="363">
        <v>1823</v>
      </c>
      <c r="Q35" s="363">
        <v>2065</v>
      </c>
      <c r="R35" s="363">
        <v>1847</v>
      </c>
      <c r="S35" s="363">
        <v>2156</v>
      </c>
      <c r="T35" s="363">
        <v>18422</v>
      </c>
      <c r="U35" s="363">
        <v>2038</v>
      </c>
      <c r="V35" s="363">
        <v>1845</v>
      </c>
      <c r="W35" s="363">
        <v>25039</v>
      </c>
      <c r="X35" s="363">
        <v>1083</v>
      </c>
      <c r="Y35" s="363">
        <v>1158</v>
      </c>
      <c r="Z35" s="363">
        <v>51951</v>
      </c>
      <c r="AA35" s="363">
        <v>1455</v>
      </c>
      <c r="AB35" s="363">
        <v>1333</v>
      </c>
      <c r="AC35" s="363">
        <v>1282</v>
      </c>
      <c r="AD35" s="363">
        <v>19488</v>
      </c>
      <c r="AE35" s="363">
        <v>1162</v>
      </c>
      <c r="AF35" s="363">
        <v>1215</v>
      </c>
      <c r="AG35" s="363">
        <v>1488</v>
      </c>
      <c r="AH35" s="363">
        <v>1658</v>
      </c>
      <c r="AI35" s="363">
        <v>3042</v>
      </c>
      <c r="AJ35" s="363">
        <v>1569</v>
      </c>
      <c r="AK35" s="363">
        <v>1683</v>
      </c>
      <c r="AL35" s="363">
        <v>1125</v>
      </c>
      <c r="AM35" s="363">
        <v>1080</v>
      </c>
      <c r="AN35" s="363">
        <v>2248</v>
      </c>
      <c r="AO35" s="363">
        <v>1418</v>
      </c>
      <c r="AP35" s="363">
        <v>2401</v>
      </c>
      <c r="AQ35" s="363">
        <v>1470</v>
      </c>
      <c r="AR35" s="363">
        <v>2031</v>
      </c>
      <c r="AS35" s="363">
        <v>1571</v>
      </c>
      <c r="AT35" s="363">
        <v>1605</v>
      </c>
      <c r="AU35" s="363">
        <v>1678</v>
      </c>
      <c r="AV35" s="363">
        <v>1974</v>
      </c>
      <c r="AW35" s="363">
        <v>1489</v>
      </c>
      <c r="AX35" s="363">
        <v>1024</v>
      </c>
      <c r="AY35" s="363">
        <v>1566</v>
      </c>
      <c r="AZ35" s="363">
        <v>1803</v>
      </c>
      <c r="BA35" s="363">
        <v>1771</v>
      </c>
      <c r="BB35" s="363">
        <v>2166</v>
      </c>
      <c r="BC35" s="363">
        <v>2090</v>
      </c>
      <c r="BD35" s="363">
        <v>2479</v>
      </c>
      <c r="BE35" s="363">
        <v>2545</v>
      </c>
      <c r="BF35" s="363">
        <v>1657</v>
      </c>
      <c r="BG35" s="363">
        <v>2188</v>
      </c>
      <c r="BH35" s="363">
        <v>1377</v>
      </c>
      <c r="BI35" s="363">
        <v>2103</v>
      </c>
      <c r="BJ35" s="363">
        <v>1845</v>
      </c>
      <c r="BK35" s="363">
        <v>1537</v>
      </c>
      <c r="BL35" s="363">
        <v>2142</v>
      </c>
      <c r="BM35" s="363">
        <v>1151</v>
      </c>
      <c r="BN35" s="363">
        <v>1205</v>
      </c>
      <c r="BO35" s="363">
        <v>1060</v>
      </c>
      <c r="BP35" s="363">
        <v>864</v>
      </c>
      <c r="BQ35" s="363">
        <v>1158</v>
      </c>
      <c r="BR35" s="363">
        <v>679</v>
      </c>
      <c r="BS35" s="363">
        <v>1120</v>
      </c>
      <c r="BT35" s="363">
        <v>1137</v>
      </c>
      <c r="BU35" s="363">
        <v>1283</v>
      </c>
      <c r="BV35" s="363">
        <v>1410</v>
      </c>
      <c r="BW35" s="363">
        <v>1175</v>
      </c>
      <c r="BX35" s="363">
        <v>1132</v>
      </c>
      <c r="BY35" s="363">
        <v>1026</v>
      </c>
      <c r="BZ35" s="363">
        <v>822</v>
      </c>
      <c r="CA35" s="363">
        <v>1063</v>
      </c>
      <c r="CB35" s="363">
        <v>1033</v>
      </c>
      <c r="CC35" s="363">
        <v>1340</v>
      </c>
      <c r="CD35" s="363">
        <v>1216</v>
      </c>
      <c r="CE35" s="363">
        <v>1194</v>
      </c>
      <c r="CF35" s="363">
        <v>1505</v>
      </c>
      <c r="CG35" s="363">
        <v>1664</v>
      </c>
      <c r="CH35" s="363">
        <v>275</v>
      </c>
      <c r="CI35" s="363">
        <v>1286</v>
      </c>
      <c r="CJ35" s="363">
        <v>819</v>
      </c>
      <c r="CK35" s="363">
        <v>873</v>
      </c>
      <c r="CL35" s="363">
        <v>1065</v>
      </c>
      <c r="CM35" s="363">
        <v>783</v>
      </c>
      <c r="CN35" s="363">
        <v>827</v>
      </c>
      <c r="CO35" s="363">
        <v>1333</v>
      </c>
      <c r="CP35" s="363">
        <v>1093</v>
      </c>
      <c r="CQ35" s="363">
        <v>1607</v>
      </c>
      <c r="CR35" s="363">
        <v>2333</v>
      </c>
      <c r="CS35" s="363">
        <v>1167</v>
      </c>
      <c r="CT35" s="363">
        <v>360</v>
      </c>
      <c r="CU35" s="363">
        <v>271</v>
      </c>
      <c r="CV35" s="363">
        <v>246</v>
      </c>
      <c r="CW35" s="363">
        <v>289</v>
      </c>
      <c r="CX35" s="363">
        <v>600</v>
      </c>
      <c r="CY35" s="363">
        <v>557</v>
      </c>
      <c r="CZ35" s="363">
        <v>464</v>
      </c>
      <c r="DA35" s="363">
        <v>348</v>
      </c>
      <c r="DB35" s="363">
        <v>308</v>
      </c>
      <c r="DC35" s="363">
        <v>701</v>
      </c>
      <c r="DD35" s="363">
        <v>363</v>
      </c>
      <c r="DE35" s="363">
        <v>541</v>
      </c>
      <c r="DF35" s="363">
        <v>610</v>
      </c>
      <c r="DG35" s="363">
        <v>288</v>
      </c>
      <c r="DH35" s="363">
        <v>600</v>
      </c>
      <c r="DI35" s="363">
        <v>430</v>
      </c>
      <c r="DJ35" s="363">
        <v>575</v>
      </c>
      <c r="DK35" s="363">
        <v>570</v>
      </c>
      <c r="DL35" s="363">
        <v>554</v>
      </c>
      <c r="DM35" s="363">
        <v>354</v>
      </c>
      <c r="DN35" s="363">
        <v>309</v>
      </c>
      <c r="DO35" s="363">
        <v>231</v>
      </c>
      <c r="DP35" s="363">
        <v>298</v>
      </c>
      <c r="DQ35" s="363">
        <v>224</v>
      </c>
      <c r="DR35" s="363">
        <v>174</v>
      </c>
      <c r="DS35" s="363">
        <v>337</v>
      </c>
      <c r="DT35" s="363">
        <v>402</v>
      </c>
      <c r="DU35" s="363">
        <v>561</v>
      </c>
      <c r="DV35" s="363">
        <v>701</v>
      </c>
      <c r="DW35" s="363">
        <v>495</v>
      </c>
      <c r="DX35" s="363">
        <v>485</v>
      </c>
      <c r="DY35" s="363">
        <v>588</v>
      </c>
      <c r="DZ35" s="363">
        <v>386</v>
      </c>
      <c r="EA35" s="363">
        <v>642</v>
      </c>
      <c r="EB35" s="363">
        <v>279</v>
      </c>
      <c r="EC35" s="363">
        <v>568</v>
      </c>
      <c r="ED35" s="363">
        <v>575</v>
      </c>
      <c r="EE35" s="363">
        <v>430</v>
      </c>
      <c r="EF35" s="363">
        <v>645</v>
      </c>
      <c r="EG35" s="363">
        <v>990</v>
      </c>
      <c r="EH35" s="363">
        <v>794</v>
      </c>
      <c r="EI35" s="363">
        <v>880</v>
      </c>
      <c r="EJ35" s="363">
        <v>602</v>
      </c>
      <c r="EK35" s="363">
        <v>647</v>
      </c>
      <c r="EL35" s="363">
        <v>572</v>
      </c>
      <c r="EM35" s="363">
        <v>788</v>
      </c>
      <c r="EN35" s="363">
        <v>638</v>
      </c>
      <c r="EO35" s="363">
        <v>451</v>
      </c>
      <c r="EP35" s="363">
        <v>591</v>
      </c>
      <c r="EQ35" s="363">
        <v>565</v>
      </c>
      <c r="ER35" s="363">
        <v>788</v>
      </c>
      <c r="ES35" s="363">
        <v>793</v>
      </c>
      <c r="ET35" s="363">
        <v>739</v>
      </c>
      <c r="EU35" s="363">
        <v>741</v>
      </c>
      <c r="EV35" s="363">
        <v>937</v>
      </c>
      <c r="EW35" s="363">
        <v>855</v>
      </c>
      <c r="EX35" s="363">
        <v>1036</v>
      </c>
      <c r="EY35" s="363">
        <v>1047</v>
      </c>
      <c r="EZ35" s="363">
        <v>1046</v>
      </c>
      <c r="FA35" s="363">
        <v>1000</v>
      </c>
      <c r="FB35" s="363">
        <v>414</v>
      </c>
      <c r="FC35" s="363">
        <v>492</v>
      </c>
      <c r="FD35" s="363">
        <v>880</v>
      </c>
      <c r="FE35" s="363">
        <v>320</v>
      </c>
      <c r="FF35" s="363">
        <v>193</v>
      </c>
      <c r="FG35" s="363">
        <v>299</v>
      </c>
      <c r="FH35" s="363">
        <v>625</v>
      </c>
      <c r="FI35" s="363">
        <v>371</v>
      </c>
      <c r="FJ35" s="363">
        <v>595</v>
      </c>
      <c r="FK35" s="363">
        <v>355</v>
      </c>
      <c r="FL35" s="363">
        <v>417</v>
      </c>
      <c r="FM35" s="363">
        <v>623</v>
      </c>
      <c r="FN35" s="363">
        <v>216</v>
      </c>
      <c r="FO35" s="363">
        <v>341</v>
      </c>
      <c r="FP35" s="363">
        <v>800</v>
      </c>
      <c r="FQ35" s="363">
        <v>514</v>
      </c>
      <c r="FR35" s="363">
        <v>509</v>
      </c>
      <c r="FS35" s="363">
        <v>541</v>
      </c>
      <c r="FT35" s="363">
        <v>575</v>
      </c>
      <c r="FU35" s="363">
        <v>447</v>
      </c>
      <c r="FV35" s="363">
        <v>471</v>
      </c>
      <c r="FW35" s="363">
        <v>391</v>
      </c>
      <c r="FX35" s="363">
        <v>350</v>
      </c>
      <c r="FY35" s="363">
        <v>355</v>
      </c>
      <c r="FZ35" s="363">
        <v>267</v>
      </c>
      <c r="GA35" s="363">
        <v>518</v>
      </c>
      <c r="GB35" s="363">
        <v>474</v>
      </c>
      <c r="GC35" s="363">
        <v>492</v>
      </c>
      <c r="GD35" s="363">
        <v>484</v>
      </c>
      <c r="GE35" s="363">
        <v>268</v>
      </c>
      <c r="GF35" s="363">
        <v>627</v>
      </c>
      <c r="GG35" s="363">
        <v>543</v>
      </c>
      <c r="GH35" s="363">
        <v>744</v>
      </c>
      <c r="GI35" s="363">
        <v>727</v>
      </c>
      <c r="GJ35" s="363">
        <v>721</v>
      </c>
      <c r="GK35" s="363">
        <v>1180</v>
      </c>
      <c r="GL35" s="363">
        <v>786</v>
      </c>
      <c r="GM35" s="363">
        <v>422</v>
      </c>
      <c r="GN35" s="363">
        <v>734</v>
      </c>
      <c r="GO35" s="363">
        <v>490</v>
      </c>
      <c r="GP35" s="363">
        <v>633</v>
      </c>
      <c r="GQ35" s="363">
        <v>525</v>
      </c>
      <c r="GR35" s="363">
        <v>811</v>
      </c>
      <c r="GS35" s="363">
        <v>818</v>
      </c>
      <c r="GT35" s="363">
        <v>896</v>
      </c>
      <c r="GU35" s="363">
        <v>1019</v>
      </c>
      <c r="GV35" s="363">
        <v>785</v>
      </c>
      <c r="GW35" s="363">
        <v>629</v>
      </c>
      <c r="GX35" s="363">
        <v>645</v>
      </c>
      <c r="GY35" s="363">
        <v>937</v>
      </c>
      <c r="GZ35" s="363">
        <v>9134</v>
      </c>
      <c r="HA35" s="363">
        <v>7718</v>
      </c>
      <c r="HB35" s="363">
        <v>1909</v>
      </c>
      <c r="HC35" s="363">
        <v>1314</v>
      </c>
      <c r="HD35" s="363">
        <v>864</v>
      </c>
      <c r="HE35" s="363">
        <v>922</v>
      </c>
      <c r="HF35" s="663">
        <v>799</v>
      </c>
      <c r="HG35" s="663">
        <v>1220</v>
      </c>
      <c r="HH35" s="663">
        <v>825</v>
      </c>
      <c r="HI35" s="663">
        <v>810</v>
      </c>
      <c r="HJ35" s="663">
        <v>12017</v>
      </c>
      <c r="HK35" s="663">
        <v>646</v>
      </c>
      <c r="HL35" s="663">
        <v>676</v>
      </c>
    </row>
    <row r="36" spans="1:220" s="24" customFormat="1" ht="15">
      <c r="A36" s="145" t="s">
        <v>355</v>
      </c>
      <c r="B36" s="358"/>
      <c r="C36" s="359"/>
      <c r="D36" s="359"/>
      <c r="E36" s="359"/>
      <c r="F36" s="359"/>
      <c r="G36" s="359"/>
      <c r="H36" s="359"/>
      <c r="I36" s="359"/>
      <c r="J36" s="359"/>
      <c r="K36" s="359"/>
      <c r="L36" s="359"/>
      <c r="M36" s="359"/>
      <c r="N36" s="359">
        <v>443087</v>
      </c>
      <c r="O36" s="359">
        <v>366199</v>
      </c>
      <c r="P36" s="359">
        <v>396076</v>
      </c>
      <c r="Q36" s="359">
        <v>419703</v>
      </c>
      <c r="R36" s="359">
        <v>391246</v>
      </c>
      <c r="S36" s="359">
        <v>403939</v>
      </c>
      <c r="T36" s="359">
        <v>434376</v>
      </c>
      <c r="U36" s="359">
        <v>388154</v>
      </c>
      <c r="V36" s="359">
        <v>418852</v>
      </c>
      <c r="W36" s="359">
        <v>295257</v>
      </c>
      <c r="X36" s="359">
        <v>226961</v>
      </c>
      <c r="Y36" s="359">
        <v>277555</v>
      </c>
      <c r="Z36" s="359">
        <v>263595</v>
      </c>
      <c r="AA36" s="359">
        <v>241364</v>
      </c>
      <c r="AB36" s="359">
        <v>297169</v>
      </c>
      <c r="AC36" s="359">
        <v>268879</v>
      </c>
      <c r="AD36" s="359">
        <v>272023</v>
      </c>
      <c r="AE36" s="359">
        <v>288488</v>
      </c>
      <c r="AF36" s="359">
        <v>311871</v>
      </c>
      <c r="AG36" s="359">
        <v>295307</v>
      </c>
      <c r="AH36" s="359">
        <v>318163</v>
      </c>
      <c r="AI36" s="359">
        <v>336668</v>
      </c>
      <c r="AJ36" s="359">
        <v>300865</v>
      </c>
      <c r="AK36" s="359">
        <v>346326</v>
      </c>
      <c r="AL36" s="359">
        <v>282470</v>
      </c>
      <c r="AM36" s="359">
        <v>261797</v>
      </c>
      <c r="AN36" s="359">
        <v>328936</v>
      </c>
      <c r="AO36" s="359">
        <v>316750</v>
      </c>
      <c r="AP36" s="359">
        <v>308241</v>
      </c>
      <c r="AQ36" s="359">
        <v>301903</v>
      </c>
      <c r="AR36" s="359">
        <v>322772</v>
      </c>
      <c r="AS36" s="359">
        <v>354595</v>
      </c>
      <c r="AT36" s="359">
        <v>345131</v>
      </c>
      <c r="AU36" s="359">
        <v>347156</v>
      </c>
      <c r="AV36" s="359">
        <v>366482</v>
      </c>
      <c r="AW36" s="359">
        <v>384083</v>
      </c>
      <c r="AX36" s="359">
        <v>294064</v>
      </c>
      <c r="AY36" s="359">
        <v>307386</v>
      </c>
      <c r="AZ36" s="359">
        <v>305085</v>
      </c>
      <c r="BA36" s="359">
        <v>290843</v>
      </c>
      <c r="BB36" s="359">
        <v>328254</v>
      </c>
      <c r="BC36" s="359">
        <v>320594</v>
      </c>
      <c r="BD36" s="359">
        <v>321904</v>
      </c>
      <c r="BE36" s="359">
        <v>357026</v>
      </c>
      <c r="BF36" s="359">
        <v>326952</v>
      </c>
      <c r="BG36" s="359">
        <v>302748</v>
      </c>
      <c r="BH36" s="359">
        <v>320869</v>
      </c>
      <c r="BI36" s="359">
        <v>339182</v>
      </c>
      <c r="BJ36" s="359">
        <v>291205</v>
      </c>
      <c r="BK36" s="359">
        <v>258733</v>
      </c>
      <c r="BL36" s="359">
        <v>298345</v>
      </c>
      <c r="BM36" s="359">
        <v>253780</v>
      </c>
      <c r="BN36" s="359">
        <v>279903</v>
      </c>
      <c r="BO36" s="359">
        <v>265855</v>
      </c>
      <c r="BP36" s="359">
        <v>293912</v>
      </c>
      <c r="BQ36" s="359">
        <v>317157</v>
      </c>
      <c r="BR36" s="359">
        <v>248610</v>
      </c>
      <c r="BS36" s="359">
        <v>288787</v>
      </c>
      <c r="BT36" s="359">
        <v>279241</v>
      </c>
      <c r="BU36" s="359">
        <v>283446</v>
      </c>
      <c r="BV36" s="359">
        <v>293303</v>
      </c>
      <c r="BW36" s="359">
        <v>233902</v>
      </c>
      <c r="BX36" s="359">
        <v>256032</v>
      </c>
      <c r="BY36" s="359">
        <v>294902</v>
      </c>
      <c r="BZ36" s="359">
        <v>263041</v>
      </c>
      <c r="CA36" s="359">
        <v>246296</v>
      </c>
      <c r="CB36" s="359">
        <v>276645</v>
      </c>
      <c r="CC36" s="359">
        <v>281624</v>
      </c>
      <c r="CD36" s="359">
        <v>254079</v>
      </c>
      <c r="CE36" s="359">
        <v>283985</v>
      </c>
      <c r="CF36" s="359">
        <v>270046</v>
      </c>
      <c r="CG36" s="359">
        <v>287038</v>
      </c>
      <c r="CH36" s="359">
        <v>286212</v>
      </c>
      <c r="CI36" s="359">
        <v>260790</v>
      </c>
      <c r="CJ36" s="359">
        <v>233637</v>
      </c>
      <c r="CK36" s="359">
        <v>251008</v>
      </c>
      <c r="CL36" s="359">
        <v>260492</v>
      </c>
      <c r="CM36" s="359">
        <v>231707</v>
      </c>
      <c r="CN36" s="359">
        <v>271374</v>
      </c>
      <c r="CO36" s="359">
        <v>270182</v>
      </c>
      <c r="CP36" s="359">
        <v>289258</v>
      </c>
      <c r="CQ36" s="359">
        <v>297684</v>
      </c>
      <c r="CR36" s="359">
        <v>269954</v>
      </c>
      <c r="CS36" s="359">
        <v>310584</v>
      </c>
      <c r="CT36" s="359">
        <v>273837</v>
      </c>
      <c r="CU36" s="359">
        <v>226267</v>
      </c>
      <c r="CV36" s="359">
        <v>269264</v>
      </c>
      <c r="CW36" s="359">
        <v>238591</v>
      </c>
      <c r="CX36" s="359">
        <v>240031</v>
      </c>
      <c r="CY36" s="359">
        <v>247611</v>
      </c>
      <c r="CZ36" s="359">
        <v>260551</v>
      </c>
      <c r="DA36" s="359">
        <v>243695</v>
      </c>
      <c r="DB36" s="359">
        <v>240379</v>
      </c>
      <c r="DC36" s="359">
        <v>229163</v>
      </c>
      <c r="DD36" s="359">
        <v>236796</v>
      </c>
      <c r="DE36" s="359">
        <v>267112</v>
      </c>
      <c r="DF36" s="359">
        <v>224451</v>
      </c>
      <c r="DG36" s="359">
        <v>215301</v>
      </c>
      <c r="DH36" s="359">
        <v>246546</v>
      </c>
      <c r="DI36" s="359">
        <v>221689</v>
      </c>
      <c r="DJ36" s="359">
        <v>231037</v>
      </c>
      <c r="DK36" s="359">
        <v>240498</v>
      </c>
      <c r="DL36" s="359">
        <v>238175</v>
      </c>
      <c r="DM36" s="359">
        <v>260441</v>
      </c>
      <c r="DN36" s="359">
        <v>236756</v>
      </c>
      <c r="DO36" s="359">
        <v>241118</v>
      </c>
      <c r="DP36" s="359">
        <v>266006</v>
      </c>
      <c r="DQ36" s="359">
        <v>291912</v>
      </c>
      <c r="DR36" s="359">
        <v>271954</v>
      </c>
      <c r="DS36" s="359">
        <v>233923</v>
      </c>
      <c r="DT36" s="359">
        <v>293380</v>
      </c>
      <c r="DU36" s="359">
        <v>232377</v>
      </c>
      <c r="DV36" s="359">
        <v>282143</v>
      </c>
      <c r="DW36" s="359">
        <v>266802</v>
      </c>
      <c r="DX36" s="359">
        <v>271812</v>
      </c>
      <c r="DY36" s="359">
        <v>299950</v>
      </c>
      <c r="DZ36" s="359">
        <v>268186</v>
      </c>
      <c r="EA36" s="359">
        <v>290483</v>
      </c>
      <c r="EB36" s="359">
        <v>293357</v>
      </c>
      <c r="EC36" s="359">
        <v>300003</v>
      </c>
      <c r="ED36" s="359">
        <v>302798</v>
      </c>
      <c r="EE36" s="359">
        <v>247890</v>
      </c>
      <c r="EF36" s="359">
        <v>292132</v>
      </c>
      <c r="EG36" s="359">
        <v>286704</v>
      </c>
      <c r="EH36" s="359">
        <v>282661</v>
      </c>
      <c r="EI36" s="359">
        <v>254916</v>
      </c>
      <c r="EJ36" s="359">
        <v>280483</v>
      </c>
      <c r="EK36" s="359">
        <v>310132</v>
      </c>
      <c r="EL36" s="359">
        <v>261245</v>
      </c>
      <c r="EM36" s="359">
        <v>305067</v>
      </c>
      <c r="EN36" s="359">
        <v>304447</v>
      </c>
      <c r="EO36" s="359">
        <v>305313</v>
      </c>
      <c r="EP36" s="359">
        <v>323713</v>
      </c>
      <c r="EQ36" s="359">
        <v>301301</v>
      </c>
      <c r="ER36" s="359">
        <v>277257</v>
      </c>
      <c r="ES36" s="359">
        <v>310936</v>
      </c>
      <c r="ET36" s="359">
        <v>320022</v>
      </c>
      <c r="EU36" s="359">
        <v>279668</v>
      </c>
      <c r="EV36" s="359">
        <v>344746</v>
      </c>
      <c r="EW36" s="359">
        <v>336224</v>
      </c>
      <c r="EX36" s="359">
        <v>319206</v>
      </c>
      <c r="EY36" s="359">
        <v>357757</v>
      </c>
      <c r="EZ36" s="359">
        <v>338148</v>
      </c>
      <c r="FA36" s="359">
        <v>351708</v>
      </c>
      <c r="FB36" s="359">
        <v>358599</v>
      </c>
      <c r="FC36" s="359">
        <v>296095</v>
      </c>
      <c r="FD36" s="359">
        <v>277737</v>
      </c>
      <c r="FE36" s="359">
        <v>144238</v>
      </c>
      <c r="FF36" s="359">
        <v>195535</v>
      </c>
      <c r="FG36" s="359">
        <v>269460</v>
      </c>
      <c r="FH36" s="359">
        <f>SUM(FH37:FH40)</f>
        <v>328737</v>
      </c>
      <c r="FI36" s="359">
        <f>SUM(FI37:FI40)</f>
        <v>342920</v>
      </c>
      <c r="FJ36" s="359">
        <v>363834</v>
      </c>
      <c r="FK36" s="359">
        <f>SUM(FK37:FK40)</f>
        <v>380369</v>
      </c>
      <c r="FL36" s="359">
        <f>SUM(FL37:FL40)</f>
        <v>372505</v>
      </c>
      <c r="FM36" s="359">
        <v>402033</v>
      </c>
      <c r="FN36" s="359">
        <v>328558</v>
      </c>
      <c r="FO36" s="359">
        <v>337798</v>
      </c>
      <c r="FP36" s="359">
        <v>335645</v>
      </c>
      <c r="FQ36" s="359">
        <v>311112</v>
      </c>
      <c r="FR36" s="359">
        <v>344197</v>
      </c>
      <c r="FS36" s="359">
        <v>360927</v>
      </c>
      <c r="FT36" s="359">
        <v>377230</v>
      </c>
      <c r="FU36" s="359">
        <v>376354</v>
      </c>
      <c r="FV36" s="359">
        <v>350488</v>
      </c>
      <c r="FW36" s="359">
        <v>342109</v>
      </c>
      <c r="FX36" s="359">
        <v>324990</v>
      </c>
      <c r="FY36" s="359">
        <v>342761</v>
      </c>
      <c r="FZ36" s="359">
        <v>297263</v>
      </c>
      <c r="GA36" s="359">
        <v>297266</v>
      </c>
      <c r="GB36" s="359">
        <v>322831</v>
      </c>
      <c r="GC36" s="359">
        <v>287900</v>
      </c>
      <c r="GD36" s="359">
        <v>319414</v>
      </c>
      <c r="GE36" s="359">
        <v>300626</v>
      </c>
      <c r="GF36" s="359">
        <v>302107</v>
      </c>
      <c r="GG36" s="359">
        <v>329469</v>
      </c>
      <c r="GH36" s="359">
        <v>311892</v>
      </c>
      <c r="GI36" s="359">
        <v>304896</v>
      </c>
      <c r="GJ36" s="359">
        <v>301882</v>
      </c>
      <c r="GK36" s="359">
        <v>316884</v>
      </c>
      <c r="GL36" s="359">
        <v>316992</v>
      </c>
      <c r="GM36" s="359">
        <v>272904</v>
      </c>
      <c r="GN36" s="359">
        <v>341407</v>
      </c>
      <c r="GO36" s="359">
        <v>277385</v>
      </c>
      <c r="GP36" s="359">
        <v>322584</v>
      </c>
      <c r="GQ36" s="359">
        <v>306055</v>
      </c>
      <c r="GR36" s="359">
        <v>324886</v>
      </c>
      <c r="GS36" s="359">
        <v>353475</v>
      </c>
      <c r="GT36" s="359">
        <v>323798</v>
      </c>
      <c r="GU36" s="359">
        <v>345955</v>
      </c>
      <c r="GV36" s="359">
        <v>355866</v>
      </c>
      <c r="GW36" s="359">
        <v>376057</v>
      </c>
      <c r="GX36" s="359">
        <v>388683</v>
      </c>
      <c r="GY36" s="359">
        <v>344292</v>
      </c>
      <c r="GZ36" s="359">
        <v>365767</v>
      </c>
      <c r="HA36" s="359">
        <v>394256</v>
      </c>
      <c r="HB36" s="359">
        <v>367117</v>
      </c>
      <c r="HC36" s="359">
        <v>378936</v>
      </c>
      <c r="HD36" s="359">
        <v>415293</v>
      </c>
      <c r="HE36" s="359">
        <v>405228</v>
      </c>
      <c r="HF36" s="661">
        <v>387428</v>
      </c>
      <c r="HG36" s="661">
        <v>430912</v>
      </c>
      <c r="HH36" s="661">
        <v>398092</v>
      </c>
      <c r="HI36" s="661">
        <v>391723</v>
      </c>
      <c r="HJ36" s="661">
        <v>378766</v>
      </c>
      <c r="HK36" s="661">
        <v>362495</v>
      </c>
      <c r="HL36" s="661">
        <v>344743</v>
      </c>
    </row>
    <row r="37" spans="1:220" s="24" customFormat="1" ht="15">
      <c r="A37" s="435" t="s">
        <v>382</v>
      </c>
      <c r="B37" s="362"/>
      <c r="C37" s="363"/>
      <c r="D37" s="363"/>
      <c r="E37" s="363"/>
      <c r="F37" s="363"/>
      <c r="G37" s="363"/>
      <c r="H37" s="363"/>
      <c r="I37" s="363"/>
      <c r="J37" s="363"/>
      <c r="K37" s="363"/>
      <c r="L37" s="363"/>
      <c r="M37" s="363"/>
      <c r="N37" s="363">
        <v>346732</v>
      </c>
      <c r="O37" s="363">
        <v>278331</v>
      </c>
      <c r="P37" s="363">
        <v>305428</v>
      </c>
      <c r="Q37" s="363">
        <v>324756</v>
      </c>
      <c r="R37" s="363">
        <v>302367</v>
      </c>
      <c r="S37" s="363">
        <v>312560</v>
      </c>
      <c r="T37" s="363">
        <v>333280</v>
      </c>
      <c r="U37" s="363">
        <v>301462</v>
      </c>
      <c r="V37" s="363">
        <v>329806</v>
      </c>
      <c r="W37" s="363">
        <v>226339</v>
      </c>
      <c r="X37" s="363">
        <v>180700</v>
      </c>
      <c r="Y37" s="363">
        <v>226613</v>
      </c>
      <c r="Z37" s="363">
        <v>201450</v>
      </c>
      <c r="AA37" s="363">
        <v>194920</v>
      </c>
      <c r="AB37" s="363">
        <v>238343</v>
      </c>
      <c r="AC37" s="363">
        <v>215784</v>
      </c>
      <c r="AD37" s="363">
        <v>216087</v>
      </c>
      <c r="AE37" s="363">
        <v>234832</v>
      </c>
      <c r="AF37" s="363">
        <v>252880</v>
      </c>
      <c r="AG37" s="363">
        <v>238905</v>
      </c>
      <c r="AH37" s="363">
        <v>262183</v>
      </c>
      <c r="AI37" s="363">
        <v>277913</v>
      </c>
      <c r="AJ37" s="363">
        <v>246297</v>
      </c>
      <c r="AK37" s="363">
        <v>286990</v>
      </c>
      <c r="AL37" s="363">
        <v>232248</v>
      </c>
      <c r="AM37" s="363">
        <v>212186</v>
      </c>
      <c r="AN37" s="363">
        <v>266502</v>
      </c>
      <c r="AO37" s="363">
        <v>260369</v>
      </c>
      <c r="AP37" s="363">
        <v>250101</v>
      </c>
      <c r="AQ37" s="363">
        <v>245446</v>
      </c>
      <c r="AR37" s="363">
        <v>262516</v>
      </c>
      <c r="AS37" s="363">
        <v>288377</v>
      </c>
      <c r="AT37" s="363">
        <v>280830</v>
      </c>
      <c r="AU37" s="363">
        <v>284664</v>
      </c>
      <c r="AV37" s="363">
        <v>303318</v>
      </c>
      <c r="AW37" s="363">
        <v>318669</v>
      </c>
      <c r="AX37" s="363">
        <v>260729</v>
      </c>
      <c r="AY37" s="363">
        <v>270729</v>
      </c>
      <c r="AZ37" s="363">
        <v>268660</v>
      </c>
      <c r="BA37" s="363">
        <v>256263</v>
      </c>
      <c r="BB37" s="363">
        <v>289102</v>
      </c>
      <c r="BC37" s="363">
        <v>284586</v>
      </c>
      <c r="BD37" s="363">
        <v>286262</v>
      </c>
      <c r="BE37" s="363">
        <v>317231</v>
      </c>
      <c r="BF37" s="363">
        <v>291294</v>
      </c>
      <c r="BG37" s="363">
        <v>271097</v>
      </c>
      <c r="BH37" s="363">
        <v>289076</v>
      </c>
      <c r="BI37" s="363">
        <v>306269</v>
      </c>
      <c r="BJ37" s="363">
        <v>262557</v>
      </c>
      <c r="BK37" s="363">
        <v>232435</v>
      </c>
      <c r="BL37" s="363">
        <v>267725</v>
      </c>
      <c r="BM37" s="363">
        <v>228265</v>
      </c>
      <c r="BN37" s="363">
        <v>252748</v>
      </c>
      <c r="BO37" s="363">
        <v>241535</v>
      </c>
      <c r="BP37" s="363">
        <v>268147</v>
      </c>
      <c r="BQ37" s="363">
        <v>289081</v>
      </c>
      <c r="BR37" s="363">
        <v>225396</v>
      </c>
      <c r="BS37" s="363">
        <v>263656</v>
      </c>
      <c r="BT37" s="363">
        <v>255855</v>
      </c>
      <c r="BU37" s="363">
        <v>260542</v>
      </c>
      <c r="BV37" s="363">
        <v>269698</v>
      </c>
      <c r="BW37" s="363">
        <v>213157</v>
      </c>
      <c r="BX37" s="363">
        <v>233047</v>
      </c>
      <c r="BY37" s="363">
        <v>264134</v>
      </c>
      <c r="BZ37" s="363">
        <v>238924</v>
      </c>
      <c r="CA37" s="363">
        <v>223821</v>
      </c>
      <c r="CB37" s="363">
        <v>252347</v>
      </c>
      <c r="CC37" s="363">
        <v>257133</v>
      </c>
      <c r="CD37" s="363">
        <v>231235</v>
      </c>
      <c r="CE37" s="363">
        <v>259522</v>
      </c>
      <c r="CF37" s="363">
        <v>248020</v>
      </c>
      <c r="CG37" s="363">
        <v>265163</v>
      </c>
      <c r="CH37" s="363">
        <v>263971</v>
      </c>
      <c r="CI37" s="363">
        <v>238418</v>
      </c>
      <c r="CJ37" s="363">
        <v>213631</v>
      </c>
      <c r="CK37" s="363">
        <v>229829</v>
      </c>
      <c r="CL37" s="363">
        <v>238063</v>
      </c>
      <c r="CM37" s="363">
        <v>211709</v>
      </c>
      <c r="CN37" s="363">
        <v>248628</v>
      </c>
      <c r="CO37" s="363">
        <v>248206</v>
      </c>
      <c r="CP37" s="363">
        <v>264848</v>
      </c>
      <c r="CQ37" s="363">
        <v>271967</v>
      </c>
      <c r="CR37" s="363">
        <v>248985</v>
      </c>
      <c r="CS37" s="363">
        <v>288248</v>
      </c>
      <c r="CT37" s="363">
        <v>253343</v>
      </c>
      <c r="CU37" s="363">
        <v>208110</v>
      </c>
      <c r="CV37" s="363">
        <v>246821</v>
      </c>
      <c r="CW37" s="363">
        <v>219018</v>
      </c>
      <c r="CX37" s="363">
        <v>219657</v>
      </c>
      <c r="CY37" s="363">
        <v>226273</v>
      </c>
      <c r="CZ37" s="363">
        <v>239083</v>
      </c>
      <c r="DA37" s="363">
        <v>222885</v>
      </c>
      <c r="DB37" s="363">
        <v>220177</v>
      </c>
      <c r="DC37" s="363">
        <v>210088</v>
      </c>
      <c r="DD37" s="363">
        <v>218094</v>
      </c>
      <c r="DE37" s="363">
        <v>246332</v>
      </c>
      <c r="DF37" s="363">
        <v>207581</v>
      </c>
      <c r="DG37" s="363">
        <v>198210</v>
      </c>
      <c r="DH37" s="363">
        <v>226527</v>
      </c>
      <c r="DI37" s="363">
        <v>203779</v>
      </c>
      <c r="DJ37" s="363">
        <v>212696</v>
      </c>
      <c r="DK37" s="363">
        <v>220935</v>
      </c>
      <c r="DL37" s="363">
        <v>219171</v>
      </c>
      <c r="DM37" s="363">
        <v>239001</v>
      </c>
      <c r="DN37" s="363">
        <v>217578</v>
      </c>
      <c r="DO37" s="363">
        <v>221832</v>
      </c>
      <c r="DP37" s="363">
        <v>245390</v>
      </c>
      <c r="DQ37" s="363">
        <v>269119</v>
      </c>
      <c r="DR37" s="363">
        <v>250452</v>
      </c>
      <c r="DS37" s="363">
        <v>215235</v>
      </c>
      <c r="DT37" s="363">
        <v>268935</v>
      </c>
      <c r="DU37" s="363">
        <v>213463</v>
      </c>
      <c r="DV37" s="363">
        <v>259601</v>
      </c>
      <c r="DW37" s="363">
        <v>244662</v>
      </c>
      <c r="DX37" s="363">
        <v>249204</v>
      </c>
      <c r="DY37" s="363">
        <v>275256</v>
      </c>
      <c r="DZ37" s="363">
        <v>246607</v>
      </c>
      <c r="EA37" s="363">
        <v>267578</v>
      </c>
      <c r="EB37" s="363">
        <v>269972</v>
      </c>
      <c r="EC37" s="363">
        <v>276261</v>
      </c>
      <c r="ED37" s="363">
        <v>279693</v>
      </c>
      <c r="EE37" s="363">
        <v>227325</v>
      </c>
      <c r="EF37" s="363">
        <v>267995</v>
      </c>
      <c r="EG37" s="363">
        <v>263087</v>
      </c>
      <c r="EH37" s="363">
        <v>259706</v>
      </c>
      <c r="EI37" s="363">
        <v>233045</v>
      </c>
      <c r="EJ37" s="363">
        <v>256514</v>
      </c>
      <c r="EK37" s="363">
        <v>283591</v>
      </c>
      <c r="EL37" s="363">
        <v>239174</v>
      </c>
      <c r="EM37" s="363">
        <v>279564</v>
      </c>
      <c r="EN37" s="363">
        <v>279696</v>
      </c>
      <c r="EO37" s="363">
        <v>280399</v>
      </c>
      <c r="EP37" s="363">
        <v>296407</v>
      </c>
      <c r="EQ37" s="363">
        <v>275747</v>
      </c>
      <c r="ER37" s="363">
        <v>253222</v>
      </c>
      <c r="ES37" s="363">
        <v>283856</v>
      </c>
      <c r="ET37" s="363">
        <v>291644</v>
      </c>
      <c r="EU37" s="363">
        <v>255012</v>
      </c>
      <c r="EV37" s="363">
        <v>315920</v>
      </c>
      <c r="EW37" s="363">
        <v>306437</v>
      </c>
      <c r="EX37" s="363">
        <v>288945</v>
      </c>
      <c r="EY37" s="363">
        <v>325525</v>
      </c>
      <c r="EZ37" s="363">
        <v>309955</v>
      </c>
      <c r="FA37" s="363">
        <v>322883</v>
      </c>
      <c r="FB37" s="363">
        <v>327904</v>
      </c>
      <c r="FC37" s="363">
        <v>269499</v>
      </c>
      <c r="FD37" s="363">
        <v>251608</v>
      </c>
      <c r="FE37" s="363">
        <v>127552</v>
      </c>
      <c r="FF37" s="363">
        <v>173110</v>
      </c>
      <c r="FG37" s="363">
        <v>241657</v>
      </c>
      <c r="FH37" s="363">
        <v>297918</v>
      </c>
      <c r="FI37" s="363">
        <v>312347</v>
      </c>
      <c r="FJ37" s="363">
        <v>331806</v>
      </c>
      <c r="FK37" s="363">
        <v>348514</v>
      </c>
      <c r="FL37" s="363">
        <v>342152</v>
      </c>
      <c r="FM37" s="363">
        <v>370643</v>
      </c>
      <c r="FN37" s="363">
        <v>300253</v>
      </c>
      <c r="FO37" s="363">
        <v>306328</v>
      </c>
      <c r="FP37" s="363">
        <v>301858</v>
      </c>
      <c r="FQ37" s="363">
        <v>279808</v>
      </c>
      <c r="FR37" s="363">
        <v>311733</v>
      </c>
      <c r="FS37" s="363">
        <v>326912</v>
      </c>
      <c r="FT37" s="363">
        <v>341847</v>
      </c>
      <c r="FU37" s="363">
        <v>338821</v>
      </c>
      <c r="FV37" s="363">
        <v>313365</v>
      </c>
      <c r="FW37" s="363">
        <v>305801</v>
      </c>
      <c r="FX37" s="363">
        <v>289472</v>
      </c>
      <c r="FY37" s="363">
        <v>305906</v>
      </c>
      <c r="FZ37" s="363">
        <v>263266</v>
      </c>
      <c r="GA37" s="363">
        <v>261746</v>
      </c>
      <c r="GB37" s="363">
        <v>284929</v>
      </c>
      <c r="GC37" s="363">
        <v>254933</v>
      </c>
      <c r="GD37" s="363">
        <v>283776</v>
      </c>
      <c r="GE37" s="363">
        <v>266831</v>
      </c>
      <c r="GF37" s="363">
        <v>266332</v>
      </c>
      <c r="GG37" s="363">
        <v>292153</v>
      </c>
      <c r="GH37" s="363">
        <v>276954</v>
      </c>
      <c r="GI37" s="363">
        <v>271058</v>
      </c>
      <c r="GJ37" s="363">
        <v>268257</v>
      </c>
      <c r="GK37" s="363">
        <v>283747</v>
      </c>
      <c r="GL37" s="363">
        <v>281862</v>
      </c>
      <c r="GM37" s="363">
        <v>240663</v>
      </c>
      <c r="GN37" s="363">
        <v>300685</v>
      </c>
      <c r="GO37" s="363">
        <v>243689</v>
      </c>
      <c r="GP37" s="363">
        <v>282911</v>
      </c>
      <c r="GQ37" s="363">
        <v>269102</v>
      </c>
      <c r="GR37" s="363">
        <v>285839</v>
      </c>
      <c r="GS37" s="363">
        <v>310375</v>
      </c>
      <c r="GT37" s="363">
        <v>283353</v>
      </c>
      <c r="GU37" s="363">
        <v>301785</v>
      </c>
      <c r="GV37" s="363">
        <v>311352</v>
      </c>
      <c r="GW37" s="363">
        <v>330090</v>
      </c>
      <c r="GX37" s="363">
        <v>339472</v>
      </c>
      <c r="GY37" s="363">
        <v>298715</v>
      </c>
      <c r="GZ37" s="363">
        <v>316498</v>
      </c>
      <c r="HA37" s="363">
        <v>341968</v>
      </c>
      <c r="HB37" s="363">
        <v>317464</v>
      </c>
      <c r="HC37" s="363">
        <v>328500</v>
      </c>
      <c r="HD37" s="363">
        <v>358545</v>
      </c>
      <c r="HE37" s="363">
        <v>350392</v>
      </c>
      <c r="HF37" s="663">
        <v>333415</v>
      </c>
      <c r="HG37" s="663">
        <v>370650</v>
      </c>
      <c r="HH37" s="663">
        <v>342585</v>
      </c>
      <c r="HI37" s="663">
        <v>338603</v>
      </c>
      <c r="HJ37" s="663">
        <v>325340</v>
      </c>
      <c r="HK37" s="663">
        <v>309488</v>
      </c>
      <c r="HL37" s="663">
        <v>294548</v>
      </c>
    </row>
    <row r="38" spans="1:220" s="24" customFormat="1" ht="15">
      <c r="A38" s="154" t="s">
        <v>356</v>
      </c>
      <c r="B38" s="362"/>
      <c r="C38" s="363"/>
      <c r="D38" s="363"/>
      <c r="E38" s="363"/>
      <c r="F38" s="363"/>
      <c r="G38" s="363"/>
      <c r="H38" s="363"/>
      <c r="I38" s="363"/>
      <c r="J38" s="363"/>
      <c r="K38" s="363"/>
      <c r="L38" s="363"/>
      <c r="M38" s="363"/>
      <c r="N38" s="363">
        <v>37110</v>
      </c>
      <c r="O38" s="363">
        <v>30457</v>
      </c>
      <c r="P38" s="363">
        <v>32888</v>
      </c>
      <c r="Q38" s="363">
        <v>34657</v>
      </c>
      <c r="R38" s="363">
        <v>32477</v>
      </c>
      <c r="S38" s="363">
        <v>32287</v>
      </c>
      <c r="T38" s="363">
        <v>34207</v>
      </c>
      <c r="U38" s="363">
        <v>31268</v>
      </c>
      <c r="V38" s="363">
        <v>30206</v>
      </c>
      <c r="W38" s="363">
        <v>19283</v>
      </c>
      <c r="X38" s="363">
        <v>12831</v>
      </c>
      <c r="Y38" s="363">
        <v>14442</v>
      </c>
      <c r="Z38" s="363">
        <v>13004</v>
      </c>
      <c r="AA38" s="363">
        <v>13348</v>
      </c>
      <c r="AB38" s="363">
        <v>17879</v>
      </c>
      <c r="AC38" s="363">
        <v>15697</v>
      </c>
      <c r="AD38" s="363">
        <v>15322</v>
      </c>
      <c r="AE38" s="363">
        <v>15325</v>
      </c>
      <c r="AF38" s="363">
        <v>17706</v>
      </c>
      <c r="AG38" s="363">
        <v>16797</v>
      </c>
      <c r="AH38" s="363">
        <v>16807</v>
      </c>
      <c r="AI38" s="363">
        <v>16678</v>
      </c>
      <c r="AJ38" s="363">
        <v>16224</v>
      </c>
      <c r="AK38" s="363">
        <v>17317</v>
      </c>
      <c r="AL38" s="363">
        <v>15119</v>
      </c>
      <c r="AM38" s="363">
        <v>14951</v>
      </c>
      <c r="AN38" s="363">
        <v>18031</v>
      </c>
      <c r="AO38" s="363">
        <v>15659</v>
      </c>
      <c r="AP38" s="363">
        <v>15632</v>
      </c>
      <c r="AQ38" s="363">
        <v>14659</v>
      </c>
      <c r="AR38" s="363">
        <v>15692</v>
      </c>
      <c r="AS38" s="363">
        <v>18183</v>
      </c>
      <c r="AT38" s="363">
        <v>18535</v>
      </c>
      <c r="AU38" s="363">
        <v>17674</v>
      </c>
      <c r="AV38" s="363">
        <v>17812</v>
      </c>
      <c r="AW38" s="363">
        <v>17402</v>
      </c>
      <c r="AX38" s="363">
        <v>15287</v>
      </c>
      <c r="AY38" s="363">
        <v>17229</v>
      </c>
      <c r="AZ38" s="363">
        <v>16573</v>
      </c>
      <c r="BA38" s="363">
        <v>15905</v>
      </c>
      <c r="BB38" s="363">
        <v>17962</v>
      </c>
      <c r="BC38" s="363">
        <v>15974</v>
      </c>
      <c r="BD38" s="363">
        <v>15842</v>
      </c>
      <c r="BE38" s="363">
        <v>18486</v>
      </c>
      <c r="BF38" s="363">
        <v>16858</v>
      </c>
      <c r="BG38" s="363">
        <v>15077</v>
      </c>
      <c r="BH38" s="363">
        <v>14614</v>
      </c>
      <c r="BI38" s="363">
        <v>14105</v>
      </c>
      <c r="BJ38" s="363">
        <v>12660</v>
      </c>
      <c r="BK38" s="363">
        <v>11090</v>
      </c>
      <c r="BL38" s="363">
        <v>12997</v>
      </c>
      <c r="BM38" s="363">
        <v>10633</v>
      </c>
      <c r="BN38" s="363">
        <v>10366</v>
      </c>
      <c r="BO38" s="363">
        <v>8784</v>
      </c>
      <c r="BP38" s="363">
        <v>9731</v>
      </c>
      <c r="BQ38" s="363">
        <v>11300</v>
      </c>
      <c r="BR38" s="363">
        <v>8908</v>
      </c>
      <c r="BS38" s="363">
        <v>9986</v>
      </c>
      <c r="BT38" s="363">
        <v>8992</v>
      </c>
      <c r="BU38" s="363">
        <v>8678</v>
      </c>
      <c r="BV38" s="363">
        <v>9388</v>
      </c>
      <c r="BW38" s="363">
        <v>7729</v>
      </c>
      <c r="BX38" s="363">
        <v>8713</v>
      </c>
      <c r="BY38" s="363">
        <v>13911</v>
      </c>
      <c r="BZ38" s="363">
        <v>9120</v>
      </c>
      <c r="CA38" s="363">
        <v>8127</v>
      </c>
      <c r="CB38" s="363">
        <v>9479</v>
      </c>
      <c r="CC38" s="363">
        <v>9978</v>
      </c>
      <c r="CD38" s="363">
        <v>9498</v>
      </c>
      <c r="CE38" s="363">
        <v>9675</v>
      </c>
      <c r="CF38" s="363">
        <v>9217</v>
      </c>
      <c r="CG38" s="363">
        <v>9300</v>
      </c>
      <c r="CH38" s="363">
        <v>9701</v>
      </c>
      <c r="CI38" s="363">
        <v>9184</v>
      </c>
      <c r="CJ38" s="363">
        <v>8165</v>
      </c>
      <c r="CK38" s="363">
        <v>8533</v>
      </c>
      <c r="CL38" s="363">
        <v>8967</v>
      </c>
      <c r="CM38" s="363">
        <v>8044</v>
      </c>
      <c r="CN38" s="363">
        <v>9265</v>
      </c>
      <c r="CO38" s="363">
        <v>9317</v>
      </c>
      <c r="CP38" s="363">
        <v>10133</v>
      </c>
      <c r="CQ38" s="363">
        <v>10748</v>
      </c>
      <c r="CR38" s="363">
        <v>8897</v>
      </c>
      <c r="CS38" s="363">
        <v>9620</v>
      </c>
      <c r="CT38" s="363">
        <v>9199</v>
      </c>
      <c r="CU38" s="363">
        <v>8130</v>
      </c>
      <c r="CV38" s="363">
        <v>9913</v>
      </c>
      <c r="CW38" s="363">
        <v>8626</v>
      </c>
      <c r="CX38" s="363">
        <v>8735</v>
      </c>
      <c r="CY38" s="363">
        <v>8728</v>
      </c>
      <c r="CZ38" s="363">
        <v>8899</v>
      </c>
      <c r="DA38" s="363">
        <v>9055</v>
      </c>
      <c r="DB38" s="363">
        <v>8659</v>
      </c>
      <c r="DC38" s="363">
        <v>8609</v>
      </c>
      <c r="DD38" s="363">
        <v>8190</v>
      </c>
      <c r="DE38" s="363">
        <v>8714</v>
      </c>
      <c r="DF38" s="363">
        <v>7535</v>
      </c>
      <c r="DG38" s="363">
        <v>7765</v>
      </c>
      <c r="DH38" s="363">
        <v>8744</v>
      </c>
      <c r="DI38" s="363">
        <v>8049</v>
      </c>
      <c r="DJ38" s="363">
        <v>8186</v>
      </c>
      <c r="DK38" s="363">
        <v>8305</v>
      </c>
      <c r="DL38" s="363">
        <v>8514</v>
      </c>
      <c r="DM38" s="363">
        <v>9835</v>
      </c>
      <c r="DN38" s="363">
        <v>8952</v>
      </c>
      <c r="DO38" s="363">
        <v>9391</v>
      </c>
      <c r="DP38" s="363">
        <v>9880</v>
      </c>
      <c r="DQ38" s="363">
        <v>11086</v>
      </c>
      <c r="DR38" s="363">
        <v>10969</v>
      </c>
      <c r="DS38" s="363">
        <v>9669</v>
      </c>
      <c r="DT38" s="363">
        <v>12565</v>
      </c>
      <c r="DU38" s="363">
        <v>10057</v>
      </c>
      <c r="DV38" s="363">
        <v>11667</v>
      </c>
      <c r="DW38" s="363">
        <v>11112</v>
      </c>
      <c r="DX38" s="363">
        <v>12164</v>
      </c>
      <c r="DY38" s="363">
        <v>12794</v>
      </c>
      <c r="DZ38" s="363">
        <v>11627</v>
      </c>
      <c r="EA38" s="363">
        <v>11977</v>
      </c>
      <c r="EB38" s="363">
        <v>11816</v>
      </c>
      <c r="EC38" s="363">
        <v>12346</v>
      </c>
      <c r="ED38" s="363">
        <v>12192</v>
      </c>
      <c r="EE38" s="363">
        <v>10567</v>
      </c>
      <c r="EF38" s="363">
        <v>12515</v>
      </c>
      <c r="EG38" s="363">
        <v>11875</v>
      </c>
      <c r="EH38" s="363">
        <v>11567</v>
      </c>
      <c r="EI38" s="363">
        <v>10819</v>
      </c>
      <c r="EJ38" s="363">
        <v>12111</v>
      </c>
      <c r="EK38" s="363">
        <v>13196</v>
      </c>
      <c r="EL38" s="363">
        <v>11172</v>
      </c>
      <c r="EM38" s="363">
        <v>13173</v>
      </c>
      <c r="EN38" s="363">
        <v>12749</v>
      </c>
      <c r="EO38" s="363">
        <v>13166</v>
      </c>
      <c r="EP38" s="363">
        <v>14651</v>
      </c>
      <c r="EQ38" s="363">
        <v>13404</v>
      </c>
      <c r="ER38" s="363">
        <v>12688</v>
      </c>
      <c r="ES38" s="363">
        <v>14579</v>
      </c>
      <c r="ET38" s="363">
        <v>14998</v>
      </c>
      <c r="EU38" s="363">
        <v>13062</v>
      </c>
      <c r="EV38" s="363">
        <v>15277</v>
      </c>
      <c r="EW38" s="363">
        <v>15573</v>
      </c>
      <c r="EX38" s="363">
        <v>15044</v>
      </c>
      <c r="EY38" s="363">
        <v>17243</v>
      </c>
      <c r="EZ38" s="363">
        <v>15275</v>
      </c>
      <c r="FA38" s="363">
        <v>16085</v>
      </c>
      <c r="FB38" s="363">
        <v>17620</v>
      </c>
      <c r="FC38" s="363">
        <v>15048</v>
      </c>
      <c r="FD38" s="363">
        <v>14341</v>
      </c>
      <c r="FE38" s="363">
        <v>8134</v>
      </c>
      <c r="FF38" s="363">
        <v>12854</v>
      </c>
      <c r="FG38" s="363">
        <v>15686</v>
      </c>
      <c r="FH38" s="363">
        <v>17435</v>
      </c>
      <c r="FI38" s="363">
        <v>17454</v>
      </c>
      <c r="FJ38" s="363">
        <v>18174</v>
      </c>
      <c r="FK38" s="363">
        <v>18382</v>
      </c>
      <c r="FL38" s="363">
        <v>18051</v>
      </c>
      <c r="FM38" s="363">
        <v>18887</v>
      </c>
      <c r="FN38" s="363">
        <v>17724</v>
      </c>
      <c r="FO38" s="363">
        <v>19950</v>
      </c>
      <c r="FP38" s="363">
        <v>19943</v>
      </c>
      <c r="FQ38" s="363">
        <v>18552</v>
      </c>
      <c r="FR38" s="363">
        <v>19039</v>
      </c>
      <c r="FS38" s="363">
        <v>19847</v>
      </c>
      <c r="FT38" s="363">
        <v>21088</v>
      </c>
      <c r="FU38" s="363">
        <v>23019</v>
      </c>
      <c r="FV38" s="363">
        <v>23531</v>
      </c>
      <c r="FW38" s="363">
        <v>23226</v>
      </c>
      <c r="FX38" s="363">
        <v>22903</v>
      </c>
      <c r="FY38" s="363">
        <v>23553</v>
      </c>
      <c r="FZ38" s="363">
        <v>22822</v>
      </c>
      <c r="GA38" s="363">
        <v>23458</v>
      </c>
      <c r="GB38" s="363">
        <v>24947</v>
      </c>
      <c r="GC38" s="363">
        <v>21638</v>
      </c>
      <c r="GD38" s="363">
        <v>23203</v>
      </c>
      <c r="GE38" s="363">
        <v>21360</v>
      </c>
      <c r="GF38" s="363">
        <v>23711</v>
      </c>
      <c r="GG38" s="363">
        <v>24445</v>
      </c>
      <c r="GH38" s="363">
        <v>22234</v>
      </c>
      <c r="GI38" s="363">
        <v>22227</v>
      </c>
      <c r="GJ38" s="363">
        <v>22723</v>
      </c>
      <c r="GK38" s="363">
        <v>22190</v>
      </c>
      <c r="GL38" s="363">
        <v>23804</v>
      </c>
      <c r="GM38" s="363">
        <v>21519</v>
      </c>
      <c r="GN38" s="363">
        <v>27629</v>
      </c>
      <c r="GO38" s="363">
        <v>23258</v>
      </c>
      <c r="GP38" s="363">
        <v>27491</v>
      </c>
      <c r="GQ38" s="363">
        <v>25049</v>
      </c>
      <c r="GR38" s="363">
        <v>27535</v>
      </c>
      <c r="GS38" s="363">
        <v>29919</v>
      </c>
      <c r="GT38" s="363">
        <v>28189</v>
      </c>
      <c r="GU38" s="363">
        <v>29624</v>
      </c>
      <c r="GV38" s="363">
        <v>31015</v>
      </c>
      <c r="GW38" s="363">
        <v>32678</v>
      </c>
      <c r="GX38" s="363">
        <v>36285</v>
      </c>
      <c r="GY38" s="363">
        <v>33405</v>
      </c>
      <c r="GZ38" s="363">
        <v>36070</v>
      </c>
      <c r="HA38" s="363">
        <v>38561</v>
      </c>
      <c r="HB38" s="363">
        <v>37126</v>
      </c>
      <c r="HC38" s="363">
        <v>36796</v>
      </c>
      <c r="HD38" s="363">
        <v>41887</v>
      </c>
      <c r="HE38" s="363">
        <v>40284</v>
      </c>
      <c r="HF38" s="663">
        <v>39817</v>
      </c>
      <c r="HG38" s="663">
        <v>45092</v>
      </c>
      <c r="HH38" s="663">
        <v>41712</v>
      </c>
      <c r="HI38" s="663">
        <v>38727</v>
      </c>
      <c r="HJ38" s="663">
        <v>40739</v>
      </c>
      <c r="HK38" s="663">
        <v>39554</v>
      </c>
      <c r="HL38" s="663">
        <v>38031</v>
      </c>
    </row>
    <row r="39" spans="1:220" s="24" customFormat="1" ht="15">
      <c r="A39" s="154" t="s">
        <v>363</v>
      </c>
      <c r="B39" s="362"/>
      <c r="C39" s="363"/>
      <c r="D39" s="363"/>
      <c r="E39" s="363"/>
      <c r="F39" s="363"/>
      <c r="G39" s="363"/>
      <c r="H39" s="363"/>
      <c r="I39" s="363"/>
      <c r="J39" s="363"/>
      <c r="K39" s="363"/>
      <c r="L39" s="363"/>
      <c r="M39" s="363"/>
      <c r="N39" s="363">
        <v>39456</v>
      </c>
      <c r="O39" s="363">
        <v>35574</v>
      </c>
      <c r="P39" s="363">
        <v>40233</v>
      </c>
      <c r="Q39" s="363">
        <v>42686</v>
      </c>
      <c r="R39" s="363">
        <v>39828</v>
      </c>
      <c r="S39" s="363">
        <v>42264</v>
      </c>
      <c r="T39" s="363">
        <v>44457</v>
      </c>
      <c r="U39" s="363">
        <v>40206</v>
      </c>
      <c r="V39" s="363">
        <v>43368</v>
      </c>
      <c r="W39" s="363">
        <v>32482</v>
      </c>
      <c r="X39" s="363">
        <v>26446</v>
      </c>
      <c r="Y39" s="363">
        <v>29042</v>
      </c>
      <c r="Z39" s="363">
        <v>25814</v>
      </c>
      <c r="AA39" s="363">
        <v>26566</v>
      </c>
      <c r="AB39" s="363">
        <v>33685</v>
      </c>
      <c r="AC39" s="363">
        <v>30931</v>
      </c>
      <c r="AD39" s="363">
        <v>31703</v>
      </c>
      <c r="AE39" s="363">
        <v>32231</v>
      </c>
      <c r="AF39" s="363">
        <v>34944</v>
      </c>
      <c r="AG39" s="363">
        <v>33692</v>
      </c>
      <c r="AH39" s="363">
        <v>33365</v>
      </c>
      <c r="AI39" s="363">
        <v>35436</v>
      </c>
      <c r="AJ39" s="363">
        <v>33101</v>
      </c>
      <c r="AK39" s="363">
        <v>36470</v>
      </c>
      <c r="AL39" s="363">
        <v>30351</v>
      </c>
      <c r="AM39" s="363">
        <v>30377</v>
      </c>
      <c r="AN39" s="363">
        <v>39004</v>
      </c>
      <c r="AO39" s="363">
        <v>36197</v>
      </c>
      <c r="AP39" s="363">
        <v>37567</v>
      </c>
      <c r="AQ39" s="363">
        <v>37013</v>
      </c>
      <c r="AR39" s="363">
        <v>39632</v>
      </c>
      <c r="AS39" s="363">
        <v>42675</v>
      </c>
      <c r="AT39" s="363">
        <v>40832</v>
      </c>
      <c r="AU39" s="363">
        <v>40051</v>
      </c>
      <c r="AV39" s="363">
        <v>40781</v>
      </c>
      <c r="AW39" s="363">
        <v>43494</v>
      </c>
      <c r="AX39" s="363">
        <v>14171</v>
      </c>
      <c r="AY39" s="363">
        <v>15425</v>
      </c>
      <c r="AZ39" s="363">
        <v>15734</v>
      </c>
      <c r="BA39" s="363">
        <v>15190</v>
      </c>
      <c r="BB39" s="363">
        <v>17086</v>
      </c>
      <c r="BC39" s="363">
        <v>16290</v>
      </c>
      <c r="BD39" s="363">
        <v>15914</v>
      </c>
      <c r="BE39" s="363">
        <v>17123</v>
      </c>
      <c r="BF39" s="363">
        <v>15143</v>
      </c>
      <c r="BG39" s="363">
        <v>13394</v>
      </c>
      <c r="BH39" s="363">
        <v>14090</v>
      </c>
      <c r="BI39" s="363">
        <v>15637</v>
      </c>
      <c r="BJ39" s="363">
        <v>13273</v>
      </c>
      <c r="BK39" s="363">
        <v>12845</v>
      </c>
      <c r="BL39" s="363">
        <v>15087</v>
      </c>
      <c r="BM39" s="363">
        <v>12753</v>
      </c>
      <c r="BN39" s="363">
        <v>14459</v>
      </c>
      <c r="BO39" s="363">
        <v>13498</v>
      </c>
      <c r="BP39" s="363">
        <v>14020</v>
      </c>
      <c r="BQ39" s="363">
        <v>14610</v>
      </c>
      <c r="BR39" s="363">
        <v>12656</v>
      </c>
      <c r="BS39" s="363">
        <v>13313</v>
      </c>
      <c r="BT39" s="363">
        <v>12769</v>
      </c>
      <c r="BU39" s="363">
        <v>12769</v>
      </c>
      <c r="BV39" s="363">
        <v>12723</v>
      </c>
      <c r="BW39" s="363">
        <v>11749</v>
      </c>
      <c r="BX39" s="363">
        <v>12981</v>
      </c>
      <c r="BY39" s="363">
        <v>15261</v>
      </c>
      <c r="BZ39" s="363">
        <v>13524</v>
      </c>
      <c r="CA39" s="363">
        <v>12970</v>
      </c>
      <c r="CB39" s="363">
        <v>13409</v>
      </c>
      <c r="CC39" s="363">
        <v>13273</v>
      </c>
      <c r="CD39" s="363">
        <v>12106</v>
      </c>
      <c r="CE39" s="363">
        <v>13413</v>
      </c>
      <c r="CF39" s="363">
        <v>11786</v>
      </c>
      <c r="CG39" s="363">
        <v>11556</v>
      </c>
      <c r="CH39" s="363">
        <v>11400</v>
      </c>
      <c r="CI39" s="363">
        <v>12136</v>
      </c>
      <c r="CJ39" s="363">
        <v>10849</v>
      </c>
      <c r="CK39" s="363">
        <v>11588</v>
      </c>
      <c r="CL39" s="363">
        <v>12415</v>
      </c>
      <c r="CM39" s="363">
        <v>11048</v>
      </c>
      <c r="CN39" s="363">
        <v>12476</v>
      </c>
      <c r="CO39" s="363">
        <v>11748</v>
      </c>
      <c r="CP39" s="363">
        <v>13293</v>
      </c>
      <c r="CQ39" s="363">
        <v>14005</v>
      </c>
      <c r="CR39" s="363">
        <v>11282</v>
      </c>
      <c r="CS39" s="363">
        <v>11851</v>
      </c>
      <c r="CT39" s="363">
        <v>10542</v>
      </c>
      <c r="CU39" s="363">
        <v>9355</v>
      </c>
      <c r="CV39" s="363">
        <v>11791</v>
      </c>
      <c r="CW39" s="363">
        <v>10274</v>
      </c>
      <c r="CX39" s="363">
        <v>10986</v>
      </c>
      <c r="CY39" s="363">
        <v>11874</v>
      </c>
      <c r="CZ39" s="363">
        <v>11896</v>
      </c>
      <c r="DA39" s="363">
        <v>11177</v>
      </c>
      <c r="DB39" s="363">
        <v>10961</v>
      </c>
      <c r="DC39" s="363">
        <v>9833</v>
      </c>
      <c r="DD39" s="363">
        <v>10019</v>
      </c>
      <c r="DE39" s="363">
        <v>11520</v>
      </c>
      <c r="DF39" s="363">
        <v>8943</v>
      </c>
      <c r="DG39" s="363">
        <v>8884</v>
      </c>
      <c r="DH39" s="363">
        <v>10832</v>
      </c>
      <c r="DI39" s="363">
        <v>9478</v>
      </c>
      <c r="DJ39" s="363">
        <v>9744</v>
      </c>
      <c r="DK39" s="363">
        <v>10486</v>
      </c>
      <c r="DL39" s="363">
        <v>9675</v>
      </c>
      <c r="DM39" s="363">
        <v>10863</v>
      </c>
      <c r="DN39" s="363">
        <v>9407</v>
      </c>
      <c r="DO39" s="363">
        <v>9114</v>
      </c>
      <c r="DP39" s="363">
        <v>9716</v>
      </c>
      <c r="DQ39" s="363">
        <v>10704</v>
      </c>
      <c r="DR39" s="363">
        <v>9593</v>
      </c>
      <c r="DS39" s="363">
        <v>8347</v>
      </c>
      <c r="DT39" s="363">
        <v>10999</v>
      </c>
      <c r="DU39" s="363">
        <v>8210</v>
      </c>
      <c r="DV39" s="363">
        <v>10079</v>
      </c>
      <c r="DW39" s="363">
        <v>10279</v>
      </c>
      <c r="DX39" s="363">
        <v>9654</v>
      </c>
      <c r="DY39" s="363">
        <v>11112</v>
      </c>
      <c r="DZ39" s="363">
        <v>9139</v>
      </c>
      <c r="EA39" s="363">
        <v>10211</v>
      </c>
      <c r="EB39" s="363">
        <v>10674</v>
      </c>
      <c r="EC39" s="363">
        <v>10317</v>
      </c>
      <c r="ED39" s="363">
        <v>10052</v>
      </c>
      <c r="EE39" s="363">
        <v>9241</v>
      </c>
      <c r="EF39" s="363">
        <v>10843</v>
      </c>
      <c r="EG39" s="363">
        <v>10873</v>
      </c>
      <c r="EH39" s="363">
        <v>10572</v>
      </c>
      <c r="EI39" s="363">
        <v>10405</v>
      </c>
      <c r="EJ39" s="363">
        <v>11199</v>
      </c>
      <c r="EK39" s="363">
        <v>12413</v>
      </c>
      <c r="EL39" s="363">
        <v>10260</v>
      </c>
      <c r="EM39" s="363">
        <v>11562</v>
      </c>
      <c r="EN39" s="363">
        <v>11224</v>
      </c>
      <c r="EO39" s="363">
        <v>10902</v>
      </c>
      <c r="EP39" s="363">
        <v>11924</v>
      </c>
      <c r="EQ39" s="363">
        <v>11470</v>
      </c>
      <c r="ER39" s="363">
        <v>10621</v>
      </c>
      <c r="ES39" s="363">
        <v>11872</v>
      </c>
      <c r="ET39" s="363">
        <v>12642</v>
      </c>
      <c r="EU39" s="363">
        <v>10934</v>
      </c>
      <c r="EV39" s="363">
        <v>12819</v>
      </c>
      <c r="EW39" s="363">
        <v>13488</v>
      </c>
      <c r="EX39" s="363">
        <v>14465</v>
      </c>
      <c r="EY39" s="363">
        <v>14161</v>
      </c>
      <c r="EZ39" s="363">
        <v>12135</v>
      </c>
      <c r="FA39" s="363">
        <v>11881</v>
      </c>
      <c r="FB39" s="363">
        <v>12249</v>
      </c>
      <c r="FC39" s="363">
        <v>10802</v>
      </c>
      <c r="FD39" s="363">
        <v>11215</v>
      </c>
      <c r="FE39" s="363">
        <v>8135</v>
      </c>
      <c r="FF39" s="363">
        <v>9007</v>
      </c>
      <c r="FG39" s="363">
        <v>11443</v>
      </c>
      <c r="FH39" s="363">
        <v>12632</v>
      </c>
      <c r="FI39" s="363">
        <v>12398</v>
      </c>
      <c r="FJ39" s="363">
        <v>13084</v>
      </c>
      <c r="FK39" s="363">
        <v>12740</v>
      </c>
      <c r="FL39" s="363">
        <v>11643</v>
      </c>
      <c r="FM39" s="363">
        <v>11891</v>
      </c>
      <c r="FN39" s="363">
        <v>10098</v>
      </c>
      <c r="FO39" s="363">
        <v>10981</v>
      </c>
      <c r="FP39" s="363">
        <v>13198</v>
      </c>
      <c r="FQ39" s="363">
        <v>12022</v>
      </c>
      <c r="FR39" s="363">
        <v>12708</v>
      </c>
      <c r="FS39" s="363">
        <v>13571</v>
      </c>
      <c r="FT39" s="363">
        <v>13688</v>
      </c>
      <c r="FU39" s="363">
        <v>13859</v>
      </c>
      <c r="FV39" s="363">
        <v>12950</v>
      </c>
      <c r="FW39" s="363">
        <v>12411</v>
      </c>
      <c r="FX39" s="363">
        <v>11921</v>
      </c>
      <c r="FY39" s="363">
        <v>12468</v>
      </c>
      <c r="FZ39" s="363">
        <v>10744</v>
      </c>
      <c r="GA39" s="363">
        <v>11567</v>
      </c>
      <c r="GB39" s="363">
        <v>12390</v>
      </c>
      <c r="GC39" s="363">
        <v>10852</v>
      </c>
      <c r="GD39" s="363">
        <v>11911</v>
      </c>
      <c r="GE39" s="363">
        <v>11840</v>
      </c>
      <c r="GF39" s="363">
        <v>11426</v>
      </c>
      <c r="GG39" s="363">
        <v>12295</v>
      </c>
      <c r="GH39" s="363">
        <v>12162</v>
      </c>
      <c r="GI39" s="363">
        <v>11059</v>
      </c>
      <c r="GJ39" s="363">
        <v>10249</v>
      </c>
      <c r="GK39" s="363">
        <v>10407</v>
      </c>
      <c r="GL39" s="363">
        <v>10851</v>
      </c>
      <c r="GM39" s="363">
        <v>10260</v>
      </c>
      <c r="GN39" s="363">
        <v>12588</v>
      </c>
      <c r="GO39" s="363">
        <v>10035</v>
      </c>
      <c r="GP39" s="363">
        <v>11652</v>
      </c>
      <c r="GQ39" s="363">
        <v>11362</v>
      </c>
      <c r="GR39" s="363">
        <v>11065</v>
      </c>
      <c r="GS39" s="363">
        <v>12581</v>
      </c>
      <c r="GT39" s="363">
        <v>12053</v>
      </c>
      <c r="GU39" s="363">
        <v>14348</v>
      </c>
      <c r="GV39" s="363">
        <v>13280</v>
      </c>
      <c r="GW39" s="363">
        <v>13118</v>
      </c>
      <c r="GX39" s="363">
        <v>12713</v>
      </c>
      <c r="GY39" s="363">
        <v>11928</v>
      </c>
      <c r="GZ39" s="363">
        <v>12905</v>
      </c>
      <c r="HA39" s="363">
        <v>13436</v>
      </c>
      <c r="HB39" s="363">
        <v>12333</v>
      </c>
      <c r="HC39" s="363">
        <v>13421</v>
      </c>
      <c r="HD39" s="363">
        <v>14589</v>
      </c>
      <c r="HE39" s="363">
        <v>14262</v>
      </c>
      <c r="HF39" s="663">
        <v>13948</v>
      </c>
      <c r="HG39" s="663">
        <v>14930</v>
      </c>
      <c r="HH39" s="663">
        <v>13513</v>
      </c>
      <c r="HI39" s="663">
        <v>14166</v>
      </c>
      <c r="HJ39" s="663">
        <v>12352</v>
      </c>
      <c r="HK39" s="663">
        <v>13221</v>
      </c>
      <c r="HL39" s="663">
        <v>11959</v>
      </c>
    </row>
    <row r="40" spans="1:220" s="24" customFormat="1" ht="15">
      <c r="A40" s="304" t="s">
        <v>357</v>
      </c>
      <c r="B40" s="364"/>
      <c r="C40" s="365"/>
      <c r="D40" s="365"/>
      <c r="E40" s="365"/>
      <c r="F40" s="365"/>
      <c r="G40" s="365"/>
      <c r="H40" s="365"/>
      <c r="I40" s="365"/>
      <c r="J40" s="365"/>
      <c r="K40" s="365"/>
      <c r="L40" s="365"/>
      <c r="M40" s="365"/>
      <c r="N40" s="365">
        <v>19789</v>
      </c>
      <c r="O40" s="365">
        <v>21837</v>
      </c>
      <c r="P40" s="365">
        <v>17527</v>
      </c>
      <c r="Q40" s="365">
        <v>17604</v>
      </c>
      <c r="R40" s="365">
        <v>16574</v>
      </c>
      <c r="S40" s="365">
        <v>16828</v>
      </c>
      <c r="T40" s="365">
        <v>22432</v>
      </c>
      <c r="U40" s="365">
        <v>15218</v>
      </c>
      <c r="V40" s="365">
        <v>15472</v>
      </c>
      <c r="W40" s="365">
        <v>17153</v>
      </c>
      <c r="X40" s="365">
        <v>6984</v>
      </c>
      <c r="Y40" s="365">
        <v>7458</v>
      </c>
      <c r="Z40" s="365">
        <v>23327</v>
      </c>
      <c r="AA40" s="365">
        <v>6530</v>
      </c>
      <c r="AB40" s="365">
        <v>7262</v>
      </c>
      <c r="AC40" s="365">
        <v>6467</v>
      </c>
      <c r="AD40" s="365">
        <v>8911</v>
      </c>
      <c r="AE40" s="365">
        <v>6100</v>
      </c>
      <c r="AF40" s="365">
        <v>6341</v>
      </c>
      <c r="AG40" s="365">
        <v>5913</v>
      </c>
      <c r="AH40" s="365">
        <v>5808</v>
      </c>
      <c r="AI40" s="365">
        <v>6641</v>
      </c>
      <c r="AJ40" s="365">
        <v>5243</v>
      </c>
      <c r="AK40" s="365">
        <v>5549</v>
      </c>
      <c r="AL40" s="365">
        <v>4752</v>
      </c>
      <c r="AM40" s="365">
        <v>4283</v>
      </c>
      <c r="AN40" s="365">
        <v>5399</v>
      </c>
      <c r="AO40" s="365">
        <v>4525</v>
      </c>
      <c r="AP40" s="365">
        <v>4941</v>
      </c>
      <c r="AQ40" s="365">
        <v>4785</v>
      </c>
      <c r="AR40" s="365">
        <v>4932</v>
      </c>
      <c r="AS40" s="365">
        <v>5360</v>
      </c>
      <c r="AT40" s="365">
        <v>4934</v>
      </c>
      <c r="AU40" s="365">
        <v>4767</v>
      </c>
      <c r="AV40" s="365">
        <v>4571</v>
      </c>
      <c r="AW40" s="365">
        <v>4518</v>
      </c>
      <c r="AX40" s="365">
        <v>3877</v>
      </c>
      <c r="AY40" s="365">
        <v>4003</v>
      </c>
      <c r="AZ40" s="365">
        <v>4118</v>
      </c>
      <c r="BA40" s="365">
        <v>3485</v>
      </c>
      <c r="BB40" s="365">
        <v>4104</v>
      </c>
      <c r="BC40" s="365">
        <v>3744</v>
      </c>
      <c r="BD40" s="365">
        <v>3886</v>
      </c>
      <c r="BE40" s="365">
        <v>4186</v>
      </c>
      <c r="BF40" s="365">
        <v>3657</v>
      </c>
      <c r="BG40" s="365">
        <v>3180</v>
      </c>
      <c r="BH40" s="365">
        <v>3089</v>
      </c>
      <c r="BI40" s="365">
        <v>3171</v>
      </c>
      <c r="BJ40" s="365">
        <v>2715</v>
      </c>
      <c r="BK40" s="365">
        <v>2363</v>
      </c>
      <c r="BL40" s="365">
        <v>2536</v>
      </c>
      <c r="BM40" s="365">
        <v>2129</v>
      </c>
      <c r="BN40" s="365">
        <v>2330</v>
      </c>
      <c r="BO40" s="365">
        <v>2038</v>
      </c>
      <c r="BP40" s="365">
        <v>2014</v>
      </c>
      <c r="BQ40" s="365">
        <v>2166</v>
      </c>
      <c r="BR40" s="365">
        <v>1650</v>
      </c>
      <c r="BS40" s="365">
        <v>1832</v>
      </c>
      <c r="BT40" s="365">
        <v>1625</v>
      </c>
      <c r="BU40" s="365">
        <v>1457</v>
      </c>
      <c r="BV40" s="365">
        <v>1494</v>
      </c>
      <c r="BW40" s="365">
        <v>1267</v>
      </c>
      <c r="BX40" s="365">
        <v>1291</v>
      </c>
      <c r="BY40" s="365">
        <v>1596</v>
      </c>
      <c r="BZ40" s="365">
        <v>1473</v>
      </c>
      <c r="CA40" s="365">
        <v>1378</v>
      </c>
      <c r="CB40" s="365">
        <v>1410</v>
      </c>
      <c r="CC40" s="365">
        <v>1240</v>
      </c>
      <c r="CD40" s="365">
        <v>1240</v>
      </c>
      <c r="CE40" s="365">
        <v>1375</v>
      </c>
      <c r="CF40" s="365">
        <v>1023</v>
      </c>
      <c r="CG40" s="365">
        <v>1019</v>
      </c>
      <c r="CH40" s="365">
        <v>1140</v>
      </c>
      <c r="CI40" s="365">
        <v>1052</v>
      </c>
      <c r="CJ40" s="365">
        <v>992</v>
      </c>
      <c r="CK40" s="365">
        <v>1058</v>
      </c>
      <c r="CL40" s="365">
        <v>1047</v>
      </c>
      <c r="CM40" s="365">
        <v>906</v>
      </c>
      <c r="CN40" s="365">
        <v>1005</v>
      </c>
      <c r="CO40" s="365">
        <v>911</v>
      </c>
      <c r="CP40" s="365">
        <v>984</v>
      </c>
      <c r="CQ40" s="365">
        <v>964</v>
      </c>
      <c r="CR40" s="365">
        <v>790</v>
      </c>
      <c r="CS40" s="365">
        <v>865</v>
      </c>
      <c r="CT40" s="365">
        <v>753</v>
      </c>
      <c r="CU40" s="365">
        <v>672</v>
      </c>
      <c r="CV40" s="365">
        <v>739</v>
      </c>
      <c r="CW40" s="365">
        <v>673</v>
      </c>
      <c r="CX40" s="365">
        <v>653</v>
      </c>
      <c r="CY40" s="365">
        <v>736</v>
      </c>
      <c r="CZ40" s="365">
        <v>673</v>
      </c>
      <c r="DA40" s="365">
        <v>578</v>
      </c>
      <c r="DB40" s="365">
        <v>582</v>
      </c>
      <c r="DC40" s="365">
        <v>633</v>
      </c>
      <c r="DD40" s="365">
        <v>493</v>
      </c>
      <c r="DE40" s="365">
        <v>546</v>
      </c>
      <c r="DF40" s="365">
        <v>392</v>
      </c>
      <c r="DG40" s="365">
        <v>442</v>
      </c>
      <c r="DH40" s="365">
        <v>443</v>
      </c>
      <c r="DI40" s="365">
        <v>383</v>
      </c>
      <c r="DJ40" s="365">
        <v>411</v>
      </c>
      <c r="DK40" s="365">
        <v>772</v>
      </c>
      <c r="DL40" s="365">
        <v>815</v>
      </c>
      <c r="DM40" s="365">
        <v>742</v>
      </c>
      <c r="DN40" s="365">
        <v>819</v>
      </c>
      <c r="DO40" s="365">
        <v>781</v>
      </c>
      <c r="DP40" s="365">
        <v>1020</v>
      </c>
      <c r="DQ40" s="365">
        <v>1003</v>
      </c>
      <c r="DR40" s="365">
        <v>940</v>
      </c>
      <c r="DS40" s="365">
        <v>672</v>
      </c>
      <c r="DT40" s="365">
        <v>881</v>
      </c>
      <c r="DU40" s="365">
        <v>647</v>
      </c>
      <c r="DV40" s="365">
        <v>796</v>
      </c>
      <c r="DW40" s="365">
        <v>749</v>
      </c>
      <c r="DX40" s="365">
        <v>790</v>
      </c>
      <c r="DY40" s="365">
        <v>788</v>
      </c>
      <c r="DZ40" s="365">
        <v>813</v>
      </c>
      <c r="EA40" s="365">
        <v>717</v>
      </c>
      <c r="EB40" s="365">
        <v>895</v>
      </c>
      <c r="EC40" s="365">
        <v>1079</v>
      </c>
      <c r="ED40" s="365">
        <v>861</v>
      </c>
      <c r="EE40" s="365">
        <v>757</v>
      </c>
      <c r="EF40" s="365">
        <v>779</v>
      </c>
      <c r="EG40" s="365">
        <v>869</v>
      </c>
      <c r="EH40" s="365">
        <v>816</v>
      </c>
      <c r="EI40" s="365">
        <v>647</v>
      </c>
      <c r="EJ40" s="365">
        <v>659</v>
      </c>
      <c r="EK40" s="365">
        <v>932</v>
      </c>
      <c r="EL40" s="365">
        <v>639</v>
      </c>
      <c r="EM40" s="365">
        <v>768</v>
      </c>
      <c r="EN40" s="365">
        <v>778</v>
      </c>
      <c r="EO40" s="365">
        <v>846</v>
      </c>
      <c r="EP40" s="365">
        <v>731</v>
      </c>
      <c r="EQ40" s="365">
        <v>680</v>
      </c>
      <c r="ER40" s="365">
        <v>726</v>
      </c>
      <c r="ES40" s="365">
        <v>629</v>
      </c>
      <c r="ET40" s="365">
        <v>738</v>
      </c>
      <c r="EU40" s="365">
        <v>660</v>
      </c>
      <c r="EV40" s="365">
        <v>730</v>
      </c>
      <c r="EW40" s="365">
        <v>726</v>
      </c>
      <c r="EX40" s="365">
        <v>752</v>
      </c>
      <c r="EY40" s="365">
        <v>828</v>
      </c>
      <c r="EZ40" s="365">
        <v>783</v>
      </c>
      <c r="FA40" s="365">
        <v>859</v>
      </c>
      <c r="FB40" s="365">
        <v>826</v>
      </c>
      <c r="FC40" s="365">
        <v>746</v>
      </c>
      <c r="FD40" s="365">
        <v>573</v>
      </c>
      <c r="FE40" s="365">
        <v>417</v>
      </c>
      <c r="FF40" s="365">
        <v>564</v>
      </c>
      <c r="FG40" s="365">
        <v>674</v>
      </c>
      <c r="FH40" s="365">
        <v>752</v>
      </c>
      <c r="FI40" s="365">
        <v>721</v>
      </c>
      <c r="FJ40" s="365">
        <v>770</v>
      </c>
      <c r="FK40" s="365">
        <v>733</v>
      </c>
      <c r="FL40" s="365">
        <v>659</v>
      </c>
      <c r="FM40" s="365">
        <v>612</v>
      </c>
      <c r="FN40" s="365">
        <v>483</v>
      </c>
      <c r="FO40" s="365">
        <v>539</v>
      </c>
      <c r="FP40" s="365">
        <v>646</v>
      </c>
      <c r="FQ40" s="365">
        <v>730</v>
      </c>
      <c r="FR40" s="365">
        <v>717</v>
      </c>
      <c r="FS40" s="365">
        <v>597</v>
      </c>
      <c r="FT40" s="365">
        <v>607</v>
      </c>
      <c r="FU40" s="365">
        <v>655</v>
      </c>
      <c r="FV40" s="365">
        <v>642</v>
      </c>
      <c r="FW40" s="365">
        <v>671</v>
      </c>
      <c r="FX40" s="365">
        <v>694</v>
      </c>
      <c r="FY40" s="365">
        <v>834</v>
      </c>
      <c r="FZ40" s="365">
        <v>431</v>
      </c>
      <c r="GA40" s="365">
        <v>495</v>
      </c>
      <c r="GB40" s="365">
        <v>565</v>
      </c>
      <c r="GC40" s="365">
        <v>477</v>
      </c>
      <c r="GD40" s="365">
        <v>524</v>
      </c>
      <c r="GE40" s="365">
        <v>595</v>
      </c>
      <c r="GF40" s="365">
        <v>638</v>
      </c>
      <c r="GG40" s="365">
        <v>576</v>
      </c>
      <c r="GH40" s="365">
        <v>542</v>
      </c>
      <c r="GI40" s="365">
        <v>552</v>
      </c>
      <c r="GJ40" s="365">
        <v>653</v>
      </c>
      <c r="GK40" s="365">
        <v>540</v>
      </c>
      <c r="GL40" s="365">
        <v>475</v>
      </c>
      <c r="GM40" s="365">
        <v>462</v>
      </c>
      <c r="GN40" s="365">
        <v>505</v>
      </c>
      <c r="GO40" s="365">
        <v>403</v>
      </c>
      <c r="GP40" s="365">
        <v>530</v>
      </c>
      <c r="GQ40" s="365">
        <v>542</v>
      </c>
      <c r="GR40" s="365">
        <v>447</v>
      </c>
      <c r="GS40" s="365">
        <v>600</v>
      </c>
      <c r="GT40" s="365">
        <v>203</v>
      </c>
      <c r="GU40" s="365">
        <v>198</v>
      </c>
      <c r="GV40" s="365">
        <v>219</v>
      </c>
      <c r="GW40" s="365">
        <v>171</v>
      </c>
      <c r="GX40" s="365">
        <v>213</v>
      </c>
      <c r="GY40" s="365">
        <v>244</v>
      </c>
      <c r="GZ40" s="365">
        <v>294</v>
      </c>
      <c r="HA40" s="365">
        <v>291</v>
      </c>
      <c r="HB40" s="365">
        <v>194</v>
      </c>
      <c r="HC40" s="365">
        <v>219</v>
      </c>
      <c r="HD40" s="365">
        <v>272</v>
      </c>
      <c r="HE40" s="365">
        <v>290</v>
      </c>
      <c r="HF40" s="664">
        <v>248</v>
      </c>
      <c r="HG40" s="664">
        <v>240</v>
      </c>
      <c r="HH40" s="664">
        <v>282</v>
      </c>
      <c r="HI40" s="664">
        <v>227</v>
      </c>
      <c r="HJ40" s="664">
        <v>335</v>
      </c>
      <c r="HK40" s="664">
        <v>232</v>
      </c>
      <c r="HL40" s="664">
        <v>205</v>
      </c>
    </row>
    <row r="41" spans="1:220" s="280" customFormat="1" ht="15.75" customHeight="1">
      <c r="A41" s="239" t="s">
        <v>431</v>
      </c>
      <c r="B41" s="2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c r="BD41" s="278"/>
      <c r="BE41" s="278"/>
      <c r="BF41" s="278"/>
      <c r="BG41" s="278"/>
      <c r="BH41" s="278"/>
      <c r="BI41" s="278"/>
      <c r="BJ41" s="278"/>
      <c r="BK41" s="278"/>
      <c r="BL41" s="278"/>
      <c r="BM41" s="278"/>
      <c r="BN41" s="278"/>
      <c r="BO41" s="278"/>
      <c r="BP41" s="278"/>
      <c r="BQ41" s="278"/>
      <c r="BR41" s="278"/>
      <c r="BS41" s="278"/>
      <c r="BT41" s="278"/>
      <c r="BU41" s="278"/>
      <c r="BV41" s="278"/>
      <c r="BW41" s="278"/>
      <c r="BX41" s="278"/>
      <c r="BY41" s="278"/>
      <c r="BZ41" s="278"/>
      <c r="CA41" s="278"/>
      <c r="CB41" s="278"/>
      <c r="CC41" s="278"/>
      <c r="CD41" s="278"/>
      <c r="CE41" s="278"/>
      <c r="CF41" s="278"/>
      <c r="CG41" s="278"/>
      <c r="CH41" s="278"/>
      <c r="CI41" s="278"/>
      <c r="CJ41" s="278"/>
      <c r="CK41" s="278"/>
      <c r="CL41" s="278"/>
      <c r="CM41" s="278"/>
      <c r="CN41" s="278"/>
      <c r="CO41" s="278"/>
      <c r="CP41" s="278"/>
      <c r="CQ41" s="278"/>
      <c r="CR41" s="278"/>
      <c r="CS41" s="278"/>
      <c r="CT41" s="278"/>
      <c r="CU41" s="278"/>
      <c r="CV41" s="278"/>
      <c r="CW41" s="278"/>
      <c r="CX41" s="278"/>
      <c r="CY41" s="278"/>
      <c r="CZ41" s="278"/>
      <c r="DA41" s="278"/>
      <c r="DB41" s="278"/>
      <c r="DC41" s="278"/>
      <c r="DD41" s="278"/>
      <c r="DE41" s="278"/>
      <c r="DF41" s="278"/>
      <c r="DG41" s="278"/>
      <c r="DH41" s="278"/>
      <c r="DI41" s="278"/>
      <c r="DJ41" s="278"/>
      <c r="DK41" s="278"/>
      <c r="DL41" s="278"/>
      <c r="DM41" s="278"/>
      <c r="DN41" s="278"/>
      <c r="DO41" s="278"/>
      <c r="DP41" s="278"/>
      <c r="DQ41" s="278"/>
      <c r="DR41" s="278"/>
      <c r="DS41" s="278"/>
      <c r="DT41" s="278"/>
      <c r="DU41" s="278"/>
      <c r="DV41" s="278"/>
      <c r="DW41" s="278"/>
      <c r="DX41" s="278"/>
      <c r="DY41" s="278"/>
      <c r="DZ41" s="278"/>
      <c r="EA41" s="278"/>
      <c r="EB41" s="278"/>
      <c r="EC41" s="278"/>
      <c r="ED41" s="278"/>
      <c r="EE41" s="278"/>
      <c r="EF41" s="278"/>
      <c r="EG41" s="278"/>
      <c r="EH41" s="278"/>
      <c r="EI41" s="278"/>
      <c r="EJ41" s="278"/>
      <c r="EK41" s="278"/>
      <c r="EL41" s="278"/>
      <c r="EM41" s="278"/>
      <c r="EN41" s="278"/>
      <c r="EO41" s="278"/>
      <c r="EP41" s="278"/>
      <c r="EQ41" s="278"/>
      <c r="ER41" s="278"/>
      <c r="ES41" s="278"/>
      <c r="ET41" s="278"/>
      <c r="EU41" s="279"/>
      <c r="EV41" s="236"/>
      <c r="EW41" s="236"/>
      <c r="FH41"/>
      <c r="FI41"/>
      <c r="FJ41"/>
      <c r="FK41"/>
    </row>
    <row r="42" spans="1:220" s="280" customFormat="1" ht="12.75" customHeight="1">
      <c r="A42" s="278"/>
      <c r="B42" s="2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c r="BD42" s="278"/>
      <c r="BE42" s="278"/>
      <c r="BF42" s="278"/>
      <c r="BG42" s="278"/>
      <c r="BH42" s="278"/>
      <c r="BI42" s="278"/>
      <c r="BJ42" s="278"/>
      <c r="BK42" s="278"/>
      <c r="BL42" s="278"/>
      <c r="BM42" s="278"/>
      <c r="BN42" s="278"/>
      <c r="BO42" s="278"/>
      <c r="BP42" s="278"/>
      <c r="BQ42" s="278"/>
      <c r="BR42" s="278"/>
      <c r="BS42" s="278"/>
      <c r="BT42" s="278"/>
      <c r="BU42" s="278"/>
      <c r="BV42" s="278"/>
      <c r="BW42" s="278"/>
      <c r="BX42" s="278"/>
      <c r="BY42" s="278"/>
      <c r="BZ42" s="278"/>
      <c r="CA42" s="278"/>
      <c r="CB42" s="278"/>
      <c r="CC42" s="278"/>
      <c r="CD42" s="278"/>
      <c r="CE42" s="278"/>
      <c r="CF42" s="278"/>
      <c r="CG42" s="278"/>
      <c r="CH42" s="278"/>
      <c r="CI42" s="278"/>
      <c r="CJ42" s="278"/>
      <c r="CK42" s="278"/>
      <c r="CL42" s="278"/>
      <c r="CM42" s="278"/>
      <c r="CN42" s="278"/>
      <c r="CO42" s="278"/>
      <c r="CP42" s="278"/>
      <c r="CQ42" s="278"/>
      <c r="CR42" s="278"/>
      <c r="CS42" s="278"/>
      <c r="CT42" s="278"/>
      <c r="CU42" s="278"/>
      <c r="CV42" s="278"/>
      <c r="CW42" s="278"/>
      <c r="CX42" s="278"/>
      <c r="CY42" s="278"/>
      <c r="CZ42" s="278"/>
      <c r="DA42" s="278"/>
      <c r="DB42" s="278"/>
      <c r="DC42" s="278"/>
      <c r="DD42" s="278"/>
      <c r="DE42" s="278"/>
      <c r="DF42" s="278"/>
      <c r="DG42" s="278"/>
      <c r="DH42" s="278"/>
      <c r="DI42" s="278"/>
      <c r="DJ42" s="278"/>
      <c r="DK42" s="278"/>
      <c r="DL42" s="278"/>
      <c r="DM42" s="278"/>
      <c r="DN42" s="278"/>
      <c r="DO42" s="278"/>
      <c r="DP42" s="278"/>
      <c r="DQ42" s="278"/>
      <c r="DR42" s="278"/>
      <c r="DS42" s="278"/>
      <c r="DT42" s="278"/>
      <c r="DU42" s="278"/>
      <c r="DV42" s="278"/>
      <c r="DW42" s="278"/>
      <c r="DX42" s="278"/>
      <c r="DY42" s="278"/>
      <c r="DZ42" s="278"/>
      <c r="EA42" s="278"/>
      <c r="EB42" s="278"/>
      <c r="EC42" s="278"/>
      <c r="ED42" s="278"/>
      <c r="EE42" s="278"/>
      <c r="EF42" s="278"/>
      <c r="EG42" s="278"/>
      <c r="EH42" s="278"/>
      <c r="EI42" s="278"/>
      <c r="EJ42" s="278"/>
      <c r="EK42" s="278"/>
      <c r="EL42" s="278"/>
      <c r="EM42" s="278"/>
      <c r="EN42" s="278"/>
      <c r="EO42" s="278"/>
      <c r="EP42" s="278"/>
      <c r="EQ42" s="278"/>
      <c r="ER42" s="278"/>
      <c r="ES42" s="278"/>
      <c r="ET42" s="278"/>
      <c r="EU42" s="279"/>
      <c r="EV42" s="236"/>
      <c r="EW42" s="236"/>
    </row>
    <row r="43" spans="1:220" s="280" customFormat="1" ht="12.75" customHeight="1">
      <c r="B43" s="2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C43" s="278"/>
      <c r="DD43" s="278"/>
      <c r="DE43" s="278"/>
      <c r="DF43" s="278"/>
      <c r="DG43" s="278"/>
      <c r="DH43" s="278"/>
      <c r="DI43" s="278"/>
      <c r="DJ43" s="278"/>
      <c r="DK43" s="278"/>
      <c r="DL43" s="278"/>
      <c r="DM43" s="278"/>
      <c r="DN43" s="278"/>
      <c r="DO43" s="278"/>
      <c r="DP43" s="278"/>
      <c r="DQ43" s="278"/>
      <c r="DR43" s="278"/>
      <c r="DS43" s="278"/>
      <c r="DT43" s="278"/>
      <c r="DU43" s="278"/>
      <c r="DV43" s="278"/>
      <c r="DW43" s="278"/>
      <c r="DX43" s="278"/>
      <c r="DY43" s="278"/>
      <c r="DZ43" s="278"/>
      <c r="EA43" s="278"/>
      <c r="EB43" s="278"/>
      <c r="EC43" s="278"/>
      <c r="ED43" s="278"/>
      <c r="EE43" s="278"/>
      <c r="EF43" s="278"/>
      <c r="EG43" s="278"/>
      <c r="EH43" s="278"/>
      <c r="EI43" s="278"/>
      <c r="EJ43" s="278"/>
      <c r="EK43" s="278"/>
      <c r="EL43" s="278"/>
      <c r="EM43" s="278"/>
      <c r="EN43" s="278"/>
      <c r="EO43" s="278"/>
      <c r="EP43" s="278"/>
      <c r="EQ43" s="278"/>
      <c r="ER43" s="278"/>
      <c r="ES43" s="278"/>
      <c r="ET43" s="278"/>
      <c r="EU43" s="279"/>
      <c r="EV43" s="236"/>
      <c r="EW43" s="236"/>
    </row>
    <row r="44" spans="1:220" s="280" customFormat="1" ht="15.75">
      <c r="A44" s="403" t="s">
        <v>505</v>
      </c>
      <c r="B44" s="239"/>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c r="BD44" s="278"/>
      <c r="BE44" s="278"/>
      <c r="BF44" s="278"/>
      <c r="BG44" s="278"/>
      <c r="BH44" s="278"/>
      <c r="BI44" s="278"/>
      <c r="BJ44" s="278"/>
      <c r="BK44" s="278"/>
      <c r="BL44" s="278"/>
      <c r="BM44" s="278"/>
      <c r="BN44" s="278"/>
      <c r="BO44" s="278"/>
      <c r="BP44" s="278"/>
      <c r="BQ44" s="278"/>
      <c r="BR44" s="278"/>
      <c r="BS44" s="278"/>
      <c r="BT44" s="278"/>
      <c r="BU44" s="278"/>
      <c r="BV44" s="278"/>
      <c r="BW44" s="278"/>
      <c r="BX44" s="278"/>
      <c r="BY44" s="278"/>
      <c r="BZ44" s="278"/>
      <c r="CA44" s="278"/>
      <c r="CB44" s="278"/>
      <c r="CC44" s="278"/>
      <c r="CD44" s="278"/>
      <c r="CE44" s="278"/>
      <c r="CF44" s="278"/>
      <c r="CG44" s="278"/>
      <c r="CH44" s="278"/>
      <c r="CI44" s="278"/>
      <c r="CJ44" s="278"/>
      <c r="CK44" s="278"/>
      <c r="CL44" s="278"/>
      <c r="CM44" s="278"/>
      <c r="CN44" s="278"/>
      <c r="CO44" s="278"/>
      <c r="CP44" s="278"/>
      <c r="CQ44" s="278"/>
      <c r="CR44" s="278"/>
      <c r="CS44" s="278"/>
      <c r="CT44" s="278"/>
      <c r="CU44" s="278"/>
      <c r="CV44" s="278"/>
      <c r="CW44" s="278"/>
      <c r="CX44" s="278"/>
      <c r="CY44" s="278"/>
      <c r="CZ44" s="278"/>
      <c r="DA44" s="278"/>
      <c r="DB44" s="278"/>
      <c r="DC44" s="278"/>
      <c r="DD44" s="278"/>
      <c r="DE44" s="278"/>
      <c r="DF44" s="278"/>
      <c r="DG44" s="278"/>
      <c r="DH44" s="278"/>
      <c r="DI44" s="278"/>
      <c r="DJ44" s="278"/>
      <c r="DK44" s="278"/>
      <c r="DL44" s="278"/>
      <c r="DM44" s="278"/>
      <c r="DN44" s="278"/>
      <c r="DO44" s="278"/>
      <c r="DP44" s="278"/>
      <c r="DQ44" s="278"/>
      <c r="DR44" s="278"/>
      <c r="DS44" s="278"/>
      <c r="DT44" s="278"/>
      <c r="DU44" s="278"/>
      <c r="DV44" s="278"/>
      <c r="DW44" s="278"/>
      <c r="DX44" s="278"/>
      <c r="DY44" s="278"/>
      <c r="DZ44" s="278"/>
      <c r="EA44" s="278"/>
      <c r="EB44" s="278"/>
      <c r="EC44" s="278"/>
      <c r="ED44" s="278"/>
      <c r="EE44" s="278"/>
      <c r="EF44" s="278"/>
      <c r="EG44" s="278"/>
      <c r="EH44" s="278"/>
      <c r="EI44" s="278"/>
      <c r="EJ44" s="278"/>
      <c r="EK44" s="278"/>
      <c r="EL44" s="278"/>
      <c r="EM44" s="278"/>
      <c r="EN44" s="278"/>
      <c r="EO44" s="278"/>
      <c r="EP44" s="278"/>
      <c r="EQ44" s="278"/>
      <c r="ER44" s="278"/>
      <c r="ES44" s="278"/>
      <c r="ET44" s="278"/>
      <c r="EU44" s="279"/>
      <c r="EV44" s="236"/>
      <c r="EW44" s="236"/>
    </row>
    <row r="45" spans="1:220" s="280" customFormat="1" ht="15">
      <c r="A45" s="303" t="s">
        <v>64</v>
      </c>
      <c r="B45" s="224">
        <v>39083</v>
      </c>
      <c r="C45" s="224">
        <v>39114</v>
      </c>
      <c r="D45" s="224">
        <v>39142</v>
      </c>
      <c r="E45" s="224">
        <v>39173</v>
      </c>
      <c r="F45" s="224">
        <v>39203</v>
      </c>
      <c r="G45" s="224">
        <v>39234</v>
      </c>
      <c r="H45" s="224">
        <v>39264</v>
      </c>
      <c r="I45" s="224">
        <v>39295</v>
      </c>
      <c r="J45" s="224">
        <v>39326</v>
      </c>
      <c r="K45" s="224">
        <v>39356</v>
      </c>
      <c r="L45" s="224">
        <v>39387</v>
      </c>
      <c r="M45" s="224">
        <v>39417</v>
      </c>
      <c r="N45" s="224">
        <v>39448</v>
      </c>
      <c r="O45" s="224">
        <v>39479</v>
      </c>
      <c r="P45" s="224">
        <v>39508</v>
      </c>
      <c r="Q45" s="224">
        <v>39539</v>
      </c>
      <c r="R45" s="224">
        <v>39569</v>
      </c>
      <c r="S45" s="224">
        <v>39600</v>
      </c>
      <c r="T45" s="224">
        <v>39630</v>
      </c>
      <c r="U45" s="224">
        <v>39661</v>
      </c>
      <c r="V45" s="224">
        <v>39692</v>
      </c>
      <c r="W45" s="224">
        <v>39722</v>
      </c>
      <c r="X45" s="224">
        <v>39753</v>
      </c>
      <c r="Y45" s="224">
        <v>39783</v>
      </c>
      <c r="Z45" s="224">
        <v>39814</v>
      </c>
      <c r="AA45" s="224">
        <v>39845</v>
      </c>
      <c r="AB45" s="224">
        <v>39873</v>
      </c>
      <c r="AC45" s="224">
        <v>39904</v>
      </c>
      <c r="AD45" s="224">
        <v>39934</v>
      </c>
      <c r="AE45" s="224">
        <v>39965</v>
      </c>
      <c r="AF45" s="224">
        <v>39995</v>
      </c>
      <c r="AG45" s="224">
        <v>40026</v>
      </c>
      <c r="AH45" s="224">
        <v>40057</v>
      </c>
      <c r="AI45" s="224">
        <v>40087</v>
      </c>
      <c r="AJ45" s="224">
        <v>40118</v>
      </c>
      <c r="AK45" s="224">
        <v>40148</v>
      </c>
      <c r="AL45" s="224">
        <v>40179</v>
      </c>
      <c r="AM45" s="224">
        <v>40210</v>
      </c>
      <c r="AN45" s="224">
        <v>40238</v>
      </c>
      <c r="AO45" s="224">
        <v>40269</v>
      </c>
      <c r="AP45" s="224">
        <v>40299</v>
      </c>
      <c r="AQ45" s="224">
        <v>40330</v>
      </c>
      <c r="AR45" s="224">
        <v>40360</v>
      </c>
      <c r="AS45" s="224">
        <v>40391</v>
      </c>
      <c r="AT45" s="224">
        <v>40422</v>
      </c>
      <c r="AU45" s="224">
        <v>40452</v>
      </c>
      <c r="AV45" s="224">
        <v>40483</v>
      </c>
      <c r="AW45" s="224">
        <v>40513</v>
      </c>
      <c r="AX45" s="224">
        <v>40544</v>
      </c>
      <c r="AY45" s="224">
        <v>40575</v>
      </c>
      <c r="AZ45" s="224">
        <v>40603</v>
      </c>
      <c r="BA45" s="224">
        <v>40634</v>
      </c>
      <c r="BB45" s="224">
        <v>40664</v>
      </c>
      <c r="BC45" s="224">
        <v>40695</v>
      </c>
      <c r="BD45" s="224">
        <v>40725</v>
      </c>
      <c r="BE45" s="224">
        <v>40756</v>
      </c>
      <c r="BF45" s="224">
        <v>40787</v>
      </c>
      <c r="BG45" s="224">
        <v>40817</v>
      </c>
      <c r="BH45" s="224">
        <v>40848</v>
      </c>
      <c r="BI45" s="224">
        <v>40878</v>
      </c>
      <c r="BJ45" s="224">
        <v>40909</v>
      </c>
      <c r="BK45" s="224">
        <v>40940</v>
      </c>
      <c r="BL45" s="224">
        <v>40969</v>
      </c>
      <c r="BM45" s="224">
        <v>41000</v>
      </c>
      <c r="BN45" s="224">
        <v>41030</v>
      </c>
      <c r="BO45" s="224">
        <v>41061</v>
      </c>
      <c r="BP45" s="224">
        <v>41091</v>
      </c>
      <c r="BQ45" s="224">
        <v>41122</v>
      </c>
      <c r="BR45" s="224">
        <v>41153</v>
      </c>
      <c r="BS45" s="224">
        <v>41183</v>
      </c>
      <c r="BT45" s="224">
        <v>41214</v>
      </c>
      <c r="BU45" s="224">
        <v>41244</v>
      </c>
      <c r="BV45" s="224">
        <v>41275</v>
      </c>
      <c r="BW45" s="224">
        <v>41306</v>
      </c>
      <c r="BX45" s="224">
        <v>41334</v>
      </c>
      <c r="BY45" s="224">
        <v>41365</v>
      </c>
      <c r="BZ45" s="224">
        <v>41395</v>
      </c>
      <c r="CA45" s="224">
        <v>41426</v>
      </c>
      <c r="CB45" s="224">
        <v>41456</v>
      </c>
      <c r="CC45" s="224">
        <v>41487</v>
      </c>
      <c r="CD45" s="224">
        <v>41518</v>
      </c>
      <c r="CE45" s="224">
        <v>41548</v>
      </c>
      <c r="CF45" s="224">
        <v>41579</v>
      </c>
      <c r="CG45" s="224">
        <v>41609</v>
      </c>
      <c r="CH45" s="224">
        <v>41640</v>
      </c>
      <c r="CI45" s="224">
        <v>41671</v>
      </c>
      <c r="CJ45" s="224">
        <v>41699</v>
      </c>
      <c r="CK45" s="224">
        <v>41730</v>
      </c>
      <c r="CL45" s="224">
        <v>41760</v>
      </c>
      <c r="CM45" s="224">
        <v>41791</v>
      </c>
      <c r="CN45" s="224">
        <v>41821</v>
      </c>
      <c r="CO45" s="224">
        <v>41852</v>
      </c>
      <c r="CP45" s="224">
        <v>41883</v>
      </c>
      <c r="CQ45" s="224">
        <v>41913</v>
      </c>
      <c r="CR45" s="224">
        <v>41944</v>
      </c>
      <c r="CS45" s="224">
        <v>41974</v>
      </c>
      <c r="CT45" s="224">
        <v>42005</v>
      </c>
      <c r="CU45" s="224">
        <v>42036</v>
      </c>
      <c r="CV45" s="224">
        <v>42064</v>
      </c>
      <c r="CW45" s="224">
        <v>42095</v>
      </c>
      <c r="CX45" s="224">
        <v>42125</v>
      </c>
      <c r="CY45" s="224">
        <v>42156</v>
      </c>
      <c r="CZ45" s="224">
        <v>42186</v>
      </c>
      <c r="DA45" s="224">
        <v>42217</v>
      </c>
      <c r="DB45" s="224">
        <v>42248</v>
      </c>
      <c r="DC45" s="224">
        <v>42278</v>
      </c>
      <c r="DD45" s="224">
        <v>42309</v>
      </c>
      <c r="DE45" s="224">
        <v>42339</v>
      </c>
      <c r="DF45" s="224">
        <v>42370</v>
      </c>
      <c r="DG45" s="224">
        <v>42401</v>
      </c>
      <c r="DH45" s="224">
        <v>42430</v>
      </c>
      <c r="DI45" s="224">
        <v>42461</v>
      </c>
      <c r="DJ45" s="224">
        <v>42491</v>
      </c>
      <c r="DK45" s="224">
        <v>42522</v>
      </c>
      <c r="DL45" s="224">
        <v>42552</v>
      </c>
      <c r="DM45" s="224">
        <v>42583</v>
      </c>
      <c r="DN45" s="224">
        <v>42614</v>
      </c>
      <c r="DO45" s="224">
        <v>42644</v>
      </c>
      <c r="DP45" s="224">
        <v>42675</v>
      </c>
      <c r="DQ45" s="224">
        <v>42705</v>
      </c>
      <c r="DR45" s="224">
        <v>42736</v>
      </c>
      <c r="DS45" s="224">
        <v>42767</v>
      </c>
      <c r="DT45" s="224">
        <v>42795</v>
      </c>
      <c r="DU45" s="224">
        <v>42826</v>
      </c>
      <c r="DV45" s="224">
        <v>42856</v>
      </c>
      <c r="DW45" s="224">
        <v>42887</v>
      </c>
      <c r="DX45" s="224">
        <v>42917</v>
      </c>
      <c r="DY45" s="224">
        <v>42948</v>
      </c>
      <c r="DZ45" s="224">
        <v>42979</v>
      </c>
      <c r="EA45" s="224">
        <v>43009</v>
      </c>
      <c r="EB45" s="224">
        <v>43040</v>
      </c>
      <c r="EC45" s="224">
        <v>43070</v>
      </c>
      <c r="ED45" s="224">
        <v>43101</v>
      </c>
      <c r="EE45" s="224">
        <v>43132</v>
      </c>
      <c r="EF45" s="224">
        <v>43160</v>
      </c>
      <c r="EG45" s="224">
        <v>43191</v>
      </c>
      <c r="EH45" s="224">
        <v>43221</v>
      </c>
      <c r="EI45" s="224">
        <v>43252</v>
      </c>
      <c r="EJ45" s="224">
        <v>43282</v>
      </c>
      <c r="EK45" s="224">
        <v>43313</v>
      </c>
      <c r="EL45" s="224">
        <v>43344</v>
      </c>
      <c r="EM45" s="224">
        <v>43374</v>
      </c>
      <c r="EN45" s="224">
        <v>43405</v>
      </c>
      <c r="EO45" s="224">
        <v>43435</v>
      </c>
      <c r="EP45" s="224">
        <v>43466</v>
      </c>
      <c r="EQ45" s="224">
        <v>43497</v>
      </c>
      <c r="ER45" s="224">
        <v>43525</v>
      </c>
      <c r="ES45" s="224">
        <v>43556</v>
      </c>
      <c r="ET45" s="224">
        <v>43586</v>
      </c>
      <c r="EU45" s="224">
        <v>43617</v>
      </c>
      <c r="EV45" s="224">
        <v>43647</v>
      </c>
      <c r="EW45" s="224">
        <v>43678</v>
      </c>
      <c r="EX45" s="224">
        <v>43709</v>
      </c>
      <c r="EY45" s="224">
        <v>43739</v>
      </c>
      <c r="EZ45" s="224">
        <v>43770</v>
      </c>
      <c r="FA45" s="224">
        <v>43800</v>
      </c>
      <c r="FB45" s="224">
        <v>43831</v>
      </c>
      <c r="FC45" s="224">
        <v>43862</v>
      </c>
      <c r="FD45" s="224">
        <v>43891</v>
      </c>
      <c r="FE45" s="224">
        <v>43922</v>
      </c>
      <c r="FF45" s="224">
        <v>43952</v>
      </c>
      <c r="FG45" s="224">
        <v>43983</v>
      </c>
      <c r="FH45" s="224">
        <v>44013</v>
      </c>
      <c r="FI45" s="224">
        <v>44044</v>
      </c>
      <c r="FJ45" s="224">
        <v>44075</v>
      </c>
      <c r="FK45" s="224">
        <v>44105</v>
      </c>
      <c r="FL45" s="224">
        <v>44136</v>
      </c>
      <c r="FM45" s="224">
        <v>44166</v>
      </c>
      <c r="FN45" s="224">
        <v>44197</v>
      </c>
      <c r="FO45" s="224">
        <v>44228</v>
      </c>
      <c r="FP45" s="224">
        <v>44256</v>
      </c>
      <c r="FQ45" s="224">
        <v>44287</v>
      </c>
      <c r="FR45" s="224">
        <v>44317</v>
      </c>
      <c r="FS45" s="224">
        <v>44348</v>
      </c>
      <c r="FT45" s="224">
        <v>44378</v>
      </c>
      <c r="FU45" s="224">
        <v>44409</v>
      </c>
      <c r="FV45" s="224">
        <v>44440</v>
      </c>
      <c r="FW45" s="224">
        <v>44470</v>
      </c>
      <c r="FX45" s="224">
        <v>44501</v>
      </c>
      <c r="FY45" s="224">
        <v>44531</v>
      </c>
      <c r="FZ45" s="224">
        <v>44562</v>
      </c>
      <c r="GA45" s="224">
        <v>44593</v>
      </c>
      <c r="GB45" s="224">
        <v>44621</v>
      </c>
      <c r="GC45" s="224">
        <v>44652</v>
      </c>
      <c r="GD45" s="224" t="s">
        <v>504</v>
      </c>
    </row>
    <row r="46" spans="1:220" s="24" customFormat="1" ht="14.25" customHeight="1">
      <c r="A46" s="418" t="s">
        <v>0</v>
      </c>
      <c r="B46" s="419"/>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v>63341</v>
      </c>
      <c r="AI46" s="420">
        <v>74542</v>
      </c>
      <c r="AJ46" s="420">
        <v>69288</v>
      </c>
      <c r="AK46" s="420">
        <v>130410</v>
      </c>
      <c r="AL46" s="420">
        <v>138986</v>
      </c>
      <c r="AM46" s="420">
        <v>144454</v>
      </c>
      <c r="AN46" s="420">
        <v>226823</v>
      </c>
      <c r="AO46" s="420">
        <v>237900</v>
      </c>
      <c r="AP46" s="420">
        <v>380943</v>
      </c>
      <c r="AQ46" s="420">
        <v>381678</v>
      </c>
      <c r="AR46" s="420">
        <v>448201</v>
      </c>
      <c r="AS46" s="420">
        <v>493552</v>
      </c>
      <c r="AT46" s="420">
        <v>481226</v>
      </c>
      <c r="AU46" s="420">
        <v>474203</v>
      </c>
      <c r="AV46" s="420">
        <v>505207</v>
      </c>
      <c r="AW46" s="420">
        <v>527697</v>
      </c>
      <c r="AX46" s="420">
        <v>372171.00001000002</v>
      </c>
      <c r="AY46" s="420">
        <v>414946</v>
      </c>
      <c r="AZ46" s="420">
        <v>434507</v>
      </c>
      <c r="BA46" s="420">
        <v>407593</v>
      </c>
      <c r="BB46" s="420">
        <v>464342</v>
      </c>
      <c r="BC46" s="420">
        <v>440392</v>
      </c>
      <c r="BD46" s="420">
        <v>439893</v>
      </c>
      <c r="BE46" s="420">
        <v>488782</v>
      </c>
      <c r="BF46" s="420">
        <v>452255</v>
      </c>
      <c r="BG46" s="420">
        <v>419331</v>
      </c>
      <c r="BH46" s="420">
        <v>446126</v>
      </c>
      <c r="BI46" s="420">
        <v>461608</v>
      </c>
      <c r="BJ46" s="420">
        <v>382135</v>
      </c>
      <c r="BK46" s="420">
        <v>347445</v>
      </c>
      <c r="BL46" s="420">
        <v>405535</v>
      </c>
      <c r="BM46" s="420">
        <v>339432</v>
      </c>
      <c r="BN46" s="420">
        <v>379045</v>
      </c>
      <c r="BO46" s="420">
        <v>393379</v>
      </c>
      <c r="BP46" s="420">
        <v>401255</v>
      </c>
      <c r="BQ46" s="420">
        <v>442549</v>
      </c>
      <c r="BR46" s="420">
        <v>320180</v>
      </c>
      <c r="BS46" s="420">
        <v>399918</v>
      </c>
      <c r="BT46" s="420">
        <v>368609</v>
      </c>
      <c r="BU46" s="420">
        <v>368044</v>
      </c>
      <c r="BV46" s="420">
        <v>332882</v>
      </c>
      <c r="BW46" s="420">
        <v>271331</v>
      </c>
      <c r="BX46" s="420">
        <v>313700</v>
      </c>
      <c r="BY46" s="420">
        <v>346362</v>
      </c>
      <c r="BZ46" s="420">
        <v>330390</v>
      </c>
      <c r="CA46" s="420">
        <v>311629</v>
      </c>
      <c r="CB46" s="420">
        <v>343373</v>
      </c>
      <c r="CC46" s="420">
        <v>338799</v>
      </c>
      <c r="CD46" s="420">
        <v>343142</v>
      </c>
      <c r="CE46" s="420">
        <v>376110</v>
      </c>
      <c r="CF46" s="420">
        <v>342694</v>
      </c>
      <c r="CG46" s="420">
        <v>385740</v>
      </c>
      <c r="CH46" s="420">
        <v>343492</v>
      </c>
      <c r="CI46" s="420">
        <v>315521</v>
      </c>
      <c r="CJ46" s="420">
        <v>286971</v>
      </c>
      <c r="CK46" s="420">
        <v>348149</v>
      </c>
      <c r="CL46" s="420">
        <v>353138</v>
      </c>
      <c r="CM46" s="420">
        <v>306595</v>
      </c>
      <c r="CN46" s="420">
        <v>355453</v>
      </c>
      <c r="CO46" s="420">
        <v>346960</v>
      </c>
      <c r="CP46" s="420">
        <v>379839</v>
      </c>
      <c r="CQ46" s="420">
        <v>395110</v>
      </c>
      <c r="CR46" s="420">
        <v>370389</v>
      </c>
      <c r="CS46" s="420">
        <v>451993</v>
      </c>
      <c r="CT46" s="420">
        <v>348039</v>
      </c>
      <c r="CU46" s="420">
        <v>287750</v>
      </c>
      <c r="CV46" s="420">
        <v>340368</v>
      </c>
      <c r="CW46" s="420">
        <v>306391</v>
      </c>
      <c r="CX46" s="420">
        <v>303816</v>
      </c>
      <c r="CY46" s="420">
        <v>310193</v>
      </c>
      <c r="CZ46" s="420">
        <v>330876</v>
      </c>
      <c r="DA46" s="420">
        <v>307634</v>
      </c>
      <c r="DB46" s="420">
        <v>301069</v>
      </c>
      <c r="DC46" s="420">
        <v>296457</v>
      </c>
      <c r="DD46" s="420">
        <v>291744</v>
      </c>
      <c r="DE46" s="420">
        <v>339102</v>
      </c>
      <c r="DF46" s="420">
        <v>263845</v>
      </c>
      <c r="DG46" s="420">
        <v>252858</v>
      </c>
      <c r="DH46" s="420">
        <v>298602</v>
      </c>
      <c r="DI46" s="420">
        <v>266219</v>
      </c>
      <c r="DJ46" s="420">
        <v>272140</v>
      </c>
      <c r="DK46" s="420">
        <v>285200</v>
      </c>
      <c r="DL46" s="420">
        <v>282638</v>
      </c>
      <c r="DM46" s="420">
        <v>306447</v>
      </c>
      <c r="DN46" s="420">
        <v>275995</v>
      </c>
      <c r="DO46" s="420">
        <v>281970.18917999999</v>
      </c>
      <c r="DP46" s="420">
        <v>305176</v>
      </c>
      <c r="DQ46" s="420">
        <v>334710</v>
      </c>
      <c r="DR46" s="420">
        <v>296553</v>
      </c>
      <c r="DS46" s="420">
        <v>264010</v>
      </c>
      <c r="DT46" s="420">
        <v>338947</v>
      </c>
      <c r="DU46" s="420">
        <v>270445</v>
      </c>
      <c r="DV46" s="420">
        <v>327422</v>
      </c>
      <c r="DW46" s="420">
        <v>309376</v>
      </c>
      <c r="DX46" s="420">
        <v>313779</v>
      </c>
      <c r="DY46" s="420">
        <v>350371</v>
      </c>
      <c r="DZ46" s="420">
        <v>279526</v>
      </c>
      <c r="EA46" s="420">
        <v>296974</v>
      </c>
      <c r="EB46" s="420">
        <v>284245</v>
      </c>
      <c r="EC46" s="420">
        <v>312268</v>
      </c>
      <c r="ED46" s="420">
        <v>313066</v>
      </c>
      <c r="EE46" s="420">
        <v>253246</v>
      </c>
      <c r="EF46" s="420">
        <v>309084</v>
      </c>
      <c r="EG46" s="420">
        <v>293709</v>
      </c>
      <c r="EH46" s="420">
        <v>281225</v>
      </c>
      <c r="EI46" s="420">
        <v>259566</v>
      </c>
      <c r="EJ46" s="420">
        <v>289887</v>
      </c>
      <c r="EK46" s="420">
        <v>338378</v>
      </c>
      <c r="EL46" s="420">
        <v>276507</v>
      </c>
      <c r="EM46" s="420">
        <v>278684</v>
      </c>
      <c r="EN46" s="420">
        <v>269545</v>
      </c>
      <c r="EO46" s="420">
        <v>277670</v>
      </c>
      <c r="EP46" s="420">
        <v>264376</v>
      </c>
      <c r="EQ46" s="420">
        <v>265018</v>
      </c>
      <c r="ER46" s="420">
        <v>237955</v>
      </c>
      <c r="ES46" s="420">
        <v>262360</v>
      </c>
      <c r="ET46" s="420">
        <v>325864</v>
      </c>
      <c r="EU46" s="420">
        <v>288322</v>
      </c>
      <c r="EV46" s="420">
        <v>328625</v>
      </c>
      <c r="EW46" s="420">
        <v>327123</v>
      </c>
      <c r="EX46" s="420">
        <v>312151</v>
      </c>
      <c r="EY46" s="420">
        <v>351479</v>
      </c>
      <c r="EZ46" s="420">
        <v>324981</v>
      </c>
      <c r="FA46" s="420">
        <v>329684</v>
      </c>
      <c r="FB46" s="420">
        <v>319960</v>
      </c>
      <c r="FC46" s="420">
        <v>271851</v>
      </c>
      <c r="FD46" s="420">
        <v>253847</v>
      </c>
      <c r="FE46" s="420">
        <v>114306</v>
      </c>
      <c r="FF46" s="420">
        <v>150939</v>
      </c>
      <c r="FG46" s="420">
        <v>222537</v>
      </c>
      <c r="FH46" s="420">
        <v>278158</v>
      </c>
      <c r="FI46" s="420">
        <v>287252</v>
      </c>
      <c r="FJ46" s="420">
        <v>310180</v>
      </c>
      <c r="FK46" s="420">
        <v>322189</v>
      </c>
      <c r="FL46" s="420">
        <v>315746</v>
      </c>
      <c r="FM46" s="420">
        <v>339882</v>
      </c>
      <c r="FN46" s="420">
        <v>254547</v>
      </c>
      <c r="FO46" s="420">
        <v>273859</v>
      </c>
      <c r="FP46" s="420">
        <v>269132</v>
      </c>
      <c r="FQ46" s="420">
        <v>236261</v>
      </c>
      <c r="FR46" s="420">
        <v>282214</v>
      </c>
      <c r="FS46" s="420">
        <v>249074</v>
      </c>
      <c r="FT46" s="420">
        <v>256739</v>
      </c>
      <c r="FU46" s="420">
        <v>261408</v>
      </c>
      <c r="FV46" s="420">
        <v>236389</v>
      </c>
      <c r="FW46" s="420">
        <v>223340</v>
      </c>
      <c r="FX46" s="420">
        <v>207417</v>
      </c>
      <c r="FY46" s="420">
        <v>236935</v>
      </c>
      <c r="FZ46" s="420">
        <v>188462</v>
      </c>
      <c r="GA46" s="420">
        <v>185753</v>
      </c>
      <c r="GB46" s="420">
        <v>209448</v>
      </c>
      <c r="GC46" s="420">
        <v>193398</v>
      </c>
      <c r="GD46" s="420" t="s">
        <v>1</v>
      </c>
    </row>
    <row r="47" spans="1:220" s="280" customFormat="1" ht="15">
      <c r="A47" s="239" t="s">
        <v>506</v>
      </c>
      <c r="B47" s="239"/>
      <c r="C47" s="278"/>
      <c r="D47" s="278"/>
      <c r="E47" s="278"/>
      <c r="F47" s="278"/>
      <c r="G47" s="278"/>
      <c r="H47" s="278"/>
      <c r="I47" s="278"/>
      <c r="J47" s="278"/>
      <c r="K47" s="278"/>
      <c r="L47" s="278"/>
      <c r="M47" s="278"/>
      <c r="N47" s="278"/>
      <c r="O47" s="278"/>
      <c r="P47" s="278"/>
      <c r="Q47" s="278"/>
      <c r="R47" s="278"/>
      <c r="S47" s="278"/>
      <c r="T47" s="278"/>
      <c r="U47" s="278"/>
      <c r="V47" s="278"/>
      <c r="W47" s="278"/>
      <c r="X47" s="278"/>
      <c r="Y47" s="278"/>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c r="BD47" s="278"/>
      <c r="BE47" s="278"/>
      <c r="BF47" s="278"/>
      <c r="BG47" s="278"/>
      <c r="BH47" s="278"/>
      <c r="BI47" s="278"/>
      <c r="BJ47" s="278"/>
      <c r="BK47" s="278"/>
      <c r="BL47" s="278"/>
      <c r="BM47" s="278"/>
      <c r="BN47" s="278"/>
      <c r="BO47" s="278"/>
      <c r="BP47" s="278"/>
      <c r="BQ47" s="278"/>
      <c r="BR47" s="278"/>
      <c r="BS47" s="278"/>
      <c r="BT47" s="278"/>
      <c r="BU47" s="278"/>
      <c r="BV47" s="278"/>
      <c r="BW47" s="278"/>
      <c r="BX47" s="278"/>
      <c r="BY47" s="278"/>
      <c r="BZ47" s="278"/>
      <c r="CA47" s="278"/>
      <c r="CB47" s="278"/>
      <c r="CC47" s="278"/>
      <c r="CD47" s="278"/>
      <c r="CE47" s="278"/>
      <c r="CF47" s="278"/>
      <c r="CG47" s="278"/>
      <c r="CH47" s="278"/>
      <c r="CI47" s="278"/>
      <c r="CJ47" s="278"/>
      <c r="CK47" s="278"/>
      <c r="CL47" s="278"/>
      <c r="CM47" s="278"/>
      <c r="CN47" s="278"/>
      <c r="CO47" s="278"/>
      <c r="CP47" s="278"/>
      <c r="CQ47" s="278"/>
      <c r="CR47" s="278"/>
      <c r="CS47" s="278"/>
      <c r="CT47" s="278"/>
      <c r="CU47" s="278"/>
      <c r="CV47" s="278"/>
      <c r="CW47" s="278"/>
      <c r="CX47" s="278"/>
      <c r="CY47" s="278"/>
      <c r="CZ47" s="278"/>
      <c r="DA47" s="278"/>
      <c r="DB47" s="278"/>
      <c r="DC47" s="278"/>
      <c r="DD47" s="278"/>
      <c r="DE47" s="278"/>
      <c r="DF47" s="278"/>
      <c r="DG47" s="278"/>
      <c r="DH47" s="278"/>
      <c r="DI47" s="278"/>
      <c r="DJ47" s="278"/>
      <c r="DK47" s="278"/>
      <c r="DL47" s="278"/>
      <c r="DM47" s="278"/>
      <c r="DN47" s="278"/>
      <c r="DO47" s="278"/>
      <c r="DP47" s="278"/>
      <c r="DQ47" s="278"/>
      <c r="DR47" s="278"/>
      <c r="DS47" s="278"/>
      <c r="DT47" s="278"/>
      <c r="DU47" s="278"/>
      <c r="DV47" s="278"/>
      <c r="DW47" s="278"/>
      <c r="DX47" s="278"/>
      <c r="DY47" s="278"/>
      <c r="DZ47" s="278"/>
      <c r="EA47" s="278"/>
      <c r="EB47" s="278"/>
      <c r="EC47" s="278"/>
      <c r="ED47" s="278"/>
      <c r="EE47" s="278"/>
      <c r="EF47" s="278"/>
      <c r="EG47" s="278"/>
      <c r="EH47" s="278"/>
      <c r="EI47" s="278"/>
      <c r="EJ47" s="278"/>
      <c r="EK47" s="278"/>
      <c r="EL47" s="278"/>
      <c r="EM47" s="278"/>
      <c r="EN47" s="278"/>
      <c r="EO47" s="278"/>
      <c r="EP47" s="278"/>
      <c r="EQ47" s="278"/>
      <c r="ER47" s="278"/>
      <c r="ES47" s="278"/>
      <c r="ET47" s="278"/>
      <c r="EU47" s="279"/>
      <c r="EV47" s="236"/>
      <c r="EW47" s="473"/>
      <c r="EX47" s="473"/>
      <c r="EY47" s="473"/>
      <c r="GD47" s="536"/>
    </row>
  </sheetData>
  <mergeCells count="1">
    <mergeCell ref="A1:B1"/>
  </mergeCells>
  <hyperlinks>
    <hyperlink ref="A3" location="UFIN!A1" display="11. Unidade de Financiamentos / Financing Unit" xr:uid="{A70D1085-7800-4BAF-9BBC-3F9D5CF97927}"/>
    <hyperlink ref="A1" location="Índice!A1" display="Voltar / Back" xr:uid="{9776031B-4C86-4886-88E4-D580F102DEA4}"/>
    <hyperlink ref="A4" location="UFIN!A1" display="11. Unidade de Financiamentos / Financing Unit" xr:uid="{43109F29-F10E-4CC1-AA06-754BDA2BB38B}"/>
  </hyperlinks>
  <pageMargins left="0.511811024" right="0.511811024" top="0.78740157499999996" bottom="0.78740157499999996" header="0.31496062000000002" footer="0.31496062000000002"/>
  <pageSetup paperSize="9" orientation="portrait" r:id="rId1"/>
  <headerFooter>
    <oddFooter>&amp;C&amp;1#&amp;"Calibri"&amp;10&amp;K000000INFORMAÇÃO INTERNA – INTERNAL INFORMATION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E2C51-B541-4E0D-A4EE-015A3FC0CABD}">
  <dimension ref="A1:HL171"/>
  <sheetViews>
    <sheetView zoomScaleNormal="100" workbookViewId="0">
      <pane xSplit="1" ySplit="5" topLeftCell="HF6" activePane="bottomRight" state="frozen"/>
      <selection activeCell="IY50" sqref="IY50"/>
      <selection pane="topRight" activeCell="IY50" sqref="IY50"/>
      <selection pane="bottomLeft" activeCell="IY50" sqref="IY50"/>
      <selection pane="bottomRight" sqref="A1:B1"/>
    </sheetView>
  </sheetViews>
  <sheetFormatPr defaultColWidth="9.140625" defaultRowHeight="12.75"/>
  <cols>
    <col min="1" max="1" width="63.140625" style="273" customWidth="1"/>
    <col min="2" max="2" width="8.5703125" style="273" customWidth="1"/>
    <col min="3" max="165" width="9.140625" style="273"/>
    <col min="166" max="166" width="9.140625" style="273" customWidth="1"/>
    <col min="167" max="178" width="9.140625" style="273"/>
    <col min="179" max="179" width="9.42578125" style="273" customWidth="1"/>
    <col min="180" max="210" width="9.140625" style="273"/>
    <col min="211" max="211" width="9.140625" style="273" customWidth="1"/>
    <col min="212" max="212" width="9.140625" style="273"/>
    <col min="213" max="220" width="9" style="273" customWidth="1"/>
    <col min="221" max="16384" width="9.140625" style="273"/>
  </cols>
  <sheetData>
    <row r="1" spans="1:220" ht="15.75">
      <c r="A1" s="686" t="s">
        <v>41</v>
      </c>
      <c r="B1" s="687"/>
      <c r="GX1" s="585" t="s">
        <v>526</v>
      </c>
      <c r="GY1" s="585" t="s">
        <v>526</v>
      </c>
    </row>
    <row r="2" spans="1:220" ht="13.5" thickBot="1">
      <c r="A2" s="276"/>
      <c r="B2" s="276"/>
    </row>
    <row r="3" spans="1:220" ht="16.5" customHeight="1">
      <c r="A3" s="582" t="s">
        <v>301</v>
      </c>
      <c r="B3" s="275"/>
    </row>
    <row r="4" spans="1:220" ht="16.5" customHeight="1">
      <c r="A4" s="581" t="s">
        <v>85</v>
      </c>
      <c r="B4" s="275"/>
    </row>
    <row r="5" spans="1:220" ht="16.5" customHeight="1" thickBot="1">
      <c r="A5" s="583" t="s">
        <v>72</v>
      </c>
      <c r="GW5" s="586"/>
    </row>
    <row r="6" spans="1:220" s="441" customFormat="1"/>
    <row r="8" spans="1:220" ht="18.75">
      <c r="A8" s="580" t="s">
        <v>521</v>
      </c>
    </row>
    <row r="10" spans="1:220" ht="15.75">
      <c r="A10" s="403" t="s">
        <v>283</v>
      </c>
    </row>
    <row r="11" spans="1:220">
      <c r="A11" s="303" t="s">
        <v>364</v>
      </c>
      <c r="B11" s="224">
        <v>39083</v>
      </c>
      <c r="C11" s="224">
        <v>39114</v>
      </c>
      <c r="D11" s="224">
        <v>39142</v>
      </c>
      <c r="E11" s="224">
        <v>39173</v>
      </c>
      <c r="F11" s="224">
        <v>39203</v>
      </c>
      <c r="G11" s="224">
        <v>39234</v>
      </c>
      <c r="H11" s="224">
        <v>39264</v>
      </c>
      <c r="I11" s="224">
        <v>39295</v>
      </c>
      <c r="J11" s="224">
        <v>39326</v>
      </c>
      <c r="K11" s="224">
        <v>39356</v>
      </c>
      <c r="L11" s="224">
        <v>39387</v>
      </c>
      <c r="M11" s="224">
        <v>39417</v>
      </c>
      <c r="N11" s="224">
        <v>39448</v>
      </c>
      <c r="O11" s="224">
        <v>39479</v>
      </c>
      <c r="P11" s="224">
        <v>39508</v>
      </c>
      <c r="Q11" s="224">
        <v>39539</v>
      </c>
      <c r="R11" s="224">
        <v>39569</v>
      </c>
      <c r="S11" s="224">
        <v>39600</v>
      </c>
      <c r="T11" s="224">
        <v>39630</v>
      </c>
      <c r="U11" s="224">
        <v>39661</v>
      </c>
      <c r="V11" s="224">
        <v>39692</v>
      </c>
      <c r="W11" s="224">
        <v>39722</v>
      </c>
      <c r="X11" s="224">
        <v>39753</v>
      </c>
      <c r="Y11" s="224">
        <v>39783</v>
      </c>
      <c r="Z11" s="224">
        <v>39814</v>
      </c>
      <c r="AA11" s="224">
        <v>39845</v>
      </c>
      <c r="AB11" s="224">
        <v>39873</v>
      </c>
      <c r="AC11" s="224">
        <v>39904</v>
      </c>
      <c r="AD11" s="224">
        <v>39934</v>
      </c>
      <c r="AE11" s="224">
        <v>39965</v>
      </c>
      <c r="AF11" s="224">
        <v>39995</v>
      </c>
      <c r="AG11" s="224">
        <v>40026</v>
      </c>
      <c r="AH11" s="224">
        <v>40057</v>
      </c>
      <c r="AI11" s="224">
        <v>40087</v>
      </c>
      <c r="AJ11" s="224">
        <v>40118</v>
      </c>
      <c r="AK11" s="224">
        <v>40148</v>
      </c>
      <c r="AL11" s="224">
        <v>40179</v>
      </c>
      <c r="AM11" s="224">
        <v>40210</v>
      </c>
      <c r="AN11" s="224">
        <v>40238</v>
      </c>
      <c r="AO11" s="224">
        <v>40269</v>
      </c>
      <c r="AP11" s="224">
        <v>40299</v>
      </c>
      <c r="AQ11" s="224">
        <v>40330</v>
      </c>
      <c r="AR11" s="224">
        <v>40360</v>
      </c>
      <c r="AS11" s="224">
        <v>40391</v>
      </c>
      <c r="AT11" s="224">
        <v>40422</v>
      </c>
      <c r="AU11" s="224">
        <v>40452</v>
      </c>
      <c r="AV11" s="224">
        <v>40483</v>
      </c>
      <c r="AW11" s="224">
        <v>40513</v>
      </c>
      <c r="AX11" s="224">
        <v>40544</v>
      </c>
      <c r="AY11" s="224">
        <v>40575</v>
      </c>
      <c r="AZ11" s="224">
        <v>40603</v>
      </c>
      <c r="BA11" s="224">
        <v>40634</v>
      </c>
      <c r="BB11" s="224">
        <v>40664</v>
      </c>
      <c r="BC11" s="224">
        <v>40695</v>
      </c>
      <c r="BD11" s="224">
        <v>40725</v>
      </c>
      <c r="BE11" s="224">
        <v>40756</v>
      </c>
      <c r="BF11" s="224">
        <v>40787</v>
      </c>
      <c r="BG11" s="224">
        <v>40817</v>
      </c>
      <c r="BH11" s="224">
        <v>40848</v>
      </c>
      <c r="BI11" s="224">
        <v>40878</v>
      </c>
      <c r="BJ11" s="224">
        <v>40909</v>
      </c>
      <c r="BK11" s="224">
        <v>40940</v>
      </c>
      <c r="BL11" s="224">
        <v>40969</v>
      </c>
      <c r="BM11" s="224">
        <v>41000</v>
      </c>
      <c r="BN11" s="224">
        <v>41030</v>
      </c>
      <c r="BO11" s="224">
        <v>41061</v>
      </c>
      <c r="BP11" s="224">
        <v>41091</v>
      </c>
      <c r="BQ11" s="224">
        <v>41122</v>
      </c>
      <c r="BR11" s="224">
        <v>41153</v>
      </c>
      <c r="BS11" s="224">
        <v>41183</v>
      </c>
      <c r="BT11" s="224">
        <v>41214</v>
      </c>
      <c r="BU11" s="224">
        <v>41244</v>
      </c>
      <c r="BV11" s="224">
        <v>41275</v>
      </c>
      <c r="BW11" s="224">
        <v>41306</v>
      </c>
      <c r="BX11" s="224">
        <v>41334</v>
      </c>
      <c r="BY11" s="224">
        <v>41365</v>
      </c>
      <c r="BZ11" s="224">
        <v>41395</v>
      </c>
      <c r="CA11" s="224">
        <v>41426</v>
      </c>
      <c r="CB11" s="224">
        <v>41456</v>
      </c>
      <c r="CC11" s="224">
        <v>41487</v>
      </c>
      <c r="CD11" s="224">
        <v>41518</v>
      </c>
      <c r="CE11" s="224">
        <v>41548</v>
      </c>
      <c r="CF11" s="224">
        <v>41579</v>
      </c>
      <c r="CG11" s="224">
        <v>41609</v>
      </c>
      <c r="CH11" s="224">
        <v>41640</v>
      </c>
      <c r="CI11" s="224">
        <v>41671</v>
      </c>
      <c r="CJ11" s="224">
        <v>41699</v>
      </c>
      <c r="CK11" s="224">
        <v>41730</v>
      </c>
      <c r="CL11" s="224">
        <v>41760</v>
      </c>
      <c r="CM11" s="224">
        <v>41791</v>
      </c>
      <c r="CN11" s="224">
        <v>41821</v>
      </c>
      <c r="CO11" s="224">
        <v>41852</v>
      </c>
      <c r="CP11" s="224">
        <v>41883</v>
      </c>
      <c r="CQ11" s="224">
        <v>41913</v>
      </c>
      <c r="CR11" s="224">
        <v>41944</v>
      </c>
      <c r="CS11" s="224">
        <v>41974</v>
      </c>
      <c r="CT11" s="224">
        <v>42005</v>
      </c>
      <c r="CU11" s="224">
        <v>42036</v>
      </c>
      <c r="CV11" s="224">
        <v>42064</v>
      </c>
      <c r="CW11" s="224">
        <v>42095</v>
      </c>
      <c r="CX11" s="224">
        <v>42125</v>
      </c>
      <c r="CY11" s="224">
        <v>42156</v>
      </c>
      <c r="CZ11" s="224">
        <v>42186</v>
      </c>
      <c r="DA11" s="224">
        <v>42217</v>
      </c>
      <c r="DB11" s="224">
        <v>42248</v>
      </c>
      <c r="DC11" s="224">
        <v>42278</v>
      </c>
      <c r="DD11" s="224">
        <v>42309</v>
      </c>
      <c r="DE11" s="224">
        <v>42339</v>
      </c>
      <c r="DF11" s="224">
        <v>42370</v>
      </c>
      <c r="DG11" s="224">
        <v>42401</v>
      </c>
      <c r="DH11" s="224">
        <v>42430</v>
      </c>
      <c r="DI11" s="224">
        <v>42461</v>
      </c>
      <c r="DJ11" s="224">
        <v>42491</v>
      </c>
      <c r="DK11" s="224">
        <v>42522</v>
      </c>
      <c r="DL11" s="224">
        <v>42552</v>
      </c>
      <c r="DM11" s="224">
        <v>42583</v>
      </c>
      <c r="DN11" s="224">
        <v>42614</v>
      </c>
      <c r="DO11" s="224">
        <v>42644</v>
      </c>
      <c r="DP11" s="224">
        <v>42675</v>
      </c>
      <c r="DQ11" s="224">
        <v>42705</v>
      </c>
      <c r="DR11" s="224">
        <v>42736</v>
      </c>
      <c r="DS11" s="224">
        <v>42767</v>
      </c>
      <c r="DT11" s="224">
        <v>42795</v>
      </c>
      <c r="DU11" s="224">
        <v>42826</v>
      </c>
      <c r="DV11" s="224">
        <v>42856</v>
      </c>
      <c r="DW11" s="224">
        <v>42887</v>
      </c>
      <c r="DX11" s="224">
        <v>42917</v>
      </c>
      <c r="DY11" s="224">
        <v>42948</v>
      </c>
      <c r="DZ11" s="224">
        <v>42979</v>
      </c>
      <c r="EA11" s="224">
        <v>43009</v>
      </c>
      <c r="EB11" s="224">
        <v>43040</v>
      </c>
      <c r="EC11" s="224">
        <v>43070</v>
      </c>
      <c r="ED11" s="224">
        <v>43101</v>
      </c>
      <c r="EE11" s="224">
        <v>43132</v>
      </c>
      <c r="EF11" s="224">
        <v>43160</v>
      </c>
      <c r="EG11" s="224">
        <v>43191</v>
      </c>
      <c r="EH11" s="224">
        <v>43221</v>
      </c>
      <c r="EI11" s="224">
        <v>43252</v>
      </c>
      <c r="EJ11" s="224">
        <v>43282</v>
      </c>
      <c r="EK11" s="224">
        <v>43313</v>
      </c>
      <c r="EL11" s="224">
        <v>43344</v>
      </c>
      <c r="EM11" s="224">
        <v>43374</v>
      </c>
      <c r="EN11" s="224">
        <v>43405</v>
      </c>
      <c r="EO11" s="224">
        <v>43435</v>
      </c>
      <c r="EP11" s="224">
        <v>43466</v>
      </c>
      <c r="EQ11" s="224">
        <v>43497</v>
      </c>
      <c r="ER11" s="224">
        <v>43525</v>
      </c>
      <c r="ES11" s="224">
        <v>43556</v>
      </c>
      <c r="ET11" s="224">
        <v>43586</v>
      </c>
      <c r="EU11" s="224">
        <v>43617</v>
      </c>
      <c r="EV11" s="224">
        <v>43647</v>
      </c>
      <c r="EW11" s="224">
        <v>43678</v>
      </c>
      <c r="EX11" s="224">
        <v>43709</v>
      </c>
      <c r="EY11" s="224">
        <v>43739</v>
      </c>
      <c r="EZ11" s="224">
        <v>43770</v>
      </c>
      <c r="FA11" s="224">
        <v>43800</v>
      </c>
      <c r="FB11" s="224">
        <v>43831</v>
      </c>
      <c r="FC11" s="224">
        <v>43862</v>
      </c>
      <c r="FD11" s="224">
        <v>43891</v>
      </c>
      <c r="FE11" s="224">
        <v>43922</v>
      </c>
      <c r="FF11" s="224">
        <v>43952</v>
      </c>
      <c r="FG11" s="224">
        <v>43983</v>
      </c>
      <c r="FH11" s="224">
        <v>44013</v>
      </c>
      <c r="FI11" s="224">
        <v>44044</v>
      </c>
      <c r="FJ11" s="224">
        <v>44075</v>
      </c>
      <c r="FK11" s="224">
        <v>44105</v>
      </c>
      <c r="FL11" s="224">
        <v>44136</v>
      </c>
      <c r="FM11" s="224">
        <v>44166</v>
      </c>
      <c r="FN11" s="224">
        <v>44197</v>
      </c>
      <c r="FO11" s="224">
        <v>44228</v>
      </c>
      <c r="FP11" s="224">
        <v>44256</v>
      </c>
      <c r="FQ11" s="224">
        <v>44287</v>
      </c>
      <c r="FR11" s="224">
        <v>44317</v>
      </c>
      <c r="FS11" s="224">
        <v>44348</v>
      </c>
      <c r="FT11" s="224">
        <v>44378</v>
      </c>
      <c r="FU11" s="224">
        <v>44409</v>
      </c>
      <c r="FV11" s="224">
        <v>44440</v>
      </c>
      <c r="FW11" s="224">
        <v>44470</v>
      </c>
      <c r="FX11" s="224">
        <v>44501</v>
      </c>
      <c r="FY11" s="224">
        <v>44531</v>
      </c>
      <c r="FZ11" s="224">
        <v>44562</v>
      </c>
      <c r="GA11" s="224">
        <v>44593</v>
      </c>
      <c r="GB11" s="224">
        <v>44621</v>
      </c>
      <c r="GC11" s="224">
        <v>44652</v>
      </c>
      <c r="GD11" s="224">
        <v>44682</v>
      </c>
      <c r="GE11" s="224">
        <v>44713</v>
      </c>
      <c r="GF11" s="224">
        <v>44743</v>
      </c>
      <c r="GG11" s="224">
        <v>44774</v>
      </c>
      <c r="GH11" s="224">
        <v>44805</v>
      </c>
      <c r="GI11" s="224">
        <v>44835</v>
      </c>
      <c r="GJ11" s="224">
        <v>44866</v>
      </c>
      <c r="GK11" s="224">
        <v>44896</v>
      </c>
      <c r="GL11" s="224">
        <v>44927</v>
      </c>
      <c r="GM11" s="224">
        <v>44958</v>
      </c>
      <c r="GN11" s="224">
        <v>44986</v>
      </c>
      <c r="GO11" s="224">
        <v>45017</v>
      </c>
      <c r="GP11" s="224">
        <v>45047</v>
      </c>
      <c r="GQ11" s="224">
        <v>45078</v>
      </c>
      <c r="GR11" s="224">
        <v>45108</v>
      </c>
      <c r="GS11" s="224">
        <v>45139</v>
      </c>
      <c r="GT11" s="224">
        <v>45170</v>
      </c>
      <c r="GU11" s="224">
        <v>45200</v>
      </c>
      <c r="GV11" s="224">
        <v>45231</v>
      </c>
      <c r="GW11" s="224">
        <v>45261</v>
      </c>
      <c r="GX11" s="224">
        <v>45292</v>
      </c>
      <c r="GY11" s="224">
        <v>45323</v>
      </c>
      <c r="GZ11" s="224">
        <v>45352</v>
      </c>
      <c r="HA11" s="224">
        <v>45383</v>
      </c>
      <c r="HB11" s="224">
        <v>45413</v>
      </c>
      <c r="HC11" s="659">
        <v>45444</v>
      </c>
      <c r="HD11" s="659">
        <v>45474</v>
      </c>
      <c r="HE11" s="659">
        <v>45505</v>
      </c>
      <c r="HF11" s="659">
        <v>45536</v>
      </c>
      <c r="HG11" s="659">
        <v>45566</v>
      </c>
      <c r="HH11" s="659">
        <v>45597</v>
      </c>
      <c r="HI11" s="659">
        <v>45627</v>
      </c>
      <c r="HJ11" s="659">
        <v>45658</v>
      </c>
      <c r="HK11" s="659">
        <v>45689</v>
      </c>
      <c r="HL11" s="659">
        <v>45717</v>
      </c>
    </row>
    <row r="12" spans="1:220">
      <c r="A12" s="304" t="s">
        <v>432</v>
      </c>
      <c r="B12" s="334">
        <v>5215</v>
      </c>
      <c r="C12" s="331">
        <v>5273</v>
      </c>
      <c r="D12" s="331">
        <v>5376</v>
      </c>
      <c r="E12" s="331">
        <v>5491</v>
      </c>
      <c r="F12" s="331">
        <v>5700</v>
      </c>
      <c r="G12" s="331">
        <v>5827</v>
      </c>
      <c r="H12" s="331">
        <v>6004</v>
      </c>
      <c r="I12" s="331">
        <v>6155</v>
      </c>
      <c r="J12" s="331">
        <v>6226</v>
      </c>
      <c r="K12" s="331">
        <v>6367</v>
      </c>
      <c r="L12" s="331">
        <v>6504</v>
      </c>
      <c r="M12" s="331">
        <v>6652</v>
      </c>
      <c r="N12" s="331">
        <v>6747</v>
      </c>
      <c r="O12" s="331">
        <v>6805</v>
      </c>
      <c r="P12" s="331">
        <v>6909</v>
      </c>
      <c r="Q12" s="331">
        <v>7028</v>
      </c>
      <c r="R12" s="331">
        <v>7141</v>
      </c>
      <c r="S12" s="331">
        <v>7326</v>
      </c>
      <c r="T12" s="331">
        <v>7519</v>
      </c>
      <c r="U12" s="331">
        <v>7614</v>
      </c>
      <c r="V12" s="331">
        <v>7722</v>
      </c>
      <c r="W12" s="331">
        <v>7843</v>
      </c>
      <c r="X12" s="331">
        <v>7834</v>
      </c>
      <c r="Y12" s="331">
        <v>7819</v>
      </c>
      <c r="Z12" s="331">
        <v>7810</v>
      </c>
      <c r="AA12" s="331">
        <v>7795</v>
      </c>
      <c r="AB12" s="331">
        <v>7778</v>
      </c>
      <c r="AC12" s="331">
        <v>7856</v>
      </c>
      <c r="AD12" s="331">
        <v>7943</v>
      </c>
      <c r="AE12" s="331">
        <v>8058</v>
      </c>
      <c r="AF12" s="331">
        <v>8204</v>
      </c>
      <c r="AG12" s="331">
        <v>8298</v>
      </c>
      <c r="AH12" s="331">
        <v>8416</v>
      </c>
      <c r="AI12" s="331">
        <v>8507</v>
      </c>
      <c r="AJ12" s="331">
        <v>8597</v>
      </c>
      <c r="AK12" s="331">
        <v>8699</v>
      </c>
      <c r="AL12" s="331">
        <v>8765</v>
      </c>
      <c r="AM12" s="331">
        <v>8811</v>
      </c>
      <c r="AN12" s="331">
        <v>8905</v>
      </c>
      <c r="AO12" s="331">
        <v>9004</v>
      </c>
      <c r="AP12" s="331">
        <v>9136</v>
      </c>
      <c r="AQ12" s="331">
        <v>9213</v>
      </c>
      <c r="AR12" s="331">
        <v>9310</v>
      </c>
      <c r="AS12" s="331">
        <v>9396</v>
      </c>
      <c r="AT12" s="331">
        <v>9480</v>
      </c>
      <c r="AU12" s="331">
        <v>9571</v>
      </c>
      <c r="AV12" s="331">
        <v>9672</v>
      </c>
      <c r="AW12" s="331">
        <v>9872</v>
      </c>
      <c r="AX12" s="331">
        <v>9935</v>
      </c>
      <c r="AY12" s="331">
        <v>9905</v>
      </c>
      <c r="AZ12" s="331">
        <v>9961</v>
      </c>
      <c r="BA12" s="331">
        <v>10053</v>
      </c>
      <c r="BB12" s="331">
        <v>10159</v>
      </c>
      <c r="BC12" s="331">
        <v>10268</v>
      </c>
      <c r="BD12" s="331">
        <v>10352</v>
      </c>
      <c r="BE12" s="331">
        <v>10453</v>
      </c>
      <c r="BF12" s="331">
        <v>10546</v>
      </c>
      <c r="BG12" s="331">
        <v>10585</v>
      </c>
      <c r="BH12" s="331">
        <v>10625</v>
      </c>
      <c r="BI12" s="331">
        <v>10723</v>
      </c>
      <c r="BJ12" s="331">
        <v>10738</v>
      </c>
      <c r="BK12" s="331">
        <v>10725</v>
      </c>
      <c r="BL12" s="331">
        <v>10777</v>
      </c>
      <c r="BM12" s="331">
        <v>10844</v>
      </c>
      <c r="BN12" s="331">
        <v>10923</v>
      </c>
      <c r="BO12" s="331">
        <v>11028</v>
      </c>
      <c r="BP12" s="331">
        <v>11081</v>
      </c>
      <c r="BQ12" s="331">
        <v>11150</v>
      </c>
      <c r="BR12" s="331">
        <v>11112</v>
      </c>
      <c r="BS12" s="331">
        <v>11177</v>
      </c>
      <c r="BT12" s="331">
        <v>11228</v>
      </c>
      <c r="BU12" s="331">
        <v>11259</v>
      </c>
      <c r="BV12" s="331">
        <v>11301</v>
      </c>
      <c r="BW12" s="331">
        <v>11348</v>
      </c>
      <c r="BX12" s="331">
        <v>11410</v>
      </c>
      <c r="BY12" s="331">
        <v>11530</v>
      </c>
      <c r="BZ12" s="331">
        <v>11583</v>
      </c>
      <c r="CA12" s="331">
        <v>11638</v>
      </c>
      <c r="CB12" s="331">
        <v>11732</v>
      </c>
      <c r="CC12" s="331">
        <v>11742</v>
      </c>
      <c r="CD12" s="331">
        <v>11800</v>
      </c>
      <c r="CE12" s="331">
        <v>11899</v>
      </c>
      <c r="CF12" s="331">
        <v>11996</v>
      </c>
      <c r="CG12" s="331">
        <v>12014</v>
      </c>
      <c r="CH12" s="331">
        <v>12029</v>
      </c>
      <c r="CI12" s="331">
        <v>12013</v>
      </c>
      <c r="CJ12" s="331">
        <v>12082</v>
      </c>
      <c r="CK12" s="331">
        <v>12102</v>
      </c>
      <c r="CL12" s="331">
        <v>12116</v>
      </c>
      <c r="CM12" s="331">
        <v>12168</v>
      </c>
      <c r="CN12" s="331">
        <v>12167</v>
      </c>
      <c r="CO12" s="331">
        <v>12195</v>
      </c>
      <c r="CP12" s="331">
        <v>12260</v>
      </c>
      <c r="CQ12" s="331">
        <v>12245</v>
      </c>
      <c r="CR12" s="331">
        <v>12257</v>
      </c>
      <c r="CS12" s="331">
        <v>12346</v>
      </c>
      <c r="CT12" s="331">
        <v>12327</v>
      </c>
      <c r="CU12" s="331">
        <v>12300</v>
      </c>
      <c r="CV12" s="331">
        <v>12337</v>
      </c>
      <c r="CW12" s="331">
        <v>12345</v>
      </c>
      <c r="CX12" s="331">
        <v>12340</v>
      </c>
      <c r="CY12" s="331">
        <v>12330</v>
      </c>
      <c r="CZ12" s="331">
        <v>12364</v>
      </c>
      <c r="DA12" s="331">
        <v>12388</v>
      </c>
      <c r="DB12" s="331">
        <v>12363</v>
      </c>
      <c r="DC12" s="331">
        <v>12377</v>
      </c>
      <c r="DD12" s="331">
        <v>12437</v>
      </c>
      <c r="DE12" s="331">
        <v>12509</v>
      </c>
      <c r="DF12" s="331">
        <v>12516</v>
      </c>
      <c r="DG12" s="331">
        <v>12503</v>
      </c>
      <c r="DH12" s="331">
        <v>12487</v>
      </c>
      <c r="DI12" s="331">
        <v>12480</v>
      </c>
      <c r="DJ12" s="331">
        <v>12402</v>
      </c>
      <c r="DK12" s="331">
        <v>12222</v>
      </c>
      <c r="DL12" s="331">
        <v>12141</v>
      </c>
      <c r="DM12" s="331">
        <v>12126</v>
      </c>
      <c r="DN12" s="331">
        <v>12156</v>
      </c>
      <c r="DO12" s="331">
        <v>12166</v>
      </c>
      <c r="DP12" s="331">
        <v>12197</v>
      </c>
      <c r="DQ12" s="331">
        <v>12261</v>
      </c>
      <c r="DR12" s="331">
        <v>12254</v>
      </c>
      <c r="DS12" s="331">
        <v>12276</v>
      </c>
      <c r="DT12" s="331">
        <v>12289</v>
      </c>
      <c r="DU12" s="331">
        <v>12337</v>
      </c>
      <c r="DV12" s="331">
        <v>12369</v>
      </c>
      <c r="DW12" s="332">
        <v>12459</v>
      </c>
      <c r="DX12" s="332">
        <v>12473</v>
      </c>
      <c r="DY12" s="332">
        <v>12536</v>
      </c>
      <c r="DZ12" s="332">
        <v>12592</v>
      </c>
      <c r="EA12" s="333">
        <v>12619</v>
      </c>
      <c r="EB12" s="333">
        <v>12670</v>
      </c>
      <c r="EC12" s="333">
        <v>12775</v>
      </c>
      <c r="ED12" s="333">
        <v>12423</v>
      </c>
      <c r="EE12" s="333">
        <v>12274</v>
      </c>
      <c r="EF12" s="333">
        <v>12319</v>
      </c>
      <c r="EG12" s="333">
        <v>12321</v>
      </c>
      <c r="EH12" s="333">
        <v>12355</v>
      </c>
      <c r="EI12" s="333">
        <v>12375</v>
      </c>
      <c r="EJ12" s="333">
        <v>12394</v>
      </c>
      <c r="EK12" s="333">
        <v>12488</v>
      </c>
      <c r="EL12" s="333">
        <v>12513</v>
      </c>
      <c r="EM12" s="333">
        <v>12660</v>
      </c>
      <c r="EN12" s="333">
        <v>12697</v>
      </c>
      <c r="EO12" s="333">
        <v>12867</v>
      </c>
      <c r="EP12" s="333">
        <v>12894</v>
      </c>
      <c r="EQ12" s="333">
        <v>12934</v>
      </c>
      <c r="ER12" s="333">
        <v>13072</v>
      </c>
      <c r="ES12" s="333">
        <v>13132</v>
      </c>
      <c r="ET12" s="333">
        <v>13165</v>
      </c>
      <c r="EU12" s="333">
        <v>13252</v>
      </c>
      <c r="EV12" s="333">
        <v>13273</v>
      </c>
      <c r="EW12" s="333">
        <v>13304</v>
      </c>
      <c r="EX12" s="333">
        <v>13427</v>
      </c>
      <c r="EY12" s="333">
        <v>13597</v>
      </c>
      <c r="EZ12" s="333">
        <v>13735</v>
      </c>
      <c r="FA12" s="333">
        <v>13834</v>
      </c>
      <c r="FB12" s="333">
        <v>13906</v>
      </c>
      <c r="FC12" s="333">
        <v>13807</v>
      </c>
      <c r="FD12" s="333">
        <v>13818</v>
      </c>
      <c r="FE12" s="333">
        <v>13841</v>
      </c>
      <c r="FF12" s="333">
        <v>13880</v>
      </c>
      <c r="FG12" s="333">
        <v>13884</v>
      </c>
      <c r="FH12" s="333">
        <v>14005</v>
      </c>
      <c r="FI12" s="333">
        <v>14192</v>
      </c>
      <c r="FJ12" s="333">
        <v>14331</v>
      </c>
      <c r="FK12" s="333">
        <v>14455</v>
      </c>
      <c r="FL12" s="333">
        <v>14579</v>
      </c>
      <c r="FM12" s="333">
        <v>14784</v>
      </c>
      <c r="FN12" s="333">
        <v>14918</v>
      </c>
      <c r="FO12" s="333">
        <v>15215</v>
      </c>
      <c r="FP12" s="333">
        <v>15432</v>
      </c>
      <c r="FQ12" s="333">
        <v>15641</v>
      </c>
      <c r="FR12" s="333">
        <v>15929</v>
      </c>
      <c r="FS12" s="333">
        <v>16240</v>
      </c>
      <c r="FT12" s="333">
        <v>16277</v>
      </c>
      <c r="FU12" s="333">
        <v>16453</v>
      </c>
      <c r="FV12" s="333">
        <v>16554</v>
      </c>
      <c r="FW12" s="333">
        <v>16823</v>
      </c>
      <c r="FX12" s="333">
        <v>17075</v>
      </c>
      <c r="FY12" s="333">
        <v>17285</v>
      </c>
      <c r="FZ12" s="333">
        <v>17444</v>
      </c>
      <c r="GA12" s="333">
        <v>17638</v>
      </c>
      <c r="GB12" s="333">
        <v>17899</v>
      </c>
      <c r="GC12" s="333">
        <v>18064</v>
      </c>
      <c r="GD12" s="333">
        <v>18189</v>
      </c>
      <c r="GE12" s="333">
        <v>18364</v>
      </c>
      <c r="GF12" s="333">
        <v>18519</v>
      </c>
      <c r="GG12" s="333">
        <v>18623</v>
      </c>
      <c r="GH12" s="333">
        <v>18765</v>
      </c>
      <c r="GI12" s="333">
        <v>18970</v>
      </c>
      <c r="GJ12" s="333">
        <v>19276</v>
      </c>
      <c r="GK12" s="333">
        <v>19389</v>
      </c>
      <c r="GL12" s="333">
        <v>19596</v>
      </c>
      <c r="GM12" s="333">
        <v>19660</v>
      </c>
      <c r="GN12" s="333">
        <v>19772</v>
      </c>
      <c r="GO12" s="333">
        <v>19851</v>
      </c>
      <c r="GP12" s="333">
        <v>20001</v>
      </c>
      <c r="GQ12" s="333">
        <v>20157</v>
      </c>
      <c r="GR12" s="333">
        <v>20159</v>
      </c>
      <c r="GS12" s="333">
        <v>20293</v>
      </c>
      <c r="GT12" s="333">
        <v>20428</v>
      </c>
      <c r="GU12" s="333">
        <v>20605</v>
      </c>
      <c r="GV12" s="333">
        <v>20704</v>
      </c>
      <c r="GW12" s="333">
        <v>20974</v>
      </c>
      <c r="GX12" s="333">
        <v>21107</v>
      </c>
      <c r="GY12" s="333">
        <v>21155</v>
      </c>
      <c r="GZ12" s="333">
        <v>21274</v>
      </c>
      <c r="HA12" s="333">
        <v>21283</v>
      </c>
      <c r="HB12" s="333">
        <v>21349</v>
      </c>
      <c r="HC12" s="660">
        <v>21501</v>
      </c>
      <c r="HD12" s="660">
        <v>21738</v>
      </c>
      <c r="HE12" s="660">
        <v>21793</v>
      </c>
      <c r="HF12" s="660">
        <v>21912</v>
      </c>
      <c r="HG12" s="660">
        <v>22139</v>
      </c>
      <c r="HH12" s="660">
        <v>22341</v>
      </c>
      <c r="HI12" s="660">
        <v>22162</v>
      </c>
      <c r="HJ12" s="660">
        <v>22797</v>
      </c>
      <c r="HK12" s="660">
        <v>22388</v>
      </c>
      <c r="HL12" s="660">
        <v>22594</v>
      </c>
    </row>
    <row r="13" spans="1:220">
      <c r="A13" s="239" t="s">
        <v>365</v>
      </c>
      <c r="HC13" s="656"/>
      <c r="HD13" s="656"/>
      <c r="HE13" s="656"/>
      <c r="HF13" s="656"/>
      <c r="HG13" s="656"/>
      <c r="HH13" s="656"/>
      <c r="HI13" s="656"/>
      <c r="HJ13" s="656"/>
      <c r="HK13" s="656"/>
      <c r="HL13" s="656"/>
    </row>
    <row r="14" spans="1:220">
      <c r="HC14" s="656"/>
      <c r="HD14" s="656"/>
      <c r="HE14" s="656"/>
      <c r="HF14" s="656"/>
      <c r="HG14" s="656"/>
      <c r="HH14" s="656"/>
      <c r="HI14" s="656"/>
      <c r="HJ14" s="656"/>
      <c r="HK14" s="656"/>
      <c r="HL14" s="656"/>
    </row>
    <row r="15" spans="1:220">
      <c r="HC15" s="656"/>
      <c r="HD15" s="656"/>
      <c r="HE15" s="656"/>
      <c r="HF15" s="656"/>
      <c r="HG15" s="656"/>
      <c r="HH15" s="656"/>
      <c r="HI15" s="656"/>
      <c r="HJ15" s="656"/>
      <c r="HK15" s="656"/>
      <c r="HL15" s="656"/>
    </row>
    <row r="16" spans="1:220" ht="15.75">
      <c r="A16" s="403" t="s">
        <v>86</v>
      </c>
      <c r="HC16" s="656"/>
      <c r="HD16" s="656"/>
      <c r="HE16" s="656"/>
      <c r="HF16" s="656"/>
      <c r="HG16" s="656"/>
      <c r="HH16" s="656"/>
      <c r="HI16" s="656"/>
      <c r="HJ16" s="656"/>
      <c r="HK16" s="656"/>
      <c r="HL16" s="656"/>
    </row>
    <row r="17" spans="1:220">
      <c r="A17" s="303" t="s">
        <v>366</v>
      </c>
      <c r="B17" s="224">
        <v>39083</v>
      </c>
      <c r="C17" s="224">
        <v>39114</v>
      </c>
      <c r="D17" s="224">
        <v>39142</v>
      </c>
      <c r="E17" s="224">
        <v>39173</v>
      </c>
      <c r="F17" s="224">
        <v>39203</v>
      </c>
      <c r="G17" s="224">
        <v>39234</v>
      </c>
      <c r="H17" s="224">
        <v>39264</v>
      </c>
      <c r="I17" s="224">
        <v>39295</v>
      </c>
      <c r="J17" s="224">
        <v>39326</v>
      </c>
      <c r="K17" s="224">
        <v>39356</v>
      </c>
      <c r="L17" s="224">
        <v>39387</v>
      </c>
      <c r="M17" s="224">
        <v>39417</v>
      </c>
      <c r="N17" s="224">
        <v>39448</v>
      </c>
      <c r="O17" s="224">
        <v>39479</v>
      </c>
      <c r="P17" s="224">
        <v>39508</v>
      </c>
      <c r="Q17" s="224">
        <v>39539</v>
      </c>
      <c r="R17" s="224">
        <v>39569</v>
      </c>
      <c r="S17" s="224">
        <v>39600</v>
      </c>
      <c r="T17" s="224">
        <v>39630</v>
      </c>
      <c r="U17" s="224">
        <v>39661</v>
      </c>
      <c r="V17" s="224">
        <v>39692</v>
      </c>
      <c r="W17" s="224">
        <v>39722</v>
      </c>
      <c r="X17" s="224">
        <v>39753</v>
      </c>
      <c r="Y17" s="224">
        <v>39783</v>
      </c>
      <c r="Z17" s="224">
        <v>39814</v>
      </c>
      <c r="AA17" s="224">
        <v>39845</v>
      </c>
      <c r="AB17" s="224">
        <v>39873</v>
      </c>
      <c r="AC17" s="224">
        <v>39904</v>
      </c>
      <c r="AD17" s="224">
        <v>39934</v>
      </c>
      <c r="AE17" s="224">
        <v>39965</v>
      </c>
      <c r="AF17" s="224">
        <v>39995</v>
      </c>
      <c r="AG17" s="224">
        <v>40026</v>
      </c>
      <c r="AH17" s="224">
        <v>40057</v>
      </c>
      <c r="AI17" s="224">
        <v>40087</v>
      </c>
      <c r="AJ17" s="224">
        <v>40118</v>
      </c>
      <c r="AK17" s="224">
        <v>40148</v>
      </c>
      <c r="AL17" s="224">
        <v>40179</v>
      </c>
      <c r="AM17" s="224">
        <v>40210</v>
      </c>
      <c r="AN17" s="224">
        <v>40238</v>
      </c>
      <c r="AO17" s="224">
        <v>40269</v>
      </c>
      <c r="AP17" s="224">
        <v>40299</v>
      </c>
      <c r="AQ17" s="224">
        <v>40330</v>
      </c>
      <c r="AR17" s="224">
        <v>40360</v>
      </c>
      <c r="AS17" s="224">
        <v>40391</v>
      </c>
      <c r="AT17" s="224">
        <v>40422</v>
      </c>
      <c r="AU17" s="224">
        <v>40452</v>
      </c>
      <c r="AV17" s="224">
        <v>40483</v>
      </c>
      <c r="AW17" s="224">
        <v>40513</v>
      </c>
      <c r="AX17" s="224">
        <v>40544</v>
      </c>
      <c r="AY17" s="224">
        <v>40575</v>
      </c>
      <c r="AZ17" s="224">
        <v>40603</v>
      </c>
      <c r="BA17" s="224">
        <v>40634</v>
      </c>
      <c r="BB17" s="224">
        <v>40664</v>
      </c>
      <c r="BC17" s="224">
        <v>40695</v>
      </c>
      <c r="BD17" s="224">
        <v>40725</v>
      </c>
      <c r="BE17" s="224">
        <v>40756</v>
      </c>
      <c r="BF17" s="224">
        <v>40787</v>
      </c>
      <c r="BG17" s="224">
        <v>40817</v>
      </c>
      <c r="BH17" s="224">
        <v>40848</v>
      </c>
      <c r="BI17" s="224">
        <v>40878</v>
      </c>
      <c r="BJ17" s="224">
        <v>40909</v>
      </c>
      <c r="BK17" s="224">
        <v>40940</v>
      </c>
      <c r="BL17" s="224">
        <v>40969</v>
      </c>
      <c r="BM17" s="224">
        <v>41000</v>
      </c>
      <c r="BN17" s="224">
        <v>41030</v>
      </c>
      <c r="BO17" s="224">
        <v>41061</v>
      </c>
      <c r="BP17" s="224">
        <v>41091</v>
      </c>
      <c r="BQ17" s="224">
        <v>41122</v>
      </c>
      <c r="BR17" s="224">
        <v>41153</v>
      </c>
      <c r="BS17" s="224">
        <v>41183</v>
      </c>
      <c r="BT17" s="224">
        <v>41214</v>
      </c>
      <c r="BU17" s="224">
        <v>41244</v>
      </c>
      <c r="BV17" s="224">
        <v>41275</v>
      </c>
      <c r="BW17" s="224">
        <v>41306</v>
      </c>
      <c r="BX17" s="224">
        <v>41334</v>
      </c>
      <c r="BY17" s="224">
        <v>41365</v>
      </c>
      <c r="BZ17" s="224">
        <v>41395</v>
      </c>
      <c r="CA17" s="224">
        <v>41426</v>
      </c>
      <c r="CB17" s="224">
        <v>41456</v>
      </c>
      <c r="CC17" s="224">
        <v>41487</v>
      </c>
      <c r="CD17" s="224">
        <v>41518</v>
      </c>
      <c r="CE17" s="224">
        <v>41548</v>
      </c>
      <c r="CF17" s="224">
        <v>41579</v>
      </c>
      <c r="CG17" s="224">
        <v>41609</v>
      </c>
      <c r="CH17" s="224">
        <v>41640</v>
      </c>
      <c r="CI17" s="224">
        <v>41671</v>
      </c>
      <c r="CJ17" s="224">
        <v>41699</v>
      </c>
      <c r="CK17" s="224">
        <v>41730</v>
      </c>
      <c r="CL17" s="224">
        <v>41760</v>
      </c>
      <c r="CM17" s="224">
        <v>41791</v>
      </c>
      <c r="CN17" s="224">
        <v>41821</v>
      </c>
      <c r="CO17" s="224">
        <v>41852</v>
      </c>
      <c r="CP17" s="224">
        <v>41883</v>
      </c>
      <c r="CQ17" s="224">
        <v>41913</v>
      </c>
      <c r="CR17" s="224">
        <v>41944</v>
      </c>
      <c r="CS17" s="224">
        <v>41974</v>
      </c>
      <c r="CT17" s="224">
        <v>42005</v>
      </c>
      <c r="CU17" s="224">
        <v>42036</v>
      </c>
      <c r="CV17" s="224">
        <v>42064</v>
      </c>
      <c r="CW17" s="224">
        <v>42095</v>
      </c>
      <c r="CX17" s="224">
        <v>42125</v>
      </c>
      <c r="CY17" s="224">
        <v>42156</v>
      </c>
      <c r="CZ17" s="224">
        <v>42186</v>
      </c>
      <c r="DA17" s="224">
        <v>42217</v>
      </c>
      <c r="DB17" s="224">
        <v>42248</v>
      </c>
      <c r="DC17" s="224">
        <v>42278</v>
      </c>
      <c r="DD17" s="224">
        <v>42309</v>
      </c>
      <c r="DE17" s="224">
        <v>42339</v>
      </c>
      <c r="DF17" s="224">
        <v>42370</v>
      </c>
      <c r="DG17" s="224">
        <v>42401</v>
      </c>
      <c r="DH17" s="224">
        <v>42430</v>
      </c>
      <c r="DI17" s="224">
        <v>42461</v>
      </c>
      <c r="DJ17" s="224">
        <v>42491</v>
      </c>
      <c r="DK17" s="224">
        <v>42522</v>
      </c>
      <c r="DL17" s="224">
        <v>42552</v>
      </c>
      <c r="DM17" s="224">
        <v>42583</v>
      </c>
      <c r="DN17" s="224">
        <v>42614</v>
      </c>
      <c r="DO17" s="224">
        <v>42644</v>
      </c>
      <c r="DP17" s="224">
        <v>42675</v>
      </c>
      <c r="DQ17" s="224">
        <v>42705</v>
      </c>
      <c r="DR17" s="224">
        <v>42736</v>
      </c>
      <c r="DS17" s="224">
        <v>42767</v>
      </c>
      <c r="DT17" s="224">
        <v>42795</v>
      </c>
      <c r="DU17" s="224">
        <v>42826</v>
      </c>
      <c r="DV17" s="224">
        <v>42856</v>
      </c>
      <c r="DW17" s="224">
        <v>42887</v>
      </c>
      <c r="DX17" s="224">
        <v>42917</v>
      </c>
      <c r="DY17" s="224">
        <v>42948</v>
      </c>
      <c r="DZ17" s="224">
        <v>42979</v>
      </c>
      <c r="EA17" s="224">
        <v>43009</v>
      </c>
      <c r="EB17" s="224">
        <v>43040</v>
      </c>
      <c r="EC17" s="224">
        <v>43070</v>
      </c>
      <c r="ED17" s="224">
        <v>43101</v>
      </c>
      <c r="EE17" s="224">
        <v>43132</v>
      </c>
      <c r="EF17" s="224">
        <v>43160</v>
      </c>
      <c r="EG17" s="224">
        <v>43191</v>
      </c>
      <c r="EH17" s="224">
        <v>43221</v>
      </c>
      <c r="EI17" s="224">
        <v>43252</v>
      </c>
      <c r="EJ17" s="224">
        <v>43282</v>
      </c>
      <c r="EK17" s="224">
        <v>43313</v>
      </c>
      <c r="EL17" s="224">
        <v>43344</v>
      </c>
      <c r="EM17" s="224">
        <v>43374</v>
      </c>
      <c r="EN17" s="224">
        <v>43405</v>
      </c>
      <c r="EO17" s="224">
        <v>43435</v>
      </c>
      <c r="EP17" s="224">
        <v>43466</v>
      </c>
      <c r="EQ17" s="224">
        <v>43497</v>
      </c>
      <c r="ER17" s="224">
        <v>43525</v>
      </c>
      <c r="ES17" s="224">
        <v>43556</v>
      </c>
      <c r="ET17" s="224">
        <v>43586</v>
      </c>
      <c r="EU17" s="224">
        <v>43617</v>
      </c>
      <c r="EV17" s="224">
        <v>43647</v>
      </c>
      <c r="EW17" s="224">
        <v>43678</v>
      </c>
      <c r="EX17" s="224">
        <v>43709</v>
      </c>
      <c r="EY17" s="224">
        <v>43739</v>
      </c>
      <c r="EZ17" s="224">
        <v>43770</v>
      </c>
      <c r="FA17" s="224">
        <v>43800</v>
      </c>
      <c r="FB17" s="224">
        <v>43831</v>
      </c>
      <c r="FC17" s="224">
        <v>43862</v>
      </c>
      <c r="FD17" s="224">
        <v>43891</v>
      </c>
      <c r="FE17" s="224">
        <v>43922</v>
      </c>
      <c r="FF17" s="224">
        <v>43952</v>
      </c>
      <c r="FG17" s="224">
        <v>43983</v>
      </c>
      <c r="FH17" s="224">
        <v>44013</v>
      </c>
      <c r="FI17" s="224">
        <v>44044</v>
      </c>
      <c r="FJ17" s="224">
        <v>44075</v>
      </c>
      <c r="FK17" s="224">
        <v>44105</v>
      </c>
      <c r="FL17" s="224">
        <v>44136</v>
      </c>
      <c r="FM17" s="224">
        <v>44166</v>
      </c>
      <c r="FN17" s="224">
        <v>44197</v>
      </c>
      <c r="FO17" s="224">
        <v>44228</v>
      </c>
      <c r="FP17" s="224">
        <v>44256</v>
      </c>
      <c r="FQ17" s="224">
        <v>44287</v>
      </c>
      <c r="FR17" s="224">
        <v>44317</v>
      </c>
      <c r="FS17" s="224">
        <v>44348</v>
      </c>
      <c r="FT17" s="224">
        <v>44378</v>
      </c>
      <c r="FU17" s="224">
        <v>44409</v>
      </c>
      <c r="FV17" s="224">
        <v>44440</v>
      </c>
      <c r="FW17" s="224">
        <v>44470</v>
      </c>
      <c r="FX17" s="224">
        <v>44501</v>
      </c>
      <c r="FY17" s="224">
        <v>44531</v>
      </c>
      <c r="FZ17" s="224">
        <v>44562</v>
      </c>
      <c r="GA17" s="224">
        <v>44593</v>
      </c>
      <c r="GB17" s="224">
        <v>44621</v>
      </c>
      <c r="GC17" s="224">
        <v>44652</v>
      </c>
      <c r="GD17" s="224">
        <v>44682</v>
      </c>
      <c r="GE17" s="224">
        <v>44713</v>
      </c>
      <c r="GF17" s="224">
        <v>44743</v>
      </c>
      <c r="GG17" s="224">
        <v>44774</v>
      </c>
      <c r="GH17" s="224">
        <v>44805</v>
      </c>
      <c r="GI17" s="224">
        <v>44835</v>
      </c>
      <c r="GJ17" s="224">
        <v>44866</v>
      </c>
      <c r="GK17" s="224">
        <v>44896</v>
      </c>
      <c r="GL17" s="224">
        <v>44927</v>
      </c>
      <c r="GM17" s="224">
        <v>44958</v>
      </c>
      <c r="GN17" s="224">
        <v>44986</v>
      </c>
      <c r="GO17" s="224">
        <v>45017</v>
      </c>
      <c r="GP17" s="224">
        <v>45047</v>
      </c>
      <c r="GQ17" s="224">
        <v>45078</v>
      </c>
      <c r="GR17" s="224">
        <v>45108</v>
      </c>
      <c r="GS17" s="224">
        <v>45139</v>
      </c>
      <c r="GT17" s="224">
        <v>45170</v>
      </c>
      <c r="GU17" s="224">
        <v>45200</v>
      </c>
      <c r="GV17" s="224">
        <v>45231</v>
      </c>
      <c r="GW17" s="224">
        <v>45261</v>
      </c>
      <c r="GX17" s="224">
        <v>45292</v>
      </c>
      <c r="GY17" s="224">
        <v>45323</v>
      </c>
      <c r="GZ17" s="224">
        <v>45352</v>
      </c>
      <c r="HA17" s="224">
        <v>45383</v>
      </c>
      <c r="HB17" s="224">
        <v>45413</v>
      </c>
      <c r="HC17" s="659">
        <v>45444</v>
      </c>
      <c r="HD17" s="659">
        <v>45474</v>
      </c>
      <c r="HE17" s="659">
        <v>45505</v>
      </c>
      <c r="HF17" s="659">
        <v>45536</v>
      </c>
      <c r="HG17" s="659">
        <v>45566</v>
      </c>
      <c r="HH17" s="659">
        <v>45597</v>
      </c>
      <c r="HI17" s="659">
        <v>45627</v>
      </c>
      <c r="HJ17" s="659">
        <v>45658</v>
      </c>
      <c r="HK17" s="659">
        <v>45689</v>
      </c>
      <c r="HL17" s="659">
        <v>45717</v>
      </c>
    </row>
    <row r="18" spans="1:220">
      <c r="A18" s="304" t="s">
        <v>367</v>
      </c>
      <c r="B18" s="334">
        <v>3879.3910000000001</v>
      </c>
      <c r="C18" s="331">
        <v>3404.8510000000001</v>
      </c>
      <c r="D18" s="331">
        <v>4160.2479999999996</v>
      </c>
      <c r="E18" s="331">
        <v>4067.6880000000001</v>
      </c>
      <c r="F18" s="331">
        <v>4650.9480000000003</v>
      </c>
      <c r="G18" s="331">
        <v>4153.6120000000001</v>
      </c>
      <c r="H18" s="331">
        <v>4447.2110000000002</v>
      </c>
      <c r="I18" s="331">
        <v>4711.7139999999999</v>
      </c>
      <c r="J18" s="331">
        <v>4141.2749999999996</v>
      </c>
      <c r="K18" s="331">
        <v>4947.3530000000001</v>
      </c>
      <c r="L18" s="331">
        <v>4665.4759999999997</v>
      </c>
      <c r="M18" s="331">
        <v>4745.4129999999996</v>
      </c>
      <c r="N18" s="331">
        <v>4814.4650000000001</v>
      </c>
      <c r="O18" s="331">
        <v>4598.1310000000003</v>
      </c>
      <c r="P18" s="331">
        <v>4652.1210000000001</v>
      </c>
      <c r="Q18" s="331">
        <v>5079.1779999999999</v>
      </c>
      <c r="R18" s="331">
        <v>5025.3559999999998</v>
      </c>
      <c r="S18" s="331">
        <v>5074.3770000000004</v>
      </c>
      <c r="T18" s="331">
        <v>5469.3</v>
      </c>
      <c r="U18" s="331">
        <v>5109.7830000000004</v>
      </c>
      <c r="V18" s="331">
        <v>5442.9750000000004</v>
      </c>
      <c r="W18" s="331">
        <v>5507.4440000000004</v>
      </c>
      <c r="X18" s="331">
        <v>4871.6360000000004</v>
      </c>
      <c r="Y18" s="331">
        <v>5633.6850000000004</v>
      </c>
      <c r="Z18" s="331">
        <v>4797.732</v>
      </c>
      <c r="AA18" s="331">
        <v>4498.6099999999997</v>
      </c>
      <c r="AB18" s="331">
        <v>5495.6040000000003</v>
      </c>
      <c r="AC18" s="331">
        <v>5572.8010000000004</v>
      </c>
      <c r="AD18" s="331">
        <v>5440.7539999999999</v>
      </c>
      <c r="AE18" s="331">
        <v>5697.7629999999999</v>
      </c>
      <c r="AF18" s="331">
        <v>6005.192</v>
      </c>
      <c r="AG18" s="331">
        <v>5667.3829999999998</v>
      </c>
      <c r="AH18" s="331">
        <v>5777.3609999999999</v>
      </c>
      <c r="AI18" s="331">
        <v>5911.2359999999999</v>
      </c>
      <c r="AJ18" s="331">
        <v>5892.674</v>
      </c>
      <c r="AK18" s="331">
        <v>6637.835</v>
      </c>
      <c r="AL18" s="331">
        <v>5691.0789999999997</v>
      </c>
      <c r="AM18" s="331">
        <v>5586.6769999999997</v>
      </c>
      <c r="AN18" s="331">
        <v>6995.99</v>
      </c>
      <c r="AO18" s="331">
        <v>6194.0649999999996</v>
      </c>
      <c r="AP18" s="331">
        <v>6662.6390000000001</v>
      </c>
      <c r="AQ18" s="331">
        <v>7155.2520000000004</v>
      </c>
      <c r="AR18" s="331">
        <v>7565.2380000000003</v>
      </c>
      <c r="AS18" s="331">
        <v>8020.625</v>
      </c>
      <c r="AT18" s="331">
        <v>7762.5569999999998</v>
      </c>
      <c r="AU18" s="331">
        <v>7574.23</v>
      </c>
      <c r="AV18" s="331">
        <v>8095.9949999999999</v>
      </c>
      <c r="AW18" s="331">
        <v>8952.6119999999992</v>
      </c>
      <c r="AX18" s="331">
        <v>7596.9129999999996</v>
      </c>
      <c r="AY18" s="331">
        <v>7825.701</v>
      </c>
      <c r="AZ18" s="331">
        <v>8337.6080000000002</v>
      </c>
      <c r="BA18" s="331">
        <v>7933.6809999999996</v>
      </c>
      <c r="BB18" s="331">
        <v>8951.402</v>
      </c>
      <c r="BC18" s="331">
        <v>8480.7440000000006</v>
      </c>
      <c r="BD18" s="331">
        <v>8529.3389999999999</v>
      </c>
      <c r="BE18" s="331">
        <v>9220.7880000000005</v>
      </c>
      <c r="BF18" s="331">
        <v>8663.9459999999999</v>
      </c>
      <c r="BG18" s="331">
        <v>8330.3060000000005</v>
      </c>
      <c r="BH18" s="331">
        <v>8819.598</v>
      </c>
      <c r="BI18" s="331">
        <v>9547.5239999999994</v>
      </c>
      <c r="BJ18" s="331">
        <v>8712.2510000000002</v>
      </c>
      <c r="BK18" s="331">
        <v>8333.2710000000006</v>
      </c>
      <c r="BL18" s="331">
        <v>9163.6309999999994</v>
      </c>
      <c r="BM18" s="331">
        <v>8598.3690000000006</v>
      </c>
      <c r="BN18" s="331">
        <v>9556.6280000000006</v>
      </c>
      <c r="BO18" s="331">
        <v>9212.6039999999994</v>
      </c>
      <c r="BP18" s="331">
        <v>9966.5529999999999</v>
      </c>
      <c r="BQ18" s="331">
        <v>10340.994000000001</v>
      </c>
      <c r="BR18" s="331">
        <v>8958.1319999999996</v>
      </c>
      <c r="BS18" s="331">
        <v>10523.709000000001</v>
      </c>
      <c r="BT18" s="331">
        <v>10379.183999999999</v>
      </c>
      <c r="BU18" s="331">
        <v>11800.776</v>
      </c>
      <c r="BV18" s="331">
        <v>11307.306</v>
      </c>
      <c r="BW18" s="331">
        <v>8577.2019999999993</v>
      </c>
      <c r="BX18" s="331">
        <v>11925.638999999999</v>
      </c>
      <c r="BY18" s="331">
        <v>14380.527</v>
      </c>
      <c r="BZ18" s="331">
        <v>14795.769</v>
      </c>
      <c r="CA18" s="331">
        <v>14361.14</v>
      </c>
      <c r="CB18" s="331">
        <v>15840.034</v>
      </c>
      <c r="CC18" s="331">
        <v>15501.593000000001</v>
      </c>
      <c r="CD18" s="331">
        <v>15142.937</v>
      </c>
      <c r="CE18" s="331">
        <v>16725.069</v>
      </c>
      <c r="CF18" s="331">
        <v>16538.302</v>
      </c>
      <c r="CG18" s="331">
        <v>18899.223000000002</v>
      </c>
      <c r="CH18" s="331">
        <v>16631.113000000001</v>
      </c>
      <c r="CI18" s="331">
        <v>16923.350999999999</v>
      </c>
      <c r="CJ18" s="331">
        <v>16331.053</v>
      </c>
      <c r="CK18" s="331">
        <v>17598.313999999998</v>
      </c>
      <c r="CL18" s="331">
        <v>18071.886999999999</v>
      </c>
      <c r="CM18" s="331">
        <v>17697.065999999999</v>
      </c>
      <c r="CN18" s="331">
        <v>19618.907999999999</v>
      </c>
      <c r="CO18" s="331">
        <v>19070.402999999998</v>
      </c>
      <c r="CP18" s="331">
        <v>20305.463</v>
      </c>
      <c r="CQ18" s="331">
        <v>21604.886999999999</v>
      </c>
      <c r="CR18" s="331">
        <v>20561.258999999998</v>
      </c>
      <c r="CS18" s="331">
        <v>23960.421999999999</v>
      </c>
      <c r="CT18" s="331">
        <v>19847.796999999999</v>
      </c>
      <c r="CU18" s="331">
        <v>19705.072</v>
      </c>
      <c r="CV18" s="331">
        <v>22833.932000000001</v>
      </c>
      <c r="CW18" s="331">
        <v>22603.954000000002</v>
      </c>
      <c r="CX18" s="331">
        <v>22300.653999999999</v>
      </c>
      <c r="CY18" s="331">
        <v>23882.993999999999</v>
      </c>
      <c r="CZ18" s="331">
        <v>26182.966</v>
      </c>
      <c r="DA18" s="331">
        <v>25382.393</v>
      </c>
      <c r="DB18" s="331">
        <v>25528.736000000001</v>
      </c>
      <c r="DC18" s="331">
        <v>26603.242999999999</v>
      </c>
      <c r="DD18" s="331">
        <v>27908.773000000001</v>
      </c>
      <c r="DE18" s="331">
        <v>32260.06</v>
      </c>
      <c r="DF18" s="331">
        <v>26744.366000000002</v>
      </c>
      <c r="DG18" s="331">
        <v>29274.477999999999</v>
      </c>
      <c r="DH18" s="331">
        <v>32732.920999999998</v>
      </c>
      <c r="DI18" s="331">
        <v>31563.442999999999</v>
      </c>
      <c r="DJ18" s="331">
        <v>33561.709000000003</v>
      </c>
      <c r="DK18" s="331">
        <v>34571.790999999997</v>
      </c>
      <c r="DL18" s="331">
        <v>34514.81</v>
      </c>
      <c r="DM18" s="331">
        <v>37118.851000000002</v>
      </c>
      <c r="DN18" s="331">
        <v>35238.805999999997</v>
      </c>
      <c r="DO18" s="331">
        <v>35605.502</v>
      </c>
      <c r="DP18" s="331">
        <v>38147.394999999997</v>
      </c>
      <c r="DQ18" s="331">
        <v>42047.42</v>
      </c>
      <c r="DR18" s="331">
        <v>36873.392</v>
      </c>
      <c r="DS18" s="331">
        <v>34456.023999999998</v>
      </c>
      <c r="DT18" s="331">
        <v>42993.031000000003</v>
      </c>
      <c r="DU18" s="331">
        <v>37017.078999999998</v>
      </c>
      <c r="DV18" s="331">
        <v>44383.733999999997</v>
      </c>
      <c r="DW18" s="332">
        <v>44791.406000000003</v>
      </c>
      <c r="DX18" s="332">
        <v>45161.158000000003</v>
      </c>
      <c r="DY18" s="332">
        <v>49060.383999999998</v>
      </c>
      <c r="DZ18" s="332">
        <v>46321.862999999998</v>
      </c>
      <c r="EA18" s="333">
        <v>50080.639000000003</v>
      </c>
      <c r="EB18" s="333">
        <v>50025.152000000002</v>
      </c>
      <c r="EC18" s="333">
        <v>53710.531999999999</v>
      </c>
      <c r="ED18" s="333">
        <v>48412.19</v>
      </c>
      <c r="EE18" s="333">
        <v>44969.964999999997</v>
      </c>
      <c r="EF18" s="333">
        <v>51675.671000000002</v>
      </c>
      <c r="EG18" s="333">
        <v>53244.856</v>
      </c>
      <c r="EH18" s="333">
        <v>52117.817000000003</v>
      </c>
      <c r="EI18" s="333">
        <v>50731.053</v>
      </c>
      <c r="EJ18" s="333">
        <v>53551.133999999998</v>
      </c>
      <c r="EK18" s="333">
        <v>56337.695</v>
      </c>
      <c r="EL18" s="333">
        <v>51298.17</v>
      </c>
      <c r="EM18" s="333">
        <v>56970.533000000003</v>
      </c>
      <c r="EN18" s="333">
        <v>56683.13</v>
      </c>
      <c r="EO18" s="333">
        <v>61699.635000000002</v>
      </c>
      <c r="EP18" s="333">
        <v>56146.152000000002</v>
      </c>
      <c r="EQ18" s="333">
        <v>58495.49</v>
      </c>
      <c r="ER18" s="333">
        <v>60453.720999999998</v>
      </c>
      <c r="ES18" s="333">
        <v>66723.596000000005</v>
      </c>
      <c r="ET18" s="333">
        <v>70138.38</v>
      </c>
      <c r="EU18" s="333">
        <v>64301.233</v>
      </c>
      <c r="EV18" s="333">
        <v>74570.040999999997</v>
      </c>
      <c r="EW18" s="333">
        <v>71487.322</v>
      </c>
      <c r="EX18" s="333">
        <v>72231.804000000004</v>
      </c>
      <c r="EY18" s="333">
        <v>77768.066000000006</v>
      </c>
      <c r="EZ18" s="333">
        <v>78183.72</v>
      </c>
      <c r="FA18" s="333">
        <v>89026.41</v>
      </c>
      <c r="FB18" s="333">
        <v>84281.24</v>
      </c>
      <c r="FC18" s="333">
        <v>81027.596999999994</v>
      </c>
      <c r="FD18" s="333">
        <v>94875.625</v>
      </c>
      <c r="FE18" s="333">
        <v>92681.581000000006</v>
      </c>
      <c r="FF18" s="333">
        <v>97377.8</v>
      </c>
      <c r="FG18" s="333">
        <v>109146.16</v>
      </c>
      <c r="FH18" s="333">
        <v>123911.223</v>
      </c>
      <c r="FI18" s="333">
        <v>122570.451</v>
      </c>
      <c r="FJ18" s="333">
        <v>126051.249</v>
      </c>
      <c r="FK18" s="333">
        <v>134143.69899999999</v>
      </c>
      <c r="FL18" s="333">
        <v>132722.25899999999</v>
      </c>
      <c r="FM18" s="333">
        <v>132944.66800000001</v>
      </c>
      <c r="FN18" s="333">
        <v>85965.539000000004</v>
      </c>
      <c r="FO18" s="333">
        <v>78544.702000000005</v>
      </c>
      <c r="FP18" s="333">
        <v>84663.975999999995</v>
      </c>
      <c r="FQ18" s="333">
        <v>76865.053</v>
      </c>
      <c r="FR18" s="333">
        <v>79444.349000000002</v>
      </c>
      <c r="FS18" s="333">
        <v>72717.872000000003</v>
      </c>
      <c r="FT18" s="333">
        <v>70500.361999999994</v>
      </c>
      <c r="FU18" s="333">
        <v>69017.595000000001</v>
      </c>
      <c r="FV18" s="333">
        <v>66441.159</v>
      </c>
      <c r="FW18" s="333">
        <v>64458.894999999997</v>
      </c>
      <c r="FX18" s="333">
        <v>68502.633000000002</v>
      </c>
      <c r="FY18" s="333">
        <v>76330.36</v>
      </c>
      <c r="FZ18" s="333">
        <v>58795.79</v>
      </c>
      <c r="GA18" s="333">
        <v>54495.262000000002</v>
      </c>
      <c r="GB18" s="333">
        <v>62796.866999999998</v>
      </c>
      <c r="GC18" s="333">
        <v>57157.499000000003</v>
      </c>
      <c r="GD18" s="333">
        <v>60557.807000000001</v>
      </c>
      <c r="GE18" s="333">
        <v>57861.8</v>
      </c>
      <c r="GF18" s="333">
        <v>57181.027999999998</v>
      </c>
      <c r="GG18" s="333">
        <v>61389.767</v>
      </c>
      <c r="GH18" s="333">
        <v>59119.459000000003</v>
      </c>
      <c r="GI18" s="333">
        <v>55132.519</v>
      </c>
      <c r="GJ18" s="333">
        <v>58033.063999999998</v>
      </c>
      <c r="GK18" s="333">
        <v>64735.688000000002</v>
      </c>
      <c r="GL18" s="333">
        <v>51262.28</v>
      </c>
      <c r="GM18" s="333">
        <v>48434.46</v>
      </c>
      <c r="GN18" s="333">
        <v>55433.591999999997</v>
      </c>
      <c r="GO18" s="333">
        <v>49107.199000000001</v>
      </c>
      <c r="GP18" s="333">
        <v>52243.491999999998</v>
      </c>
      <c r="GQ18" s="333">
        <v>43608.976999999999</v>
      </c>
      <c r="GR18" s="333">
        <v>41188.233999999997</v>
      </c>
      <c r="GS18" s="333">
        <v>39472.271999999997</v>
      </c>
      <c r="GT18" s="333">
        <v>38136.964</v>
      </c>
      <c r="GU18" s="333">
        <v>41004.321000000004</v>
      </c>
      <c r="GV18" s="333">
        <v>44009.3</v>
      </c>
      <c r="GW18" s="333">
        <v>49023.964999999997</v>
      </c>
      <c r="GX18" s="333">
        <v>39965.830999999998</v>
      </c>
      <c r="GY18" s="333">
        <v>38063.53</v>
      </c>
      <c r="GZ18" s="333">
        <v>39298.832000000002</v>
      </c>
      <c r="HA18" s="333">
        <v>39714.273999999998</v>
      </c>
      <c r="HB18" s="333">
        <v>37513.633000000002</v>
      </c>
      <c r="HC18" s="660">
        <v>34826.076000000001</v>
      </c>
      <c r="HD18" s="660">
        <v>38118.506999999998</v>
      </c>
      <c r="HE18" s="660">
        <v>39284.177000000003</v>
      </c>
      <c r="HF18" s="660">
        <v>40403.627999999997</v>
      </c>
      <c r="HG18" s="660">
        <v>41963.991999999998</v>
      </c>
      <c r="HH18" s="660">
        <v>42154.514999999999</v>
      </c>
      <c r="HI18" s="660">
        <v>48329.644999999997</v>
      </c>
      <c r="HJ18" s="660">
        <v>38569.256000000001</v>
      </c>
      <c r="HK18" s="660">
        <v>38192.822</v>
      </c>
      <c r="HL18" s="660">
        <v>38017.885000000002</v>
      </c>
    </row>
    <row r="58" spans="2:15">
      <c r="B58" s="273">
        <v>2020</v>
      </c>
      <c r="C58" s="273">
        <v>22</v>
      </c>
      <c r="D58" s="273">
        <v>18</v>
      </c>
      <c r="E58" s="273">
        <v>22</v>
      </c>
      <c r="F58" s="273">
        <v>20</v>
      </c>
      <c r="G58" s="273">
        <v>20</v>
      </c>
      <c r="H58" s="273">
        <v>21</v>
      </c>
      <c r="I58" s="273">
        <v>22</v>
      </c>
      <c r="J58" s="273">
        <v>21</v>
      </c>
      <c r="K58" s="273">
        <v>21</v>
      </c>
      <c r="L58" s="273">
        <v>21</v>
      </c>
      <c r="M58" s="273">
        <v>19</v>
      </c>
      <c r="N58" s="273">
        <v>20</v>
      </c>
      <c r="O58" s="273">
        <v>247</v>
      </c>
    </row>
    <row r="59" spans="2:15">
      <c r="B59" s="273">
        <v>2021</v>
      </c>
      <c r="C59" s="273">
        <v>19</v>
      </c>
      <c r="D59" s="273">
        <v>18</v>
      </c>
      <c r="E59" s="273">
        <v>23</v>
      </c>
      <c r="F59" s="273">
        <v>20</v>
      </c>
      <c r="G59" s="273">
        <v>21</v>
      </c>
      <c r="H59" s="273">
        <v>21</v>
      </c>
      <c r="I59" s="273">
        <v>21</v>
      </c>
      <c r="J59" s="273">
        <v>22</v>
      </c>
      <c r="K59" s="273">
        <v>21</v>
      </c>
      <c r="L59" s="273">
        <v>20</v>
      </c>
      <c r="M59" s="273">
        <v>20</v>
      </c>
      <c r="N59" s="273">
        <v>21</v>
      </c>
      <c r="O59" s="273">
        <v>247</v>
      </c>
    </row>
    <row r="171" spans="2:2">
      <c r="B171" s="239" t="s">
        <v>73</v>
      </c>
    </row>
  </sheetData>
  <mergeCells count="1">
    <mergeCell ref="A1:B1"/>
  </mergeCells>
  <conditionalFormatting sqref="B180:B181">
    <cfRule type="expression" dxfId="0" priority="725">
      <formula>B180&lt;&gt;#REF!</formula>
    </cfRule>
  </conditionalFormatting>
  <hyperlinks>
    <hyperlink ref="A1" location="Índice!A1" display="Voltar / Back" xr:uid="{C7B785E7-19BD-4120-BEF2-BC6A6CB29014}"/>
    <hyperlink ref="A1:B1" location="Índice!A1" display="Voltar / Back" xr:uid="{9DD5628F-6BC4-401F-986D-E02110FD550C}"/>
  </hyperlinks>
  <pageMargins left="0.511811024" right="0.511811024" top="0.78740157499999996" bottom="0.78740157499999996" header="0.31496062000000002" footer="0.31496062000000002"/>
  <pageSetup paperSize="9" orientation="portrait" r:id="rId1"/>
  <headerFooter>
    <oddFooter>&amp;C&amp;1#&amp;"Calibri"&amp;10&amp;K000000INFORMAÇÃO INTERNA – INTERNAL INFORMATION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syncVertical="1" syncRef="C58" codeName="Plan21">
    <pageSetUpPr fitToPage="1"/>
  </sheetPr>
  <dimension ref="A1:O63"/>
  <sheetViews>
    <sheetView showGridLines="0" workbookViewId="0">
      <pane xSplit="2" ySplit="5" topLeftCell="C58" activePane="bottomRight" state="frozen"/>
      <selection activeCell="Q61" sqref="Q61"/>
      <selection pane="topRight" activeCell="Q61" sqref="Q61"/>
      <selection pane="bottomLeft" activeCell="Q61" sqref="Q61"/>
      <selection pane="bottomRight" sqref="A1:B1"/>
    </sheetView>
  </sheetViews>
  <sheetFormatPr defaultColWidth="10.42578125" defaultRowHeight="11.25"/>
  <cols>
    <col min="1" max="1" width="1.42578125" style="16" customWidth="1"/>
    <col min="2" max="2" width="12.5703125" style="17" customWidth="1"/>
    <col min="3" max="15" width="9" style="16" bestFit="1" customWidth="1"/>
    <col min="16" max="16384" width="10.42578125" style="16"/>
  </cols>
  <sheetData>
    <row r="1" spans="1:15" s="6" customFormat="1" ht="13.5" customHeight="1">
      <c r="A1" s="686" t="s">
        <v>41</v>
      </c>
      <c r="B1" s="687"/>
      <c r="C1" s="5"/>
    </row>
    <row r="2" spans="1:15" s="6" customFormat="1" ht="13.5" customHeight="1">
      <c r="B2" s="7"/>
      <c r="C2" s="8"/>
    </row>
    <row r="3" spans="1:15" s="6" customFormat="1" ht="16.5" customHeight="1">
      <c r="B3" s="405" t="s">
        <v>368</v>
      </c>
      <c r="C3" s="404"/>
      <c r="D3" s="9"/>
      <c r="E3" s="9"/>
      <c r="F3" s="10"/>
      <c r="G3" s="9"/>
      <c r="H3" s="9"/>
    </row>
    <row r="4" spans="1:15" s="11" customFormat="1">
      <c r="B4" s="12"/>
      <c r="C4" s="13"/>
      <c r="D4" s="13"/>
      <c r="E4" s="13"/>
      <c r="F4" s="13"/>
      <c r="G4" s="13"/>
      <c r="H4" s="13"/>
      <c r="I4" s="13"/>
      <c r="J4" s="13"/>
      <c r="K4" s="13"/>
      <c r="L4" s="13"/>
      <c r="M4" s="13"/>
      <c r="N4" s="13"/>
      <c r="O4" s="13"/>
    </row>
    <row r="5" spans="1:15" s="14" customFormat="1" ht="25.5">
      <c r="B5" s="230" t="s">
        <v>48</v>
      </c>
      <c r="C5" s="231" t="s">
        <v>2</v>
      </c>
      <c r="D5" s="231" t="s">
        <v>3</v>
      </c>
      <c r="E5" s="231" t="s">
        <v>4</v>
      </c>
      <c r="F5" s="231" t="s">
        <v>5</v>
      </c>
      <c r="G5" s="231" t="s">
        <v>6</v>
      </c>
      <c r="H5" s="231" t="s">
        <v>7</v>
      </c>
      <c r="I5" s="231" t="s">
        <v>8</v>
      </c>
      <c r="J5" s="231" t="s">
        <v>9</v>
      </c>
      <c r="K5" s="231" t="s">
        <v>10</v>
      </c>
      <c r="L5" s="231" t="s">
        <v>11</v>
      </c>
      <c r="M5" s="231" t="s">
        <v>12</v>
      </c>
      <c r="N5" s="231" t="s">
        <v>13</v>
      </c>
      <c r="O5" s="231" t="s">
        <v>14</v>
      </c>
    </row>
    <row r="6" spans="1:15" s="14" customFormat="1" ht="12.75">
      <c r="B6" s="232">
        <v>1968</v>
      </c>
      <c r="C6" s="15">
        <v>21</v>
      </c>
      <c r="D6" s="15">
        <v>18</v>
      </c>
      <c r="E6" s="15">
        <v>18</v>
      </c>
      <c r="F6" s="15">
        <v>21</v>
      </c>
      <c r="G6" s="15">
        <v>22</v>
      </c>
      <c r="H6" s="15">
        <v>19</v>
      </c>
      <c r="I6" s="15">
        <v>23</v>
      </c>
      <c r="J6" s="15">
        <v>22</v>
      </c>
      <c r="K6" s="15">
        <v>21</v>
      </c>
      <c r="L6" s="15">
        <v>23</v>
      </c>
      <c r="M6" s="15">
        <v>20</v>
      </c>
      <c r="N6" s="15">
        <v>19</v>
      </c>
      <c r="O6" s="233">
        <f t="shared" ref="O6:O48" si="0">SUM(C6:N6)</f>
        <v>247</v>
      </c>
    </row>
    <row r="7" spans="1:15" s="14" customFormat="1" ht="12.75">
      <c r="B7" s="232">
        <v>1969</v>
      </c>
      <c r="C7" s="15">
        <v>22</v>
      </c>
      <c r="D7" s="15">
        <v>17</v>
      </c>
      <c r="E7" s="15">
        <v>21</v>
      </c>
      <c r="F7" s="15">
        <v>19</v>
      </c>
      <c r="G7" s="15">
        <v>21</v>
      </c>
      <c r="H7" s="15">
        <v>20</v>
      </c>
      <c r="I7" s="15">
        <v>23</v>
      </c>
      <c r="J7" s="15">
        <v>20</v>
      </c>
      <c r="K7" s="15">
        <v>21</v>
      </c>
      <c r="L7" s="15">
        <v>23</v>
      </c>
      <c r="M7" s="15">
        <v>20</v>
      </c>
      <c r="N7" s="15">
        <v>18</v>
      </c>
      <c r="O7" s="233">
        <f t="shared" si="0"/>
        <v>245</v>
      </c>
    </row>
    <row r="8" spans="1:15" s="14" customFormat="1" ht="12.75">
      <c r="B8" s="232">
        <v>1970</v>
      </c>
      <c r="C8" s="15">
        <v>20</v>
      </c>
      <c r="D8" s="15">
        <v>17</v>
      </c>
      <c r="E8" s="15">
        <v>20</v>
      </c>
      <c r="F8" s="15">
        <v>21</v>
      </c>
      <c r="G8" s="15">
        <v>19</v>
      </c>
      <c r="H8" s="15">
        <v>20</v>
      </c>
      <c r="I8" s="15">
        <v>23</v>
      </c>
      <c r="J8" s="15">
        <v>21</v>
      </c>
      <c r="K8" s="15">
        <v>21</v>
      </c>
      <c r="L8" s="15">
        <v>22</v>
      </c>
      <c r="M8" s="15">
        <v>20</v>
      </c>
      <c r="N8" s="15">
        <v>20</v>
      </c>
      <c r="O8" s="233">
        <f t="shared" si="0"/>
        <v>244</v>
      </c>
    </row>
    <row r="9" spans="1:15" s="14" customFormat="1" ht="12.75">
      <c r="B9" s="232">
        <v>1971</v>
      </c>
      <c r="C9" s="15">
        <v>19</v>
      </c>
      <c r="D9" s="15">
        <v>17</v>
      </c>
      <c r="E9" s="15">
        <v>23</v>
      </c>
      <c r="F9" s="15">
        <v>19</v>
      </c>
      <c r="G9" s="15">
        <v>21</v>
      </c>
      <c r="H9" s="15">
        <v>18</v>
      </c>
      <c r="I9" s="15">
        <v>18</v>
      </c>
      <c r="J9" s="15">
        <v>22</v>
      </c>
      <c r="K9" s="15">
        <v>21</v>
      </c>
      <c r="L9" s="15">
        <v>21</v>
      </c>
      <c r="M9" s="15">
        <v>19</v>
      </c>
      <c r="N9" s="15">
        <v>21</v>
      </c>
      <c r="O9" s="233">
        <f t="shared" si="0"/>
        <v>239</v>
      </c>
    </row>
    <row r="10" spans="1:15" s="14" customFormat="1" ht="12.75">
      <c r="B10" s="232">
        <v>1972</v>
      </c>
      <c r="C10" s="15">
        <v>20</v>
      </c>
      <c r="D10" s="15">
        <v>18</v>
      </c>
      <c r="E10" s="15">
        <v>21</v>
      </c>
      <c r="F10" s="15">
        <v>19</v>
      </c>
      <c r="G10" s="15">
        <v>22</v>
      </c>
      <c r="H10" s="15">
        <v>20</v>
      </c>
      <c r="I10" s="15">
        <v>21</v>
      </c>
      <c r="J10" s="15">
        <v>23</v>
      </c>
      <c r="K10" s="15">
        <v>19</v>
      </c>
      <c r="L10" s="15">
        <v>22</v>
      </c>
      <c r="M10" s="15">
        <v>19</v>
      </c>
      <c r="N10" s="15">
        <v>20</v>
      </c>
      <c r="O10" s="233">
        <f t="shared" si="0"/>
        <v>244</v>
      </c>
    </row>
    <row r="11" spans="1:15" s="14" customFormat="1" ht="12.75">
      <c r="B11" s="232">
        <v>1973</v>
      </c>
      <c r="C11" s="15">
        <v>20</v>
      </c>
      <c r="D11" s="15">
        <v>20</v>
      </c>
      <c r="E11" s="15">
        <v>19</v>
      </c>
      <c r="F11" s="15">
        <v>19</v>
      </c>
      <c r="G11" s="15">
        <v>22</v>
      </c>
      <c r="H11" s="15">
        <v>20</v>
      </c>
      <c r="I11" s="15">
        <v>22</v>
      </c>
      <c r="J11" s="15">
        <v>23</v>
      </c>
      <c r="K11" s="15">
        <v>19</v>
      </c>
      <c r="L11" s="15">
        <v>23</v>
      </c>
      <c r="M11" s="15">
        <v>20</v>
      </c>
      <c r="N11" s="15">
        <v>18</v>
      </c>
      <c r="O11" s="233">
        <f t="shared" si="0"/>
        <v>245</v>
      </c>
    </row>
    <row r="12" spans="1:15" s="14" customFormat="1" ht="12.75">
      <c r="B12" s="232">
        <v>1974</v>
      </c>
      <c r="C12" s="15">
        <v>21</v>
      </c>
      <c r="D12" s="15">
        <v>16</v>
      </c>
      <c r="E12" s="15">
        <v>21</v>
      </c>
      <c r="F12" s="15">
        <v>19</v>
      </c>
      <c r="G12" s="15">
        <v>22</v>
      </c>
      <c r="H12" s="15">
        <v>19</v>
      </c>
      <c r="I12" s="15">
        <v>22</v>
      </c>
      <c r="J12" s="15">
        <v>22</v>
      </c>
      <c r="K12" s="15">
        <v>21</v>
      </c>
      <c r="L12" s="15">
        <v>23</v>
      </c>
      <c r="M12" s="15">
        <v>20</v>
      </c>
      <c r="N12" s="15">
        <v>19</v>
      </c>
      <c r="O12" s="233">
        <f t="shared" si="0"/>
        <v>245</v>
      </c>
    </row>
    <row r="13" spans="1:15" s="14" customFormat="1" ht="12.75">
      <c r="B13" s="232">
        <v>1975</v>
      </c>
      <c r="C13" s="15">
        <v>22</v>
      </c>
      <c r="D13" s="15">
        <v>17</v>
      </c>
      <c r="E13" s="15">
        <v>19</v>
      </c>
      <c r="F13" s="15">
        <v>21</v>
      </c>
      <c r="G13" s="15">
        <v>20</v>
      </c>
      <c r="H13" s="15">
        <v>21</v>
      </c>
      <c r="I13" s="15">
        <v>23</v>
      </c>
      <c r="J13" s="15">
        <v>21</v>
      </c>
      <c r="K13" s="15">
        <v>22</v>
      </c>
      <c r="L13" s="15">
        <v>23</v>
      </c>
      <c r="M13" s="15">
        <v>20</v>
      </c>
      <c r="N13" s="15">
        <v>19</v>
      </c>
      <c r="O13" s="233">
        <f t="shared" si="0"/>
        <v>248</v>
      </c>
    </row>
    <row r="14" spans="1:15" s="14" customFormat="1" ht="12.75">
      <c r="B14" s="232">
        <v>1976</v>
      </c>
      <c r="C14" s="15">
        <v>20</v>
      </c>
      <c r="D14" s="15">
        <v>20</v>
      </c>
      <c r="E14" s="15">
        <v>20</v>
      </c>
      <c r="F14" s="15">
        <v>19</v>
      </c>
      <c r="G14" s="15">
        <v>21</v>
      </c>
      <c r="H14" s="15">
        <v>21</v>
      </c>
      <c r="I14" s="15">
        <v>22</v>
      </c>
      <c r="J14" s="15">
        <v>22</v>
      </c>
      <c r="K14" s="15">
        <v>21</v>
      </c>
      <c r="L14" s="15">
        <v>21</v>
      </c>
      <c r="M14" s="15">
        <v>20</v>
      </c>
      <c r="N14" s="15">
        <v>21</v>
      </c>
      <c r="O14" s="233">
        <f t="shared" si="0"/>
        <v>248</v>
      </c>
    </row>
    <row r="15" spans="1:15" s="14" customFormat="1" ht="12.75">
      <c r="B15" s="232">
        <v>1977</v>
      </c>
      <c r="C15" s="15">
        <v>20</v>
      </c>
      <c r="D15" s="15">
        <v>17</v>
      </c>
      <c r="E15" s="15">
        <v>23</v>
      </c>
      <c r="F15" s="15">
        <v>18</v>
      </c>
      <c r="G15" s="15">
        <v>22</v>
      </c>
      <c r="H15" s="15">
        <v>21</v>
      </c>
      <c r="I15" s="15">
        <v>21</v>
      </c>
      <c r="J15" s="15">
        <v>23</v>
      </c>
      <c r="K15" s="15">
        <v>21</v>
      </c>
      <c r="L15" s="15">
        <v>21</v>
      </c>
      <c r="M15" s="15">
        <v>20</v>
      </c>
      <c r="N15" s="15">
        <v>21</v>
      </c>
      <c r="O15" s="233">
        <f t="shared" si="0"/>
        <v>248</v>
      </c>
    </row>
    <row r="16" spans="1:15" s="14" customFormat="1" ht="12.75">
      <c r="B16" s="232">
        <v>1978</v>
      </c>
      <c r="C16" s="15">
        <v>21</v>
      </c>
      <c r="D16" s="15">
        <v>17</v>
      </c>
      <c r="E16" s="15">
        <f>21</f>
        <v>21</v>
      </c>
      <c r="F16" s="15">
        <v>19</v>
      </c>
      <c r="G16" s="15">
        <v>21</v>
      </c>
      <c r="H16" s="15">
        <v>22</v>
      </c>
      <c r="I16" s="15">
        <v>21</v>
      </c>
      <c r="J16" s="15">
        <v>23</v>
      </c>
      <c r="K16" s="15">
        <v>20</v>
      </c>
      <c r="L16" s="15">
        <v>22</v>
      </c>
      <c r="M16" s="15">
        <v>20</v>
      </c>
      <c r="N16" s="15">
        <v>19</v>
      </c>
      <c r="O16" s="233">
        <f t="shared" si="0"/>
        <v>246</v>
      </c>
    </row>
    <row r="17" spans="2:15" s="14" customFormat="1" ht="12.75">
      <c r="B17" s="232">
        <v>1979</v>
      </c>
      <c r="C17" s="15">
        <v>21</v>
      </c>
      <c r="D17" s="15">
        <v>17</v>
      </c>
      <c r="E17" s="15">
        <v>22</v>
      </c>
      <c r="F17" s="15">
        <v>19</v>
      </c>
      <c r="G17" s="15">
        <v>22</v>
      </c>
      <c r="H17" s="15">
        <v>20</v>
      </c>
      <c r="I17" s="15">
        <v>22</v>
      </c>
      <c r="J17" s="15">
        <v>23</v>
      </c>
      <c r="K17" s="15">
        <v>19</v>
      </c>
      <c r="L17" s="15">
        <v>23</v>
      </c>
      <c r="M17" s="15">
        <v>20</v>
      </c>
      <c r="N17" s="15">
        <v>18</v>
      </c>
      <c r="O17" s="233">
        <f t="shared" si="0"/>
        <v>246</v>
      </c>
    </row>
    <row r="18" spans="2:15" s="14" customFormat="1" ht="12.75">
      <c r="B18" s="232">
        <v>1980</v>
      </c>
      <c r="C18" s="15">
        <v>21</v>
      </c>
      <c r="D18" s="15">
        <v>18</v>
      </c>
      <c r="E18" s="15">
        <v>21</v>
      </c>
      <c r="F18" s="15">
        <v>19</v>
      </c>
      <c r="G18" s="15">
        <v>21</v>
      </c>
      <c r="H18" s="15">
        <v>20</v>
      </c>
      <c r="I18" s="15">
        <v>22</v>
      </c>
      <c r="J18" s="15">
        <v>21</v>
      </c>
      <c r="K18" s="15">
        <v>22</v>
      </c>
      <c r="L18" s="15">
        <v>23</v>
      </c>
      <c r="M18" s="15">
        <v>20</v>
      </c>
      <c r="N18" s="15">
        <v>20</v>
      </c>
      <c r="O18" s="233">
        <f t="shared" si="0"/>
        <v>248</v>
      </c>
    </row>
    <row r="19" spans="2:15" s="14" customFormat="1" ht="12.75">
      <c r="B19" s="232">
        <v>1981</v>
      </c>
      <c r="C19" s="15">
        <v>21</v>
      </c>
      <c r="D19" s="15">
        <v>20</v>
      </c>
      <c r="E19" s="15">
        <v>19</v>
      </c>
      <c r="F19" s="15">
        <v>19</v>
      </c>
      <c r="G19" s="15">
        <v>20</v>
      </c>
      <c r="H19" s="15">
        <v>21</v>
      </c>
      <c r="I19" s="15">
        <v>23</v>
      </c>
      <c r="J19" s="15">
        <v>21</v>
      </c>
      <c r="K19" s="15">
        <v>21</v>
      </c>
      <c r="L19" s="15">
        <v>21</v>
      </c>
      <c r="M19" s="15">
        <v>20</v>
      </c>
      <c r="N19" s="15">
        <v>20</v>
      </c>
      <c r="O19" s="233">
        <f t="shared" si="0"/>
        <v>246</v>
      </c>
    </row>
    <row r="20" spans="2:15" s="14" customFormat="1" ht="12.75">
      <c r="B20" s="232">
        <v>1982</v>
      </c>
      <c r="C20" s="15">
        <v>19</v>
      </c>
      <c r="D20" s="15">
        <v>17</v>
      </c>
      <c r="E20" s="15">
        <v>23</v>
      </c>
      <c r="F20" s="15">
        <v>19</v>
      </c>
      <c r="G20" s="15">
        <v>21</v>
      </c>
      <c r="H20" s="15">
        <v>21</v>
      </c>
      <c r="I20" s="15">
        <v>22</v>
      </c>
      <c r="J20" s="15">
        <v>22</v>
      </c>
      <c r="K20" s="15">
        <v>21</v>
      </c>
      <c r="L20" s="15">
        <v>20</v>
      </c>
      <c r="M20" s="15">
        <v>20</v>
      </c>
      <c r="N20" s="15">
        <v>21</v>
      </c>
      <c r="O20" s="233">
        <f t="shared" si="0"/>
        <v>246</v>
      </c>
    </row>
    <row r="21" spans="2:15" s="14" customFormat="1" ht="12.75">
      <c r="B21" s="232">
        <v>1983</v>
      </c>
      <c r="C21" s="15">
        <v>20</v>
      </c>
      <c r="D21" s="15">
        <v>17</v>
      </c>
      <c r="E21" s="15">
        <v>22</v>
      </c>
      <c r="F21" s="15">
        <v>19</v>
      </c>
      <c r="G21" s="15">
        <v>22</v>
      </c>
      <c r="H21" s="15">
        <v>21</v>
      </c>
      <c r="I21" s="15">
        <v>21</v>
      </c>
      <c r="J21" s="15">
        <v>23</v>
      </c>
      <c r="K21" s="15">
        <v>21</v>
      </c>
      <c r="L21" s="15">
        <v>20</v>
      </c>
      <c r="M21" s="15">
        <v>20</v>
      </c>
      <c r="N21" s="15">
        <v>21</v>
      </c>
      <c r="O21" s="233">
        <f t="shared" si="0"/>
        <v>247</v>
      </c>
    </row>
    <row r="22" spans="2:15" s="14" customFormat="1" ht="12.75">
      <c r="B22" s="232">
        <v>1984</v>
      </c>
      <c r="C22" s="15">
        <v>21</v>
      </c>
      <c r="D22" s="15">
        <v>21</v>
      </c>
      <c r="E22" s="15">
        <v>19</v>
      </c>
      <c r="F22" s="15">
        <v>19</v>
      </c>
      <c r="G22" s="15">
        <v>22</v>
      </c>
      <c r="H22" s="15">
        <v>20</v>
      </c>
      <c r="I22" s="15">
        <v>22</v>
      </c>
      <c r="J22" s="15">
        <v>23</v>
      </c>
      <c r="K22" s="15">
        <v>19</v>
      </c>
      <c r="L22" s="15">
        <v>22</v>
      </c>
      <c r="M22" s="15">
        <v>20</v>
      </c>
      <c r="N22" s="15">
        <v>18</v>
      </c>
      <c r="O22" s="233">
        <f t="shared" si="0"/>
        <v>246</v>
      </c>
    </row>
    <row r="23" spans="2:15" s="14" customFormat="1" ht="12.75">
      <c r="B23" s="232">
        <v>1985</v>
      </c>
      <c r="C23" s="15">
        <v>21</v>
      </c>
      <c r="D23" s="15">
        <v>17</v>
      </c>
      <c r="E23" s="15">
        <v>21</v>
      </c>
      <c r="F23" s="15">
        <v>19</v>
      </c>
      <c r="G23" s="15">
        <v>22</v>
      </c>
      <c r="H23" s="15">
        <v>19</v>
      </c>
      <c r="I23" s="15">
        <v>23</v>
      </c>
      <c r="J23" s="15">
        <v>22</v>
      </c>
      <c r="K23" s="15">
        <v>19</v>
      </c>
      <c r="L23" s="15">
        <v>23</v>
      </c>
      <c r="M23" s="15">
        <v>20</v>
      </c>
      <c r="N23" s="15">
        <v>19</v>
      </c>
      <c r="O23" s="233">
        <f t="shared" si="0"/>
        <v>245</v>
      </c>
    </row>
    <row r="24" spans="2:15" s="14" customFormat="1" ht="12.75">
      <c r="B24" s="232">
        <v>1986</v>
      </c>
      <c r="C24" s="15">
        <v>22</v>
      </c>
      <c r="D24" s="15">
        <v>16</v>
      </c>
      <c r="E24" s="15">
        <v>18</v>
      </c>
      <c r="F24" s="15">
        <v>21</v>
      </c>
      <c r="G24" s="15">
        <v>20</v>
      </c>
      <c r="H24" s="15">
        <v>21</v>
      </c>
      <c r="I24" s="15">
        <v>23</v>
      </c>
      <c r="J24" s="15">
        <v>21</v>
      </c>
      <c r="K24" s="15">
        <v>22</v>
      </c>
      <c r="L24" s="15">
        <v>23</v>
      </c>
      <c r="M24" s="15">
        <v>20</v>
      </c>
      <c r="N24" s="15">
        <v>20</v>
      </c>
      <c r="O24" s="233">
        <f t="shared" si="0"/>
        <v>247</v>
      </c>
    </row>
    <row r="25" spans="2:15" s="14" customFormat="1" ht="12.75">
      <c r="B25" s="232">
        <v>1987</v>
      </c>
      <c r="C25" s="15">
        <v>21</v>
      </c>
      <c r="D25" s="15">
        <v>20</v>
      </c>
      <c r="E25" s="15">
        <v>14</v>
      </c>
      <c r="F25" s="15">
        <v>18</v>
      </c>
      <c r="G25" s="15">
        <v>20</v>
      </c>
      <c r="H25" s="15">
        <v>21</v>
      </c>
      <c r="I25" s="15">
        <v>23</v>
      </c>
      <c r="J25" s="15">
        <v>21</v>
      </c>
      <c r="K25" s="15">
        <v>21</v>
      </c>
      <c r="L25" s="15">
        <v>21</v>
      </c>
      <c r="M25" s="15">
        <v>20</v>
      </c>
      <c r="N25" s="15">
        <v>20</v>
      </c>
      <c r="O25" s="233">
        <f t="shared" si="0"/>
        <v>240</v>
      </c>
    </row>
    <row r="26" spans="2:15" s="14" customFormat="1" ht="12.75">
      <c r="B26" s="232">
        <v>1988</v>
      </c>
      <c r="C26" s="15">
        <v>19</v>
      </c>
      <c r="D26" s="15">
        <v>18</v>
      </c>
      <c r="E26" s="15">
        <v>22</v>
      </c>
      <c r="F26" s="15">
        <v>19</v>
      </c>
      <c r="G26" s="15">
        <v>20</v>
      </c>
      <c r="H26" s="15">
        <v>22</v>
      </c>
      <c r="I26" s="15">
        <v>21</v>
      </c>
      <c r="J26" s="15">
        <v>23</v>
      </c>
      <c r="K26" s="15">
        <v>21</v>
      </c>
      <c r="L26" s="15">
        <v>19</v>
      </c>
      <c r="M26" s="15">
        <v>21</v>
      </c>
      <c r="N26" s="15">
        <v>21</v>
      </c>
      <c r="O26" s="233">
        <f t="shared" si="0"/>
        <v>246</v>
      </c>
    </row>
    <row r="27" spans="2:15" s="14" customFormat="1" ht="12.75">
      <c r="B27" s="232">
        <v>1989</v>
      </c>
      <c r="C27" s="15">
        <v>19</v>
      </c>
      <c r="D27" s="15">
        <v>17</v>
      </c>
      <c r="E27" s="15">
        <v>21</v>
      </c>
      <c r="F27" s="15">
        <v>19</v>
      </c>
      <c r="G27" s="15">
        <v>21</v>
      </c>
      <c r="H27" s="15">
        <v>21</v>
      </c>
      <c r="I27" s="15">
        <v>21</v>
      </c>
      <c r="J27" s="15">
        <v>23</v>
      </c>
      <c r="K27" s="15">
        <v>20</v>
      </c>
      <c r="L27" s="15">
        <v>21</v>
      </c>
      <c r="M27" s="15">
        <v>20</v>
      </c>
      <c r="N27" s="15">
        <v>19</v>
      </c>
      <c r="O27" s="233">
        <f t="shared" si="0"/>
        <v>242</v>
      </c>
    </row>
    <row r="28" spans="2:15" s="14" customFormat="1" ht="12.75">
      <c r="B28" s="232">
        <v>1990</v>
      </c>
      <c r="C28" s="15">
        <v>21</v>
      </c>
      <c r="D28" s="15">
        <v>17</v>
      </c>
      <c r="E28" s="15">
        <v>19</v>
      </c>
      <c r="F28" s="15">
        <v>19</v>
      </c>
      <c r="G28" s="15">
        <v>22</v>
      </c>
      <c r="H28" s="15">
        <v>20</v>
      </c>
      <c r="I28" s="15">
        <v>22</v>
      </c>
      <c r="J28" s="15">
        <v>23</v>
      </c>
      <c r="K28" s="15">
        <v>19</v>
      </c>
      <c r="L28" s="15">
        <v>21</v>
      </c>
      <c r="M28" s="15">
        <v>20</v>
      </c>
      <c r="N28" s="15">
        <v>18</v>
      </c>
      <c r="O28" s="233">
        <f t="shared" si="0"/>
        <v>241</v>
      </c>
    </row>
    <row r="29" spans="2:15" s="14" customFormat="1" ht="12.75">
      <c r="B29" s="232">
        <v>1991</v>
      </c>
      <c r="C29" s="15">
        <v>21</v>
      </c>
      <c r="D29" s="15">
        <v>16</v>
      </c>
      <c r="E29" s="15">
        <v>19</v>
      </c>
      <c r="F29" s="15">
        <v>22</v>
      </c>
      <c r="G29" s="15">
        <v>21</v>
      </c>
      <c r="H29" s="15">
        <v>20</v>
      </c>
      <c r="I29" s="15">
        <v>23</v>
      </c>
      <c r="J29" s="15">
        <v>22</v>
      </c>
      <c r="K29" s="15">
        <v>21</v>
      </c>
      <c r="L29" s="15">
        <v>23</v>
      </c>
      <c r="M29" s="15">
        <v>20</v>
      </c>
      <c r="N29" s="15">
        <v>19</v>
      </c>
      <c r="O29" s="233">
        <f t="shared" si="0"/>
        <v>247</v>
      </c>
    </row>
    <row r="30" spans="2:15" s="14" customFormat="1" ht="12.75">
      <c r="B30" s="232">
        <v>1992</v>
      </c>
      <c r="C30" s="15">
        <v>22</v>
      </c>
      <c r="D30" s="15">
        <v>20</v>
      </c>
      <c r="E30" s="15">
        <v>19</v>
      </c>
      <c r="F30" s="15">
        <v>19</v>
      </c>
      <c r="G30" s="15">
        <v>20</v>
      </c>
      <c r="H30" s="15">
        <v>21</v>
      </c>
      <c r="I30" s="15">
        <v>23</v>
      </c>
      <c r="J30" s="15">
        <v>21</v>
      </c>
      <c r="K30" s="15">
        <v>21</v>
      </c>
      <c r="L30" s="15">
        <v>21</v>
      </c>
      <c r="M30" s="15">
        <v>20</v>
      </c>
      <c r="N30" s="15">
        <v>20</v>
      </c>
      <c r="O30" s="233">
        <f t="shared" si="0"/>
        <v>247</v>
      </c>
    </row>
    <row r="31" spans="2:15" s="14" customFormat="1" ht="12.75">
      <c r="B31" s="232">
        <v>1993</v>
      </c>
      <c r="C31" s="15">
        <v>19</v>
      </c>
      <c r="D31" s="15">
        <v>17</v>
      </c>
      <c r="E31" s="15">
        <v>23</v>
      </c>
      <c r="F31" s="15">
        <v>19</v>
      </c>
      <c r="G31" s="15">
        <v>21</v>
      </c>
      <c r="H31" s="15">
        <v>21</v>
      </c>
      <c r="I31" s="15">
        <v>22</v>
      </c>
      <c r="J31" s="15">
        <v>22</v>
      </c>
      <c r="K31" s="15">
        <v>21</v>
      </c>
      <c r="L31" s="15">
        <v>20</v>
      </c>
      <c r="M31" s="15">
        <v>20</v>
      </c>
      <c r="N31" s="15">
        <v>21</v>
      </c>
      <c r="O31" s="233">
        <f t="shared" si="0"/>
        <v>246</v>
      </c>
    </row>
    <row r="32" spans="2:15" s="14" customFormat="1" ht="12.75">
      <c r="B32" s="232">
        <v>1994</v>
      </c>
      <c r="C32" s="15">
        <v>20</v>
      </c>
      <c r="D32" s="15">
        <v>17</v>
      </c>
      <c r="E32" s="15">
        <v>22</v>
      </c>
      <c r="F32" s="15">
        <v>19</v>
      </c>
      <c r="G32" s="15">
        <v>22</v>
      </c>
      <c r="H32" s="15">
        <v>21</v>
      </c>
      <c r="I32" s="15">
        <v>20</v>
      </c>
      <c r="J32" s="15">
        <v>23</v>
      </c>
      <c r="K32" s="15">
        <v>21</v>
      </c>
      <c r="L32" s="15">
        <v>19</v>
      </c>
      <c r="M32" s="15">
        <v>20</v>
      </c>
      <c r="N32" s="15">
        <v>21</v>
      </c>
      <c r="O32" s="233">
        <f t="shared" si="0"/>
        <v>245</v>
      </c>
    </row>
    <row r="33" spans="2:15" s="14" customFormat="1" ht="12.75">
      <c r="B33" s="232">
        <v>1995</v>
      </c>
      <c r="C33" s="15">
        <v>21</v>
      </c>
      <c r="D33" s="15">
        <v>18</v>
      </c>
      <c r="E33" s="15">
        <v>22</v>
      </c>
      <c r="F33" s="15">
        <v>17</v>
      </c>
      <c r="G33" s="15">
        <v>22</v>
      </c>
      <c r="H33" s="15">
        <v>21</v>
      </c>
      <c r="I33" s="15">
        <v>21</v>
      </c>
      <c r="J33" s="15">
        <v>23</v>
      </c>
      <c r="K33" s="15">
        <v>20</v>
      </c>
      <c r="L33" s="15">
        <v>21</v>
      </c>
      <c r="M33" s="15">
        <v>20</v>
      </c>
      <c r="N33" s="15">
        <v>19</v>
      </c>
      <c r="O33" s="233">
        <f t="shared" si="0"/>
        <v>245</v>
      </c>
    </row>
    <row r="34" spans="2:15" s="14" customFormat="1" ht="12.75">
      <c r="B34" s="232">
        <v>1996</v>
      </c>
      <c r="C34" s="15">
        <v>21</v>
      </c>
      <c r="D34" s="15">
        <v>18</v>
      </c>
      <c r="E34" s="15">
        <v>21</v>
      </c>
      <c r="F34" s="15">
        <v>20</v>
      </c>
      <c r="G34" s="15">
        <v>22</v>
      </c>
      <c r="H34" s="15">
        <v>19</v>
      </c>
      <c r="I34" s="15">
        <v>23</v>
      </c>
      <c r="J34" s="15">
        <v>22</v>
      </c>
      <c r="K34" s="15">
        <v>21</v>
      </c>
      <c r="L34" s="15">
        <v>22</v>
      </c>
      <c r="M34" s="15">
        <v>20</v>
      </c>
      <c r="N34" s="15">
        <v>19</v>
      </c>
      <c r="O34" s="233">
        <f t="shared" si="0"/>
        <v>248</v>
      </c>
    </row>
    <row r="35" spans="2:15" s="14" customFormat="1" ht="12.75">
      <c r="B35" s="232">
        <v>1997</v>
      </c>
      <c r="C35" s="15">
        <v>22</v>
      </c>
      <c r="D35" s="15">
        <v>18</v>
      </c>
      <c r="E35" s="15">
        <v>19</v>
      </c>
      <c r="F35" s="15">
        <v>21</v>
      </c>
      <c r="G35" s="15">
        <v>20</v>
      </c>
      <c r="H35" s="15">
        <v>21</v>
      </c>
      <c r="I35" s="15">
        <v>22</v>
      </c>
      <c r="J35" s="15">
        <v>21</v>
      </c>
      <c r="K35" s="15">
        <v>22</v>
      </c>
      <c r="L35" s="15">
        <v>23</v>
      </c>
      <c r="M35" s="15">
        <v>20</v>
      </c>
      <c r="N35" s="15">
        <v>20</v>
      </c>
      <c r="O35" s="233">
        <f t="shared" si="0"/>
        <v>249</v>
      </c>
    </row>
    <row r="36" spans="2:15" s="14" customFormat="1" ht="12.75">
      <c r="B36" s="232">
        <v>1998</v>
      </c>
      <c r="C36" s="15">
        <v>21</v>
      </c>
      <c r="D36" s="15">
        <v>18</v>
      </c>
      <c r="E36" s="15">
        <v>22</v>
      </c>
      <c r="F36" s="15">
        <v>19</v>
      </c>
      <c r="G36" s="15">
        <v>20</v>
      </c>
      <c r="H36" s="15">
        <v>21</v>
      </c>
      <c r="I36" s="15">
        <v>22</v>
      </c>
      <c r="J36" s="15">
        <v>21</v>
      </c>
      <c r="K36" s="15">
        <v>21</v>
      </c>
      <c r="L36" s="15">
        <v>21</v>
      </c>
      <c r="M36" s="15">
        <v>20</v>
      </c>
      <c r="N36" s="15">
        <v>20</v>
      </c>
      <c r="O36" s="233">
        <f t="shared" si="0"/>
        <v>246</v>
      </c>
    </row>
    <row r="37" spans="2:15" s="14" customFormat="1" ht="12.75">
      <c r="B37" s="232">
        <v>1999</v>
      </c>
      <c r="C37" s="15">
        <v>19</v>
      </c>
      <c r="D37" s="15">
        <v>18</v>
      </c>
      <c r="E37" s="15">
        <v>23</v>
      </c>
      <c r="F37" s="15">
        <v>19</v>
      </c>
      <c r="G37" s="15">
        <v>21</v>
      </c>
      <c r="H37" s="15">
        <v>21</v>
      </c>
      <c r="I37" s="15">
        <v>21</v>
      </c>
      <c r="J37" s="15">
        <v>22</v>
      </c>
      <c r="K37" s="15">
        <v>21</v>
      </c>
      <c r="L37" s="15">
        <v>20</v>
      </c>
      <c r="M37" s="15">
        <v>20</v>
      </c>
      <c r="N37" s="15">
        <v>21</v>
      </c>
      <c r="O37" s="233">
        <f t="shared" si="0"/>
        <v>246</v>
      </c>
    </row>
    <row r="38" spans="2:15" s="14" customFormat="1" ht="12.75">
      <c r="B38" s="232">
        <v>2000</v>
      </c>
      <c r="C38" s="15">
        <v>20</v>
      </c>
      <c r="D38" s="15">
        <v>21</v>
      </c>
      <c r="E38" s="15">
        <v>21</v>
      </c>
      <c r="F38" s="15">
        <v>19</v>
      </c>
      <c r="G38" s="15">
        <v>22</v>
      </c>
      <c r="H38" s="15">
        <v>21</v>
      </c>
      <c r="I38" s="15">
        <v>21</v>
      </c>
      <c r="J38" s="15">
        <v>23</v>
      </c>
      <c r="K38" s="15">
        <v>20</v>
      </c>
      <c r="L38" s="15">
        <v>21</v>
      </c>
      <c r="M38" s="15">
        <v>20</v>
      </c>
      <c r="N38" s="15">
        <v>19</v>
      </c>
      <c r="O38" s="233">
        <f t="shared" si="0"/>
        <v>248</v>
      </c>
    </row>
    <row r="39" spans="2:15" s="14" customFormat="1" ht="12.75">
      <c r="B39" s="232">
        <v>2001</v>
      </c>
      <c r="C39" s="15">
        <v>21</v>
      </c>
      <c r="D39" s="15">
        <v>18</v>
      </c>
      <c r="E39" s="15">
        <v>22</v>
      </c>
      <c r="F39" s="15">
        <v>20</v>
      </c>
      <c r="G39" s="15">
        <v>22</v>
      </c>
      <c r="H39" s="15">
        <v>20</v>
      </c>
      <c r="I39" s="15">
        <v>21</v>
      </c>
      <c r="J39" s="15">
        <v>23</v>
      </c>
      <c r="K39" s="15">
        <v>19</v>
      </c>
      <c r="L39" s="15">
        <v>22</v>
      </c>
      <c r="M39" s="15">
        <v>20</v>
      </c>
      <c r="N39" s="15">
        <v>18</v>
      </c>
      <c r="O39" s="233">
        <f t="shared" si="0"/>
        <v>246</v>
      </c>
    </row>
    <row r="40" spans="2:15" s="14" customFormat="1" ht="12.75">
      <c r="B40" s="232">
        <v>2002</v>
      </c>
      <c r="C40" s="15">
        <v>21</v>
      </c>
      <c r="D40" s="15">
        <v>18</v>
      </c>
      <c r="E40" s="15">
        <v>20</v>
      </c>
      <c r="F40" s="15">
        <v>22</v>
      </c>
      <c r="G40" s="15">
        <v>21</v>
      </c>
      <c r="H40" s="15">
        <v>20</v>
      </c>
      <c r="I40" s="15">
        <v>22</v>
      </c>
      <c r="J40" s="15">
        <v>22</v>
      </c>
      <c r="K40" s="15">
        <v>21</v>
      </c>
      <c r="L40" s="15">
        <v>23</v>
      </c>
      <c r="M40" s="15">
        <v>20</v>
      </c>
      <c r="N40" s="15">
        <v>19</v>
      </c>
      <c r="O40" s="233">
        <f t="shared" si="0"/>
        <v>249</v>
      </c>
    </row>
    <row r="41" spans="2:15" s="14" customFormat="1" ht="12.75">
      <c r="B41" s="232">
        <v>2003</v>
      </c>
      <c r="C41" s="15">
        <v>22</v>
      </c>
      <c r="D41" s="15">
        <v>20</v>
      </c>
      <c r="E41" s="15">
        <v>19</v>
      </c>
      <c r="F41" s="15">
        <v>20</v>
      </c>
      <c r="G41" s="15">
        <v>21</v>
      </c>
      <c r="H41" s="15">
        <v>20</v>
      </c>
      <c r="I41" s="15">
        <v>22</v>
      </c>
      <c r="J41" s="15">
        <v>21</v>
      </c>
      <c r="K41" s="15">
        <v>22</v>
      </c>
      <c r="L41" s="15">
        <v>23</v>
      </c>
      <c r="M41" s="15">
        <v>20</v>
      </c>
      <c r="N41" s="15">
        <v>20</v>
      </c>
      <c r="O41" s="233">
        <f t="shared" si="0"/>
        <v>250</v>
      </c>
    </row>
    <row r="42" spans="2:15" s="14" customFormat="1" ht="12.75">
      <c r="B42" s="232">
        <v>2004</v>
      </c>
      <c r="C42" s="15">
        <v>21</v>
      </c>
      <c r="D42" s="15">
        <v>18</v>
      </c>
      <c r="E42" s="15">
        <v>23</v>
      </c>
      <c r="F42" s="15">
        <v>20</v>
      </c>
      <c r="G42" s="15">
        <v>21</v>
      </c>
      <c r="H42" s="15">
        <v>21</v>
      </c>
      <c r="I42" s="15">
        <v>21</v>
      </c>
      <c r="J42" s="15">
        <v>22</v>
      </c>
      <c r="K42" s="15">
        <v>21</v>
      </c>
      <c r="L42" s="15">
        <v>20</v>
      </c>
      <c r="M42" s="15">
        <v>20</v>
      </c>
      <c r="N42" s="15">
        <v>21</v>
      </c>
      <c r="O42" s="233">
        <f t="shared" si="0"/>
        <v>249</v>
      </c>
    </row>
    <row r="43" spans="2:15" s="14" customFormat="1" ht="12.75">
      <c r="B43" s="232">
        <v>2005</v>
      </c>
      <c r="C43" s="15">
        <v>20</v>
      </c>
      <c r="D43" s="15">
        <v>18</v>
      </c>
      <c r="E43" s="15">
        <v>22</v>
      </c>
      <c r="F43" s="15">
        <v>20</v>
      </c>
      <c r="G43" s="15">
        <v>21</v>
      </c>
      <c r="H43" s="15">
        <v>22</v>
      </c>
      <c r="I43" s="15">
        <v>21</v>
      </c>
      <c r="J43" s="15">
        <v>23</v>
      </c>
      <c r="K43" s="15">
        <v>21</v>
      </c>
      <c r="L43" s="15">
        <v>20</v>
      </c>
      <c r="M43" s="15">
        <v>20</v>
      </c>
      <c r="N43" s="15">
        <v>21</v>
      </c>
      <c r="O43" s="233">
        <f t="shared" si="0"/>
        <v>249</v>
      </c>
    </row>
    <row r="44" spans="2:15" s="14" customFormat="1" ht="12.75">
      <c r="B44" s="232">
        <v>2006</v>
      </c>
      <c r="C44" s="15">
        <v>21</v>
      </c>
      <c r="D44" s="15">
        <v>18</v>
      </c>
      <c r="E44" s="15">
        <v>23</v>
      </c>
      <c r="F44" s="15">
        <v>18</v>
      </c>
      <c r="G44" s="15">
        <v>22</v>
      </c>
      <c r="H44" s="15">
        <v>21</v>
      </c>
      <c r="I44" s="15">
        <v>21</v>
      </c>
      <c r="J44" s="15">
        <v>23</v>
      </c>
      <c r="K44" s="15">
        <v>20</v>
      </c>
      <c r="L44" s="15">
        <v>21</v>
      </c>
      <c r="M44" s="15">
        <v>19</v>
      </c>
      <c r="N44" s="15">
        <v>19</v>
      </c>
      <c r="O44" s="233">
        <f t="shared" si="0"/>
        <v>246</v>
      </c>
    </row>
    <row r="45" spans="2:15" s="14" customFormat="1" ht="12.75">
      <c r="B45" s="232">
        <v>2007</v>
      </c>
      <c r="C45" s="15">
        <v>21</v>
      </c>
      <c r="D45" s="15">
        <v>18</v>
      </c>
      <c r="E45" s="15">
        <v>22</v>
      </c>
      <c r="F45" s="15">
        <v>20</v>
      </c>
      <c r="G45" s="15">
        <v>22</v>
      </c>
      <c r="H45" s="15">
        <v>20</v>
      </c>
      <c r="I45" s="15">
        <v>21</v>
      </c>
      <c r="J45" s="15">
        <v>23</v>
      </c>
      <c r="K45" s="15">
        <v>19</v>
      </c>
      <c r="L45" s="15">
        <v>22</v>
      </c>
      <c r="M45" s="15">
        <v>19</v>
      </c>
      <c r="N45" s="15">
        <v>18</v>
      </c>
      <c r="O45" s="233">
        <f t="shared" si="0"/>
        <v>245</v>
      </c>
    </row>
    <row r="46" spans="2:15" s="14" customFormat="1" ht="12.75">
      <c r="B46" s="232">
        <v>2008</v>
      </c>
      <c r="C46" s="15">
        <v>21</v>
      </c>
      <c r="D46" s="15">
        <v>19</v>
      </c>
      <c r="E46" s="15">
        <v>20</v>
      </c>
      <c r="F46" s="15">
        <v>21</v>
      </c>
      <c r="G46" s="15">
        <v>20</v>
      </c>
      <c r="H46" s="15">
        <v>21</v>
      </c>
      <c r="I46" s="15">
        <v>22</v>
      </c>
      <c r="J46" s="15">
        <v>21</v>
      </c>
      <c r="K46" s="15">
        <v>22</v>
      </c>
      <c r="L46" s="15">
        <v>23</v>
      </c>
      <c r="M46" s="15">
        <v>19</v>
      </c>
      <c r="N46" s="15">
        <v>20</v>
      </c>
      <c r="O46" s="233">
        <f t="shared" si="0"/>
        <v>249</v>
      </c>
    </row>
    <row r="47" spans="2:15" s="14" customFormat="1" ht="12.75">
      <c r="B47" s="232">
        <v>2009</v>
      </c>
      <c r="C47" s="15">
        <v>21</v>
      </c>
      <c r="D47" s="15">
        <v>18</v>
      </c>
      <c r="E47" s="15">
        <v>22</v>
      </c>
      <c r="F47" s="15">
        <v>20</v>
      </c>
      <c r="G47" s="15">
        <v>20</v>
      </c>
      <c r="H47" s="15">
        <v>21</v>
      </c>
      <c r="I47" s="15">
        <v>22</v>
      </c>
      <c r="J47" s="15">
        <v>21</v>
      </c>
      <c r="K47" s="15">
        <v>21</v>
      </c>
      <c r="L47" s="15">
        <v>21</v>
      </c>
      <c r="M47" s="15">
        <v>19</v>
      </c>
      <c r="N47" s="15">
        <v>20</v>
      </c>
      <c r="O47" s="233">
        <f t="shared" si="0"/>
        <v>246</v>
      </c>
    </row>
    <row r="48" spans="2:15" s="14" customFormat="1" ht="12.75">
      <c r="B48" s="232">
        <v>2010</v>
      </c>
      <c r="C48" s="15">
        <v>19</v>
      </c>
      <c r="D48" s="15">
        <v>18</v>
      </c>
      <c r="E48" s="15">
        <v>23</v>
      </c>
      <c r="F48" s="15">
        <v>20</v>
      </c>
      <c r="G48" s="15">
        <v>21</v>
      </c>
      <c r="H48" s="15">
        <v>21</v>
      </c>
      <c r="I48" s="15">
        <v>21</v>
      </c>
      <c r="J48" s="15">
        <v>22</v>
      </c>
      <c r="K48" s="15">
        <v>21</v>
      </c>
      <c r="L48" s="15">
        <v>20</v>
      </c>
      <c r="M48" s="15">
        <v>20</v>
      </c>
      <c r="N48" s="15">
        <v>21</v>
      </c>
      <c r="O48" s="233">
        <f t="shared" si="0"/>
        <v>247</v>
      </c>
    </row>
    <row r="49" spans="2:15" s="14" customFormat="1" ht="12.75">
      <c r="B49" s="232">
        <v>2011</v>
      </c>
      <c r="C49" s="15">
        <v>20</v>
      </c>
      <c r="D49" s="15">
        <v>20</v>
      </c>
      <c r="E49" s="15">
        <v>21</v>
      </c>
      <c r="F49" s="15">
        <v>19</v>
      </c>
      <c r="G49" s="15">
        <v>22</v>
      </c>
      <c r="H49" s="15">
        <v>21</v>
      </c>
      <c r="I49" s="15">
        <v>21</v>
      </c>
      <c r="J49" s="15">
        <v>23</v>
      </c>
      <c r="K49" s="15">
        <v>21</v>
      </c>
      <c r="L49" s="15">
        <v>20</v>
      </c>
      <c r="M49" s="15">
        <v>20</v>
      </c>
      <c r="N49" s="15">
        <v>21</v>
      </c>
      <c r="O49" s="233">
        <f>SUM(C49:N49)</f>
        <v>249</v>
      </c>
    </row>
    <row r="50" spans="2:15" s="14" customFormat="1" ht="12.75">
      <c r="B50" s="232">
        <v>2012</v>
      </c>
      <c r="C50" s="15">
        <v>21</v>
      </c>
      <c r="D50" s="15">
        <v>19</v>
      </c>
      <c r="E50" s="15">
        <v>22</v>
      </c>
      <c r="F50" s="15">
        <v>20</v>
      </c>
      <c r="G50" s="15">
        <v>22</v>
      </c>
      <c r="H50" s="15">
        <v>20</v>
      </c>
      <c r="I50" s="15">
        <v>21</v>
      </c>
      <c r="J50" s="15">
        <v>23</v>
      </c>
      <c r="K50" s="15">
        <v>19</v>
      </c>
      <c r="L50" s="15">
        <v>22</v>
      </c>
      <c r="M50" s="15">
        <v>19</v>
      </c>
      <c r="N50" s="15">
        <v>18</v>
      </c>
      <c r="O50" s="233">
        <f>SUM(C50:N50)</f>
        <v>246</v>
      </c>
    </row>
    <row r="51" spans="2:15" s="14" customFormat="1" ht="12.75">
      <c r="B51" s="232">
        <v>2013</v>
      </c>
      <c r="C51" s="15">
        <v>21</v>
      </c>
      <c r="D51" s="15">
        <v>18</v>
      </c>
      <c r="E51" s="15">
        <v>20</v>
      </c>
      <c r="F51" s="15">
        <v>22</v>
      </c>
      <c r="G51" s="15">
        <v>21</v>
      </c>
      <c r="H51" s="15">
        <v>20</v>
      </c>
      <c r="I51" s="15">
        <v>22</v>
      </c>
      <c r="J51" s="15">
        <v>22</v>
      </c>
      <c r="K51" s="15">
        <v>21</v>
      </c>
      <c r="L51" s="15">
        <v>23</v>
      </c>
      <c r="M51" s="15">
        <v>19</v>
      </c>
      <c r="N51" s="15">
        <v>19</v>
      </c>
      <c r="O51" s="233">
        <f>SUM(C51:N51)</f>
        <v>248</v>
      </c>
    </row>
    <row r="52" spans="2:15" ht="12.75">
      <c r="B52" s="232">
        <v>2014</v>
      </c>
      <c r="C52" s="15">
        <v>22</v>
      </c>
      <c r="D52" s="15">
        <v>20</v>
      </c>
      <c r="E52" s="15">
        <v>19</v>
      </c>
      <c r="F52" s="15">
        <v>20</v>
      </c>
      <c r="G52" s="15">
        <v>21</v>
      </c>
      <c r="H52" s="15">
        <v>19</v>
      </c>
      <c r="I52" s="15">
        <v>22</v>
      </c>
      <c r="J52" s="15">
        <v>21</v>
      </c>
      <c r="K52" s="15">
        <v>22</v>
      </c>
      <c r="L52" s="15">
        <v>23</v>
      </c>
      <c r="M52" s="15">
        <v>19</v>
      </c>
      <c r="N52" s="15">
        <v>20</v>
      </c>
      <c r="O52" s="233">
        <v>248</v>
      </c>
    </row>
    <row r="53" spans="2:15" ht="12.75">
      <c r="B53" s="232">
        <v>2015</v>
      </c>
      <c r="C53" s="15">
        <v>21</v>
      </c>
      <c r="D53" s="15">
        <v>18</v>
      </c>
      <c r="E53" s="15">
        <v>22</v>
      </c>
      <c r="F53" s="15">
        <v>20</v>
      </c>
      <c r="G53" s="15">
        <v>20</v>
      </c>
      <c r="H53" s="15">
        <v>21</v>
      </c>
      <c r="I53" s="15">
        <v>22</v>
      </c>
      <c r="J53" s="15">
        <v>21</v>
      </c>
      <c r="K53" s="15">
        <v>21</v>
      </c>
      <c r="L53" s="15">
        <v>21</v>
      </c>
      <c r="M53" s="15">
        <v>19</v>
      </c>
      <c r="N53" s="15">
        <v>20</v>
      </c>
      <c r="O53" s="233">
        <v>246</v>
      </c>
    </row>
    <row r="54" spans="2:15" ht="12.75">
      <c r="B54" s="232">
        <v>2016</v>
      </c>
      <c r="C54" s="15">
        <v>19</v>
      </c>
      <c r="D54" s="15">
        <v>19</v>
      </c>
      <c r="E54" s="15">
        <v>22</v>
      </c>
      <c r="F54" s="15">
        <v>20</v>
      </c>
      <c r="G54" s="15">
        <v>21</v>
      </c>
      <c r="H54" s="15">
        <v>22</v>
      </c>
      <c r="I54" s="15">
        <v>21</v>
      </c>
      <c r="J54" s="15">
        <v>23</v>
      </c>
      <c r="K54" s="15">
        <v>21</v>
      </c>
      <c r="L54" s="15">
        <v>20</v>
      </c>
      <c r="M54" s="15">
        <v>20</v>
      </c>
      <c r="N54" s="15">
        <v>21</v>
      </c>
      <c r="O54" s="233">
        <v>249</v>
      </c>
    </row>
    <row r="55" spans="2:15" ht="12.75">
      <c r="B55" s="232">
        <v>2017</v>
      </c>
      <c r="C55" s="15">
        <v>21</v>
      </c>
      <c r="D55" s="15">
        <v>18</v>
      </c>
      <c r="E55" s="15">
        <v>23</v>
      </c>
      <c r="F55" s="15">
        <v>18</v>
      </c>
      <c r="G55" s="15">
        <v>22</v>
      </c>
      <c r="H55" s="15">
        <v>21</v>
      </c>
      <c r="I55" s="15">
        <v>21</v>
      </c>
      <c r="J55" s="15">
        <v>23</v>
      </c>
      <c r="K55" s="15">
        <v>20</v>
      </c>
      <c r="L55" s="15">
        <v>21</v>
      </c>
      <c r="M55" s="15">
        <v>19</v>
      </c>
      <c r="N55" s="15">
        <v>19</v>
      </c>
      <c r="O55" s="233">
        <v>246</v>
      </c>
    </row>
    <row r="56" spans="2:15" ht="12.75">
      <c r="B56" s="232">
        <v>2018</v>
      </c>
      <c r="C56" s="15">
        <v>21</v>
      </c>
      <c r="D56" s="15">
        <v>18</v>
      </c>
      <c r="E56" s="15">
        <v>21</v>
      </c>
      <c r="F56" s="15">
        <v>21</v>
      </c>
      <c r="G56" s="15">
        <v>21</v>
      </c>
      <c r="H56" s="15">
        <v>21</v>
      </c>
      <c r="I56" s="15">
        <v>21</v>
      </c>
      <c r="J56" s="15">
        <v>23</v>
      </c>
      <c r="K56" s="15">
        <v>19</v>
      </c>
      <c r="L56" s="15">
        <v>22</v>
      </c>
      <c r="M56" s="15">
        <v>19</v>
      </c>
      <c r="N56" s="15">
        <v>18</v>
      </c>
      <c r="O56" s="233">
        <v>245</v>
      </c>
    </row>
    <row r="57" spans="2:15" ht="12.75">
      <c r="B57" s="232">
        <v>2019</v>
      </c>
      <c r="C57" s="15">
        <v>21</v>
      </c>
      <c r="D57" s="15">
        <v>20</v>
      </c>
      <c r="E57" s="15">
        <v>19</v>
      </c>
      <c r="F57" s="15">
        <v>21</v>
      </c>
      <c r="G57" s="15">
        <v>22</v>
      </c>
      <c r="H57" s="15">
        <v>19</v>
      </c>
      <c r="I57" s="15">
        <v>22</v>
      </c>
      <c r="J57" s="15">
        <v>22</v>
      </c>
      <c r="K57" s="15">
        <v>21</v>
      </c>
      <c r="L57" s="15">
        <v>23</v>
      </c>
      <c r="M57" s="15">
        <v>19</v>
      </c>
      <c r="N57" s="15">
        <v>19</v>
      </c>
      <c r="O57" s="233">
        <v>248</v>
      </c>
    </row>
    <row r="58" spans="2:15" ht="12.75">
      <c r="B58" s="232">
        <v>2020</v>
      </c>
      <c r="C58" s="15">
        <v>22</v>
      </c>
      <c r="D58" s="15">
        <v>18</v>
      </c>
      <c r="E58" s="15">
        <v>22</v>
      </c>
      <c r="F58" s="15">
        <v>20</v>
      </c>
      <c r="G58" s="15">
        <v>20</v>
      </c>
      <c r="H58" s="15">
        <v>21</v>
      </c>
      <c r="I58" s="15">
        <v>23</v>
      </c>
      <c r="J58" s="15">
        <v>21</v>
      </c>
      <c r="K58" s="15">
        <v>21</v>
      </c>
      <c r="L58" s="15">
        <v>21</v>
      </c>
      <c r="M58" s="15">
        <v>20</v>
      </c>
      <c r="N58" s="15">
        <v>20</v>
      </c>
      <c r="O58" s="233">
        <v>249</v>
      </c>
    </row>
    <row r="59" spans="2:15" ht="12.75">
      <c r="B59" s="232">
        <v>2021</v>
      </c>
      <c r="C59" s="15">
        <v>19</v>
      </c>
      <c r="D59" s="15">
        <v>18</v>
      </c>
      <c r="E59" s="15">
        <v>23</v>
      </c>
      <c r="F59" s="15">
        <v>20</v>
      </c>
      <c r="G59" s="15">
        <v>21</v>
      </c>
      <c r="H59" s="15">
        <v>21</v>
      </c>
      <c r="I59" s="15">
        <v>21</v>
      </c>
      <c r="J59" s="15">
        <v>22</v>
      </c>
      <c r="K59" s="15">
        <v>21</v>
      </c>
      <c r="L59" s="15">
        <v>20</v>
      </c>
      <c r="M59" s="15">
        <v>20</v>
      </c>
      <c r="N59" s="15">
        <v>21</v>
      </c>
      <c r="O59" s="233">
        <v>247</v>
      </c>
    </row>
    <row r="60" spans="2:15" ht="12.75">
      <c r="B60" s="232">
        <v>2022</v>
      </c>
      <c r="C60" s="15">
        <v>21</v>
      </c>
      <c r="D60" s="15">
        <v>19</v>
      </c>
      <c r="E60" s="15">
        <v>22</v>
      </c>
      <c r="F60" s="15">
        <v>19</v>
      </c>
      <c r="G60" s="15">
        <v>22</v>
      </c>
      <c r="H60" s="15">
        <v>21</v>
      </c>
      <c r="I60" s="15">
        <v>21</v>
      </c>
      <c r="J60" s="15">
        <v>23</v>
      </c>
      <c r="K60" s="15">
        <v>21</v>
      </c>
      <c r="L60" s="15">
        <v>20</v>
      </c>
      <c r="M60" s="15">
        <v>20</v>
      </c>
      <c r="N60" s="15">
        <v>21</v>
      </c>
      <c r="O60" s="233">
        <v>250</v>
      </c>
    </row>
    <row r="61" spans="2:15" ht="12.75">
      <c r="B61" s="232">
        <v>2023</v>
      </c>
      <c r="C61" s="15">
        <v>22</v>
      </c>
      <c r="D61" s="15">
        <v>18</v>
      </c>
      <c r="E61" s="15">
        <v>23</v>
      </c>
      <c r="F61" s="15">
        <v>18</v>
      </c>
      <c r="G61" s="15">
        <v>22</v>
      </c>
      <c r="H61" s="15">
        <v>21</v>
      </c>
      <c r="I61" s="15">
        <v>21</v>
      </c>
      <c r="J61" s="15">
        <v>23</v>
      </c>
      <c r="K61" s="15">
        <v>20</v>
      </c>
      <c r="L61" s="15">
        <v>21</v>
      </c>
      <c r="M61" s="15">
        <v>20</v>
      </c>
      <c r="N61" s="15">
        <v>19</v>
      </c>
      <c r="O61" s="233">
        <v>248</v>
      </c>
    </row>
    <row r="62" spans="2:15" ht="12.75">
      <c r="B62" s="232">
        <v>2024</v>
      </c>
      <c r="C62" s="15">
        <v>22</v>
      </c>
      <c r="D62" s="15">
        <v>19</v>
      </c>
      <c r="E62" s="15">
        <v>20</v>
      </c>
      <c r="F62" s="15">
        <v>22</v>
      </c>
      <c r="G62" s="15">
        <v>21</v>
      </c>
      <c r="H62" s="15">
        <v>20</v>
      </c>
      <c r="I62" s="15">
        <v>23</v>
      </c>
      <c r="J62" s="15">
        <v>22</v>
      </c>
      <c r="K62" s="15">
        <v>21</v>
      </c>
      <c r="L62" s="15">
        <v>23</v>
      </c>
      <c r="M62" s="15">
        <v>19</v>
      </c>
      <c r="N62" s="15">
        <v>19</v>
      </c>
      <c r="O62" s="233">
        <v>251</v>
      </c>
    </row>
    <row r="63" spans="2:15" ht="12.75">
      <c r="B63" s="232">
        <v>2025</v>
      </c>
      <c r="C63" s="15">
        <v>22</v>
      </c>
      <c r="D63" s="15">
        <v>20</v>
      </c>
      <c r="E63" s="15">
        <v>19</v>
      </c>
      <c r="F63" s="15">
        <v>20</v>
      </c>
      <c r="G63" s="15">
        <v>21</v>
      </c>
      <c r="H63" s="15">
        <v>20</v>
      </c>
      <c r="I63" s="15">
        <v>23</v>
      </c>
      <c r="J63" s="15">
        <v>21</v>
      </c>
      <c r="K63" s="15">
        <v>22</v>
      </c>
      <c r="L63" s="15">
        <v>23</v>
      </c>
      <c r="M63" s="15">
        <v>19</v>
      </c>
      <c r="N63" s="15">
        <v>20</v>
      </c>
      <c r="O63" s="678">
        <f>SUM(C63:N63)</f>
        <v>250</v>
      </c>
    </row>
  </sheetData>
  <mergeCells count="1">
    <mergeCell ref="A1:B1"/>
  </mergeCells>
  <phoneticPr fontId="37" type="noConversion"/>
  <hyperlinks>
    <hyperlink ref="A1" location="Indice!A1" display="voltar" xr:uid="{00000000-0004-0000-1500-000000000000}"/>
    <hyperlink ref="A1:B1" location="Índice!A1" display="Voltar / Back" xr:uid="{D877743D-3176-4914-A3C0-2383F568C8D0}"/>
  </hyperlinks>
  <printOptions horizontalCentered="1" verticalCentered="1" gridLinesSet="0"/>
  <pageMargins left="0.39370078740157483" right="0.39370078740157483" top="0.39370078740157483" bottom="0.39370078740157483" header="0.39370078740157483" footer="0.39370078740157483"/>
  <pageSetup paperSize="9" scale="10" orientation="portrait" horizontalDpi="4294967292" verticalDpi="4294967292" r:id="rId1"/>
  <headerFooter alignWithMargins="0">
    <oddFooter>&amp;C&amp;1#&amp;"Calibri"&amp;10&amp;K000000INFORMAÇÃO INTERNA – INTERNAL INFORMATION</oddFooter>
  </headerFooter>
  <ignoredErrors>
    <ignoredError sqref="O6:O51 O6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7 6 8 e f 3 0 c - a 5 e a - 4 9 6 f - a c 2 b - f 4 7 9 3 3 2 1 a 0 4 d "   x m l n s = " h t t p : / / s c h e m a s . m i c r o s o f t . c o m / D a t a M a s h u p " > A A A A A N 8 G A A B Q S w M E F A A C A A g A h l b M T k l X / j m n A A A A + A A A A B I A H A B D b 2 5 m a W c v U G F j a 2 F n Z S 5 4 b W w g o h g A K K A U A A A A A A A A A A A A A A A A A A A A A A A A A A A A h Y / R C o I w G I V f R X b v N l e G y O + E u k 2 I g u h 2 6 N K R T n G z + W 5 d 9 E i 9 Q k J Z 3 X V 5 D t + B 7 z x u d 0 j H p v a u s j e q 1 Q k K M E W e 1 H l b K F 0 m a L B n P 0 I p h 5 3 I L 6 K U 3 g R r E 4 9 G J a i y t o s J c c 5 h t 8 B t X x J G a U B O 2 f a Q V 7 I R v t L G C p 1 L 9 F k V / 1 e I w / E l w x l e L X H I o h C H E Q M y 1 5 A p / U X Y Z I w p k J 8 S N k N t h 1 7 y z v r r P Z A 5 A n m / 4 E 9 Q S w M E F A A C A A g A h l b M 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Z W z E 7 9 9 + E g 1 g M A A K A S A A A T A B w A R m 9 y b X V s Y X M v U 2 V j d G l v b j E u b S C i G A A o o B Q A A A A A A A A A A A A A A A A A A A A A A A A A A A C N l 0 1 r H E c Q h u 8 C / Y d m H c I O b G x v Y j s J R g d p Z W G F E A t Z J A c h T O 9 M 7 a q k n m 7 R 3 W O U C P 2 Y k I P J 1 c I H X 7 V / z N 3 l B H 3 k L Z y 9 L N N P 1 8 c 8 u 4 e q R G 3 m 4 M 3 r z 9 / T 5 + t r 6 2 v p 2 E b q z D 7 5 z r 7 Z 4 X P 7 5 k X P K a 0 + U D I b x l F e X z P l s x N 8 p n L w 4 r w l 9 3 A 2 x E g + / x b i 6 T y E 0 3 F z c f i L 7 W l j h N K M j i 4 P Z z X c 5 6 P J 5 2 w P R g d 8 F s y m y x R t F 0 Y l 8 Y G d O 3 p 4 E K 1 P i x D 7 W X B D 7 w 9 + P 6 M 0 l t q T i 4 v R r / W Q z H j / K 7 P F 7 r g m b 8 w j c + t 4 z s 6 V V 2 t G E 5 N L r M l 0 n i 8 n 5 m J 0 Y v 2 j x 9 / / e + y H f k 5 R w I L e Y t D b i I G d K 6 C 3 j M H J o B Q / G Z x S Y x k w S J Q x C I M C f F B e s K M / l K 6 q q x 8 0 V w i I K w T E F Y 5 g D M Q V B k 6 p U V 0 h I K 4 Q E F c I i C s E x B X s q r r 6 U X O F g L h C Q F z h C M Z A X G H g l B r V F Q L i C g F x h Y C 4 Q k B c w a 6 K q + l j x R U E 1 R U E 1 Z U S w R h U V w p w S o 3 i C o L q C o L q C o L q C o L q C n d V X U 0 1 V w i I K w T E F Y 5 g D M Q V B k 6 p U V 0 h I K 4 Q E F c I i C s E x B X s q r r 6 V n O F g L h C Q F z h C M Z A X G H g l B r V F Q L i C g F x h Y C 4 Q k B c w a 6 q q + 8 0 V w i I K w T E F Y 5 g D M Q V B k 6 p U V 0 h I K 4 Q E F c I i C s E x B X s q r p 6 o r l C Q F w h I K 5 w B G M g r j B w S o 3 q C g F x h Y C 4 Q k B c I S C u Y F f V 1 V P N F Q L i C g F x h S M Y A 3 G F g V N q V F c I i C s E x B U C 4 g o B c Q W 7 q q 6 e a a 4 Q E F c I i C s c w R i I K w y c U q O 6 Q k B c I S C u E B B X C I g r 2 F V 1 p c 3 t E I g r b W 5 X I h g D c a X N 7 b h G d a X N 7 R C I K 2 1 u h 0 B c a X P 7 V J v b I R B X 2 t y u R D A G 4 k q b 2 3 G N 6 k q b 2 y E Q V 9 r c D o G 4 0 u b 2 q T a 3 Q y C u t L l d i e D / g s v m Z g e 2 c 3 L W y M 5 7 F l K 2 9 / b g c k b j + 6 v y T f i s h K / e W X c c k t m L o Q 9 v u Q v p J o e c Z X p J t q O Y x q j e x B z + c 2 v T u d e t d T a m j R w H O m r w p j 7 9 w q q u d l X X 9 + 3 d s q z v l l 0 + z q 0 / N R 2 V J j i b 8 f Z u A + z N t r f K 9 a 3 b N 1 u K m R f c 2 l y 2 / c J R 2 M + U o z U 7 7 K 1 v i a M F V 1 4 N O Z b u 2 K f y q j 3 5 X B 4 6 M q 0 9 y 3 b 1 b v V X M K W / d v V n Z H v 9 s f T w K h 9 T N N L z Y v A d + + W t 2 H T 9 E Z T Y v Z M 7 m J 5 i W / Q Z 7 s O c H d f c 4 f p 9 y b 1 P 1 h k q v 0 V 5 p f I P O 6 V 8 J / f 7 / 5 H b L m P w t F x d t S X n V c m 5 u Y w 8 H x J 7 S u l O t q s v Z r t j o T 7 F 1 d 8 d 5 2 C + M Q / G b t H s 7 R g y e z 8 9 K V V m k Q p B R s y 4 X P u 6 X G v u T w q X z f o a e + W f 9 f w T U E s B A i 0 A F A A C A A g A h l b M T k l X / j m n A A A A + A A A A B I A A A A A A A A A A A A A A A A A A A A A A E N v b m Z p Z y 9 Q Y W N r Y W d l L n h t b F B L A Q I t A B Q A A g A I A I Z W z E 4 P y u m r p A A A A O k A A A A T A A A A A A A A A A A A A A A A A P M A A A B b Q 2 9 u d G V u d F 9 U e X B l c 1 0 u e G 1 s U E s B A i 0 A F A A C A A g A h l b M T v 3 3 4 S D W A w A A o B I A A B M A A A A A A A A A A A A A A A A A 5 A E A A E Z v c m 1 1 b G F z L 1 N l Y 3 R p b 2 4 x L m 1 Q S w U G A A A A A A M A A w D C A A A A B w 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7 x E A A A A A A A D N E 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1 J l b m R h X 0 Z p e G F f R W 1 p c 3 M l Q z M l Q j V l c z w v S X R l b V B h d G g + P C 9 J d G V t T G 9 j Y X R p b 2 4 + P F N 0 Y W J s Z U V u d H J p Z X M + P E V u d H J 5 I F R 5 c G U 9 I k l z U H J p d m F 0 Z S I g V m F s d W U 9 I m w w I i A v P j x F b n R y e S B U e X B l P S J O Y X Z p Z 2 F 0 a W 9 u U 3 R l c E 5 h b W U i I F Z h b H V l P S J z T m F 2 Z W d h w 6 f D o 2 8 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U m V s Y X R p b 2 5 z a G l w S W 5 m b 0 N v b n R h a W 5 l c i I g V m F s d W U 9 I n N 7 J n F 1 b 3 Q 7 Y 2 9 s d W 1 u Q 2 9 1 b n Q m c X V v d D s 6 N y w m c X V v d D t r Z X l D b 2 x 1 b W 5 O Y W 1 l c y Z x d W 9 0 O z p b X S w m c X V v d D t x d W V y e V J l b G F 0 a W 9 u c 2 h p c H M m c X V v d D s 6 W 1 0 s J n F 1 b 3 Q 7 Y 2 9 s d W 1 u S W R l b n R p d G l l c y Z x d W 9 0 O z p b J n F 1 b 3 Q 7 U 2 V j d G l v b j E v U m V u Z G F f R m l 4 Y V 9 F b W l z c 8 O 1 Z X M v V G l w b y B B b H R l c m F k b z E u e 0 R J I C 8 g S W 5 0 Z X J i Y W 5 r I G R l c G 9 z a X Q g K E R J K S w w f S Z x d W 9 0 O y w m c X V v d D t T Z W N 0 a W 9 u M S 9 S Z W 5 k Y V 9 G a X h h X 0 V t a X N z w 7 V l c y 9 U a X B v I E F s d G V y Y W R v M S 5 7 Q 0 R C I C 8 g Q m F u a y B k Z X B v c 2 l 0 I G N l c n R p Z m l j Y X R l I C h D R E I p L D F 9 J n F 1 b 3 Q 7 L C Z x d W 9 0 O 1 N l Y 3 R p b 2 4 x L 1 J l b m R h X 0 Z p e G F f R W 1 p c 3 P D t W V z L 1 R p c G 8 g Q W x 0 Z X J h Z G 8 x L n t M Z X R y Y S B G a W 5 h b m N l a X J h L D J 9 J n F 1 b 3 Q 7 L C Z x d W 9 0 O 1 N l Y 3 R p b 2 4 x L 1 J l b m R h X 0 Z p e G F f R W 1 p c 3 P D t W V z L 1 R p c G 8 g Q W x 0 Z X J h Z G 8 x L n t P d X R y b 3 M g a W 5 z d H J 1 b W V u d G 9 z I G R l I G N h c H R h w 6 f D o 2 8 g Y m F u Y 8 O h c m l h w r k g L y B P d G h l c i B i Y W 5 r I G Z 1 b m R p b m c g a W 5 z d H J 1 b W V u d H P C u S w z f S Z x d W 9 0 O y w m c X V v d D t T Z W N 0 a W 9 u M S 9 S Z W 5 k Y V 9 G a X h h X 0 V t a X N z w 7 V l c y 9 U a X B v I E F s d G V y Y W R v M S 5 7 S W 5 z d H J 1 b W V u d G 9 z I G R v I G 1 l c m N h Z G 8 g a W 1 v Y m l s a c O h c m l v w r I g L y B S Z W F s I G V z d G F 0 Z S B t Y X J r Z X Q g a W 5 z d H J 1 b W V u d H P C s i w 0 f S Z x d W 9 0 O y w m c X V v d D t T Z W N 0 a W 9 u M S 9 S Z W 5 k Y V 9 G a X h h X 0 V t a X N z w 7 V l c y 9 U a X B v I E F s d G V y Y W R v M S 5 7 S W 5 z d H J 1 b W V u d G 9 z I G R v I G F n c m 9 u Z W f D s 2 N p b 8 K z I C 8 g Q W d y a W J 1 c 2 l u Z X N z I G l u c 3 R y d W 1 l b n R z w r M s N X 0 m c X V v d D s s J n F 1 b 3 Q 7 U 2 V j d G l v b j E v U m V u Z G F f R m l 4 Y V 9 F b W l z c 8 O 1 Z X M v V G l w b y B B b H R l c m F k b z E u e 0 l u c 3 R y d W 1 l b n R v c y B k Z S B j Y X B 0 Y c O n w 6 N v I G R l I G N y w 6 l k a X R v I C 0 g X G 5 Q R i B l I F B K N C A v I E N y Z W R p d C B m d W 5 k a W 5 n I G l u c 3 R y d W 1 l b n R z I C h Q R i B c d T A w M j Y g U E o p N C w 2 f S Z x d W 9 0 O 1 0 s J n F 1 b 3 Q 7 Q 2 9 s d W 1 u Q 2 9 1 b n Q m c X V v d D s 6 N y w m c X V v d D t L Z X l D b 2 x 1 b W 5 O Y W 1 l c y Z x d W 9 0 O z p b X S w m c X V v d D t D b 2 x 1 b W 5 J Z G V u d G l 0 a W V z J n F 1 b 3 Q 7 O l s m c X V v d D t T Z W N 0 a W 9 u M S 9 S Z W 5 k Y V 9 G a X h h X 0 V t a X N z w 7 V l c y 9 U a X B v I E F s d G V y Y W R v M S 5 7 R E k g L y B J b n R l c m J h b m s g Z G V w b 3 N p d C A o R E k p L D B 9 J n F 1 b 3 Q 7 L C Z x d W 9 0 O 1 N l Y 3 R p b 2 4 x L 1 J l b m R h X 0 Z p e G F f R W 1 p c 3 P D t W V z L 1 R p c G 8 g Q W x 0 Z X J h Z G 8 x L n t D R E I g L y B C Y W 5 r I G R l c G 9 z a X Q g Y 2 V y d G l m a W N h d G U g K E N E Q i k s M X 0 m c X V v d D s s J n F 1 b 3 Q 7 U 2 V j d G l v b j E v U m V u Z G F f R m l 4 Y V 9 F b W l z c 8 O 1 Z X M v V G l w b y B B b H R l c m F k b z E u e 0 x l d H J h I E Z p b m F u Y 2 V p c m E s M n 0 m c X V v d D s s J n F 1 b 3 Q 7 U 2 V j d G l v b j E v U m V u Z G F f R m l 4 Y V 9 F b W l z c 8 O 1 Z X M v V G l w b y B B b H R l c m F k b z E u e 0 9 1 d H J v c y B p b n N 0 c n V t Z W 5 0 b 3 M g Z G U g Y 2 F w d G H D p 8 O j b y B i Y W 5 j w 6 F y a W H C u S A v I E 9 0 a G V y I G J h b m s g Z n V u Z G l u Z y B p b n N 0 c n V t Z W 5 0 c 8 K 5 L D N 9 J n F 1 b 3 Q 7 L C Z x d W 9 0 O 1 N l Y 3 R p b 2 4 x L 1 J l b m R h X 0 Z p e G F f R W 1 p c 3 P D t W V z L 1 R p c G 8 g Q W x 0 Z X J h Z G 8 x L n t J b n N 0 c n V t Z W 5 0 b 3 M g Z G 8 g b W V y Y 2 F k b y B p b W 9 i a W x p w 6 F y a W / C s i A v I F J l Y W w g Z X N 0 Y X R l I G 1 h c m t l d C B p b n N 0 c n V t Z W 5 0 c 8 K y L D R 9 J n F 1 b 3 Q 7 L C Z x d W 9 0 O 1 N l Y 3 R p b 2 4 x L 1 J l b m R h X 0 Z p e G F f R W 1 p c 3 P D t W V z L 1 R p c G 8 g Q W x 0 Z X J h Z G 8 x L n t J b n N 0 c n V t Z W 5 0 b 3 M g Z G 8 g Y W d y b 2 5 l Z 8 O z Y 2 l v w r M g L y B B Z 3 J p Y n V z a W 5 l c 3 M g a W 5 z d H J 1 b W V u d H P C s y w 1 f S Z x d W 9 0 O y w m c X V v d D t T Z W N 0 a W 9 u M S 9 S Z W 5 k Y V 9 G a X h h X 0 V t a X N z w 7 V l c y 9 U a X B v I E F s d G V y Y W R v M S 5 7 S W 5 z d H J 1 b W V u d G 9 z I G R l I G N h c H R h w 6 f D o 2 8 g Z G U g Y 3 L D q W R p d G 8 g L S B c b l B G I G U g U E o 0 I C 8 g Q 3 J l Z G l 0 I G Z 1 b m R p b m c g a W 5 z d H J 1 b W V u d H M g K F B G I F x 1 M D A y N i B Q S i k 0 L D Z 9 J n F 1 b 3 Q 7 X S w m c X V v d D t S Z W x h d G l v b n N o a X B J b m Z v J n F 1 b 3 Q 7 O l t d f S I g L z 4 8 R W 5 0 c n k g V H l w Z T 0 i R m l s b F N 0 Y X R 1 c y I g V m F s d W U 9 I n N D b 2 1 w b G V 0 Z S I g L z 4 8 R W 5 0 c n k g V H l w Z T 0 i R m l s b E N v b H V t b k 5 h b W V z I i B W Y W x 1 Z T 0 i c 1 s m c X V v d D t E S S A v I E l u d G V y Y m F u a y B k Z X B v c 2 l 0 I C h E S S k m c X V v d D s s J n F 1 b 3 Q 7 Q 0 R C I C 8 g Q m F u a y B k Z X B v c 2 l 0 I G N l c n R p Z m l j Y X R l I C h D R E I p J n F 1 b 3 Q 7 L C Z x d W 9 0 O 0 x l d H J h I E Z p b m F u Y 2 V p c m E m c X V v d D s s J n F 1 b 3 Q 7 T 3 V 0 c m 9 z I G l u c 3 R y d W 1 l b n R v c y B k Z S B j Y X B 0 Y c O n w 6 N v I G J h b m P D o X J p Y c K 5 I C 8 g T 3 R o Z X I g Y m F u a y B m d W 5 k a W 5 n I G l u c 3 R y d W 1 l b n R z w r k m c X V v d D s s J n F 1 b 3 Q 7 S W 5 z d H J 1 b W V u d G 9 z I G R v I G 1 l c m N h Z G 8 g a W 1 v Y m l s a c O h c m l v w r I g L y B S Z W F s I G V z d G F 0 Z S B t Y X J r Z X Q g a W 5 z d H J 1 b W V u d H P C s i Z x d W 9 0 O y w m c X V v d D t J b n N 0 c n V t Z W 5 0 b 3 M g Z G 8 g Y W d y b 2 5 l Z 8 O z Y 2 l v w r M g L y B B Z 3 J p Y n V z a W 5 l c 3 M g a W 5 z d H J 1 b W V u d H P C s y Z x d W 9 0 O y w m c X V v d D t J b n N 0 c n V t Z W 5 0 b 3 M g Z G U g Y 2 F w d G H D p 8 O j b y B k Z S B j c s O p Z G l 0 b y A t I F x u U E Y g Z S B Q S j Q g L y B D c m V k a X Q g Z n V u Z G l u Z y B p b n N 0 c n V t Z W 5 0 c y A o U E Y g X H U w M D I 2 I F B K K T Q m c X V v d D t d I i A v P j x F b n R y e S B U e X B l P S J G a W x s Q 2 9 s d W 1 u V H l w Z X M i I F Z h b H V l P S J z Q l F V R k J R V U Z C U T 0 9 I i A v P j x F b n R y e S B U e X B l P S J G a W x s T G F z d F V w Z G F 0 Z W Q i I F Z h b H V l P S J k M j A x O S 0 w N i 0 x M l Q x M z o 1 M T o z N S 4 w N j I z N D I x W i I g L z 4 8 R W 5 0 c n k g V H l w Z T 0 i R m l s b E V y c m 9 y Q 2 9 1 b n Q i I F Z h b H V l P S J s M C I g L z 4 8 R W 5 0 c n k g V H l w Z T 0 i R m l s b E V y c m 9 y Q 2 9 k Z S I g V m F s d W U 9 I n N V b m t u b 3 d u I i A v P j x F b n R y e S B U e X B l P S J G a W x s Q 2 9 1 b n Q i I F Z h b H V l P S J s M T Q 5 I i A v P j x F b n R y e S B U e X B l P S J B Z G R l Z F R v R G F 0 Y U 1 v Z G V s I i B W Y W x 1 Z T 0 i b D A i I C 8 + P E V u d H J 5 I F R 5 c G U 9 I l F 1 Z X J 5 S U Q i I F Z h b H V l P S J z N D l l Z j c x M z A t N j U 1 Y i 0 0 N G N i L W F j N G Q t O D Y y N D M 5 M T Y 1 M z Z h I i A v P j w v U 3 R h Y m x l R W 5 0 c m l l c z 4 8 L 0 l 0 Z W 0 + P E l 0 Z W 0 + P E l 0 Z W 1 M b 2 N h d G l v b j 4 8 S X R l b V R 5 c G U + R m 9 y b X V s Y T w v S X R l b V R 5 c G U + P E l 0 Z W 1 Q Y X R o P l N l Y 3 R p b 2 4 x L 1 J l b m R h X 0 Z p e G F f R W 1 p c 3 M l Q z M l Q j V l c y 9 G b 2 5 0 Z T w v S X R l b V B h d G g + P C 9 J d G V t T G 9 j Y X R p b 2 4 + P F N 0 Y W J s Z U V u d H J p Z X M g L z 4 8 L 0 l 0 Z W 0 + P E l 0 Z W 0 + P E l 0 Z W 1 M b 2 N h d G l v b j 4 8 S X R l b V R 5 c G U + R m 9 y b X V s Y T w v S X R l b V R 5 c G U + P E l 0 Z W 1 Q Y X R o P l N l Y 3 R p b 2 4 x L 1 J l b m R h X 0 Z p e G F f R W 1 p c 3 M l Q z M l Q j V l c y 9 U a X B v J T I w Q W x 0 Z X J h Z G 8 8 L 0 l 0 Z W 1 Q Y X R o P j w v S X R l b U x v Y 2 F 0 a W 9 u P j x T d G F i b G V F b n R y a W V z I C 8 + P C 9 J d G V t P j x J d G V t P j x J d G V t T G 9 j Y X R p b 2 4 + P E l 0 Z W 1 U e X B l P k Z v c m 1 1 b G E 8 L 0 l 0 Z W 1 U e X B l P j x J d G V t U G F 0 a D 5 T Z W N 0 a W 9 u M S 9 S Z W 5 k Y V 9 G a X h h X 0 V t a X N z J U M z J U I 1 Z X M v V G F i Z W x h J T I w V H J h b n N w b 3 N 0 Y T w v S X R l b V B h d G g + P C 9 J d G V t T G 9 j Y X R p b 2 4 + P F N 0 Y W J s Z U V u d H J p Z X M g L z 4 8 L 0 l 0 Z W 0 + P E l 0 Z W 0 + P E l 0 Z W 1 M b 2 N h d G l v b j 4 8 S X R l b V R 5 c G U + R m 9 y b X V s Y T w v S X R l b V R 5 c G U + P E l 0 Z W 1 Q Y X R o P l N l Y 3 R p b 2 4 x L 1 J l b m R h X 0 Z p e G F f R W 1 p c 3 M l Q z M l Q j V l c y 9 D Y W J l J U M z J U E 3 Y W x o b 3 M l M j B Q c m 9 t b 3 Z p Z G 9 z P C 9 J d G V t U G F 0 a D 4 8 L 0 l 0 Z W 1 M b 2 N h d G l v b j 4 8 U 3 R h Y m x l R W 5 0 c m l l c y A v P j w v S X R l b T 4 8 S X R l b T 4 8 S X R l b U x v Y 2 F 0 a W 9 u P j x J d G V t V H l w Z T 5 G b 3 J t d W x h P C 9 J d G V t V H l w Z T 4 8 S X R l b V B h d G g + U 2 V j d G l v b j E v U m V u Z G F f R m l 4 Y V 9 F b W l z c y V D M y V C N W V z L 1 R p c G 8 l M j B B b H R l c m F k b z E 8 L 0 l 0 Z W 1 Q Y X R o P j w v S X R l b U x v Y 2 F 0 a W 9 u P j x T d G F i b G V F b n R y a W V z I C 8 + P C 9 J d G V t P j w v S X R l b X M + P C 9 M b 2 N h b F B h Y 2 t h Z 2 V N Z X R h Z G F 0 Y U Z p b G U + F g A A A F B L B Q Y A A A A A A A A A A A A A A A A A A A A A A A D a A A A A A Q A A A N C M n d 8 B F d E R j H o A w E / C l + s B A A A A h 3 f f + 2 8 F o k + + H 3 x 4 1 U e Q 1 g A A A A A C A A A A A A A D Z g A A w A A A A B A A A A C 2 W V 0 R Y Q T i Z H J w U H 3 E B M G M A A A A A A S A A A C g A A A A E A A A A M F k x D e G N s M 0 U I c o i e m I e 0 1 Q A A A A J o J T T N N x u k Z 3 m P p f / 7 v I A Z j 2 r L N D w C n 8 s L w w S b H 9 t s W 9 X W 5 r A I g p c l H a K K I s 7 f 8 Y Q i k h c Z t o 0 s o X j l C l 4 4 p W m 2 O s m S M + Q F o / n s 7 1 3 g Y 7 8 N 8 U A A A A 8 u K e 2 0 P / z m Y K T Y c p Q q N t d m p H X R A = < / D a t a M a s h u p > 
</file>

<file path=customXml/itemProps1.xml><?xml version="1.0" encoding="utf-8"?>
<ds:datastoreItem xmlns:ds="http://schemas.openxmlformats.org/officeDocument/2006/customXml" ds:itemID="{4771DA75-2339-4D65-B427-1A657F8E3304}">
  <ds:schemaRefs>
    <ds:schemaRef ds:uri="http://schemas.microsoft.com/DataMashup"/>
  </ds:schemaRefs>
</ds:datastoreItem>
</file>

<file path=docMetadata/LabelInfo.xml><?xml version="1.0" encoding="utf-8"?>
<clbl:labelList xmlns:clbl="http://schemas.microsoft.com/office/2020/mipLabelMetadata">
  <clbl:label id="{4aeda764-ac5d-4c78-8b24-fe1405747852}" enabled="1" method="Standard" siteId="{f9cfd8cb-c4a5-4677-b65d-3150dda310c9}"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3</vt:i4>
      </vt:variant>
    </vt:vector>
  </HeadingPairs>
  <TitlesOfParts>
    <vt:vector size="10" baseType="lpstr">
      <vt:lpstr>Índice</vt:lpstr>
      <vt:lpstr>Listado - Ações_Equities</vt:lpstr>
      <vt:lpstr>Listado - FICC</vt:lpstr>
      <vt:lpstr>Balcão</vt:lpstr>
      <vt:lpstr>Infra para Financiamentos</vt:lpstr>
      <vt:lpstr>Tecnologia, Dados e Serviços</vt:lpstr>
      <vt:lpstr># Pregões</vt:lpstr>
      <vt:lpstr>Índice!Area_de_impressao</vt:lpstr>
      <vt:lpstr>'Listado - Ações_Equities'!Area_de_impressao</vt:lpstr>
      <vt:lpstr>'Listado - Ações_Equities'!Titulos_de_impressao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2017-11-16T11:40:54Z</dcterms:created>
  <dcterms:modified xsi:type="dcterms:W3CDTF">2025-05-08T18:59:49Z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aeda764-ac5d-4c78-8b24-fe1405747852_Enabled">
    <vt:lpwstr>true</vt:lpwstr>
  </property>
  <property fmtid="{D5CDD505-2E9C-101B-9397-08002B2CF9AE}" pid="3" name="MSIP_Label_4aeda764-ac5d-4c78-8b24-fe1405747852_SetDate">
    <vt:lpwstr>2023-03-22T15:05:24Z</vt:lpwstr>
  </property>
  <property fmtid="{D5CDD505-2E9C-101B-9397-08002B2CF9AE}" pid="4" name="MSIP_Label_4aeda764-ac5d-4c78-8b24-fe1405747852_Method">
    <vt:lpwstr>Standard</vt:lpwstr>
  </property>
  <property fmtid="{D5CDD505-2E9C-101B-9397-08002B2CF9AE}" pid="5" name="MSIP_Label_4aeda764-ac5d-4c78-8b24-fe1405747852_Name">
    <vt:lpwstr>4aeda764-ac5d-4c78-8b24-fe1405747852</vt:lpwstr>
  </property>
  <property fmtid="{D5CDD505-2E9C-101B-9397-08002B2CF9AE}" pid="6" name="MSIP_Label_4aeda764-ac5d-4c78-8b24-fe1405747852_SiteId">
    <vt:lpwstr>f9cfd8cb-c4a5-4677-b65d-3150dda310c9</vt:lpwstr>
  </property>
  <property fmtid="{D5CDD505-2E9C-101B-9397-08002B2CF9AE}" pid="7" name="MSIP_Label_4aeda764-ac5d-4c78-8b24-fe1405747852_ActionId">
    <vt:lpwstr>00ffd4ff-62c5-46ba-95bc-bacad28a7e45</vt:lpwstr>
  </property>
  <property fmtid="{D5CDD505-2E9C-101B-9397-08002B2CF9AE}" pid="8" name="MSIP_Label_4aeda764-ac5d-4c78-8b24-fe1405747852_ContentBits">
    <vt:lpwstr>2</vt:lpwstr>
  </property>
</Properties>
</file>