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Empresas/Dividendos/01_Controle_Dividendos Aprovados e Pagos/"/>
    </mc:Choice>
  </mc:AlternateContent>
  <xr:revisionPtr revIDLastSave="34" documentId="8_{AD502CA6-F63F-4FD5-87A3-158A00E0C773}" xr6:coauthVersionLast="47" xr6:coauthVersionMax="47" xr10:uidLastSave="{B84A599F-EE4D-4E1B-9CD7-41CA72C53A32}"/>
  <bookViews>
    <workbookView showSheetTabs="0" xWindow="20370" yWindow="-120" windowWidth="29040" windowHeight="15720" xr2:uid="{2D9F26CB-ECC3-4803-A29B-EF8CBEB03629}"/>
  </bookViews>
  <sheets>
    <sheet name="Dividendos Grupo Energisa" sheetId="1" r:id="rId1"/>
    <sheet name="Energisa Group Dividends" sheetId="3" r:id="rId2"/>
    <sheet name="Empresas-Company" sheetId="2" state="hidden" r:id="rId3"/>
    <sheet name="Planilha1" sheetId="4" state="hidden" r:id="rId4"/>
  </sheets>
  <definedNames>
    <definedName name="_xlnm._FilterDatabase" localSheetId="0" hidden="1">'Dividendos Grupo Energisa'!$A$6:$S$6</definedName>
    <definedName name="_xlnm._FilterDatabase" localSheetId="1" hidden="1">'Energisa Group Dividends'!$A$6:$S$6</definedName>
    <definedName name="SegmentaçãodeDados_Ano1">#N/A</definedName>
    <definedName name="SegmentaçãodeDados_Ano11">#N/A</definedName>
    <definedName name="SegmentaçãodeDados_Empresa1">#N/A</definedName>
    <definedName name="SegmentaçãodeDados_Empresa11">#N/A</definedName>
  </definedNames>
  <calcPr calcId="191029"/>
  <pivotCaches>
    <pivotCache cacheId="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2" i="1" l="1"/>
  <c r="B484" i="3" l="1"/>
  <c r="G484" i="3"/>
  <c r="B485" i="3"/>
  <c r="G485" i="3"/>
  <c r="B486" i="3"/>
  <c r="G486" i="3"/>
  <c r="B487" i="3"/>
  <c r="G487" i="3"/>
  <c r="H487" i="3"/>
  <c r="B488" i="3"/>
  <c r="G488" i="3"/>
  <c r="B489" i="3"/>
  <c r="G489" i="3"/>
  <c r="H489" i="3"/>
  <c r="B490" i="3"/>
  <c r="G490" i="3"/>
  <c r="B491" i="3"/>
  <c r="G491" i="3"/>
  <c r="B483" i="3"/>
  <c r="G483" i="3"/>
  <c r="H491" i="3"/>
  <c r="H490" i="3"/>
  <c r="H488" i="3"/>
  <c r="H486" i="3"/>
  <c r="H485" i="3"/>
  <c r="H484" i="3"/>
  <c r="H483" i="3"/>
  <c r="D491" i="3"/>
  <c r="D490" i="3"/>
  <c r="D489" i="3"/>
  <c r="D488" i="3"/>
  <c r="D487" i="3"/>
  <c r="D486" i="3"/>
  <c r="D485" i="3"/>
  <c r="D484" i="3"/>
  <c r="D483" i="3"/>
  <c r="A489" i="3"/>
  <c r="A490" i="3"/>
  <c r="A491" i="3"/>
  <c r="A488" i="3"/>
  <c r="A487" i="3"/>
  <c r="A486" i="3"/>
  <c r="A485" i="3"/>
  <c r="A484" i="3"/>
  <c r="A483" i="3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4" i="4"/>
  <c r="H478" i="3"/>
  <c r="H478" i="1"/>
  <c r="H468" i="3" l="1"/>
  <c r="H465" i="3"/>
  <c r="H462" i="3"/>
  <c r="H458" i="3"/>
  <c r="H455" i="3"/>
  <c r="H452" i="3"/>
  <c r="H449" i="3"/>
  <c r="H448" i="3"/>
  <c r="H446" i="3"/>
  <c r="H446" i="1" l="1"/>
  <c r="H517" i="1" s="1"/>
  <c r="H468" i="1"/>
  <c r="H465" i="1"/>
  <c r="H462" i="1"/>
  <c r="H458" i="1"/>
  <c r="H455" i="1"/>
  <c r="H452" i="1"/>
  <c r="H448" i="1"/>
  <c r="H449" i="1"/>
  <c r="E483" i="3" l="1"/>
  <c r="F483" i="3" l="1"/>
  <c r="E491" i="3" l="1"/>
  <c r="F491" i="3"/>
  <c r="E489" i="3" l="1"/>
  <c r="F489" i="3"/>
  <c r="E488" i="3"/>
  <c r="E484" i="3"/>
  <c r="F484" i="3"/>
  <c r="E490" i="3"/>
  <c r="F490" i="3"/>
  <c r="E486" i="3"/>
  <c r="F486" i="3"/>
  <c r="E487" i="3"/>
  <c r="F487" i="3"/>
  <c r="E485" i="3"/>
  <c r="F485" i="3"/>
  <c r="F488" i="3" l="1"/>
</calcChain>
</file>

<file path=xl/sharedStrings.xml><?xml version="1.0" encoding="utf-8"?>
<sst xmlns="http://schemas.openxmlformats.org/spreadsheetml/2006/main" count="2125" uniqueCount="217">
  <si>
    <t>DIVIDENDOS/JUROS SOBRE CAPITAL PRÓRPIO</t>
  </si>
  <si>
    <t>Valor p/ação (R$)</t>
  </si>
  <si>
    <t>Empresa</t>
  </si>
  <si>
    <t>Descrição</t>
  </si>
  <si>
    <t>Início do Pagamento</t>
  </si>
  <si>
    <r>
      <t>ON</t>
    </r>
    <r>
      <rPr>
        <vertAlign val="superscript"/>
        <sz val="10"/>
        <color theme="0"/>
        <rFont val="Trebuchet MS"/>
        <family val="2"/>
      </rPr>
      <t> </t>
    </r>
  </si>
  <si>
    <r>
      <t>PN</t>
    </r>
    <r>
      <rPr>
        <vertAlign val="superscript"/>
        <sz val="10"/>
        <color theme="0"/>
        <rFont val="Trebuchet MS"/>
        <family val="2"/>
      </rPr>
      <t> </t>
    </r>
  </si>
  <si>
    <t>Total (R​$ mil)</t>
  </si>
  <si>
    <t>EBO</t>
  </si>
  <si>
    <t>Complementos</t>
  </si>
  <si>
    <t>Intercalares</t>
  </si>
  <si>
    <t>Intermediário</t>
  </si>
  <si>
    <t>Intermediário 4T19</t>
  </si>
  <si>
    <t>Intermediário 3T19</t>
  </si>
  <si>
    <t>Dividendos exercícios anteriores</t>
  </si>
  <si>
    <t>Complementar</t>
  </si>
  <si>
    <t>​Intercalares</t>
  </si>
  <si>
    <t>Antecipação</t>
  </si>
  <si>
    <t>​Completares</t>
  </si>
  <si>
    <t>2ª Parcela Dividendo Complementar</t>
  </si>
  <si>
    <t>1ª Parcela Dividendo Complementar</t>
  </si>
  <si>
    <t>Complementares</t>
  </si>
  <si>
    <t>Suplementares</t>
  </si>
  <si>
    <t>Dividendos</t>
  </si>
  <si>
    <t>Dividendos​</t>
  </si>
  <si>
    <t>EMG</t>
  </si>
  <si>
    <t>Juros sobre capital próprio</t>
  </si>
  <si>
    <t>Intercalares 4T19</t>
  </si>
  <si>
    <t>Intercalares 3T19</t>
  </si>
  <si>
    <t>​Complementares</t>
  </si>
  <si>
    <t>9ª Parcela do Complementar</t>
  </si>
  <si>
    <t>8ª Parcela do Complementar</t>
  </si>
  <si>
    <t>7ª Parcela do Complementar</t>
  </si>
  <si>
    <t>6ª Parcela do Complementar</t>
  </si>
  <si>
    <t>5ª Parcela do Complementar</t>
  </si>
  <si>
    <t>4ª Parcela do Complementar</t>
  </si>
  <si>
    <t>3ª Parcela do Complementar</t>
  </si>
  <si>
    <t>2ª Parcela do Complementar</t>
  </si>
  <si>
    <t>1ª Parcela do Complementar</t>
  </si>
  <si>
    <t>EMR</t>
  </si>
  <si>
    <t>EMS</t>
  </si>
  <si>
    <t>EMT</t>
  </si>
  <si>
    <t>Intercalares 2T21</t>
  </si>
  <si>
    <t>ENF</t>
  </si>
  <si>
    <t>base no saldo de reserva de retenção de lucros</t>
  </si>
  <si>
    <t>Extraordinário</t>
  </si>
  <si>
    <t>Juros sobre Capital Próprio</t>
  </si>
  <si>
    <t>EPB</t>
  </si>
  <si>
    <t>ESA</t>
  </si>
  <si>
    <t>Intercalar e exercícios anteriores</t>
  </si>
  <si>
    <t>intercalares</t>
  </si>
  <si>
    <t>ESE</t>
  </si>
  <si>
    <t>8ª Parcela do Adicional</t>
  </si>
  <si>
    <t>7ª Parcela do Adicional</t>
  </si>
  <si>
    <t>6ª Parcela do Adicional</t>
  </si>
  <si>
    <t>5ª Parcela do Adicional</t>
  </si>
  <si>
    <t>4ª Parcela do Adicional</t>
  </si>
  <si>
    <t>3ª Parcela do Adicional</t>
  </si>
  <si>
    <t>2ª Parcela do Adicional</t>
  </si>
  <si>
    <t>1ª Parcela do Adicional</t>
  </si>
  <si>
    <t>ESS</t>
  </si>
  <si>
    <t>ETE</t>
  </si>
  <si>
    <t>ETO</t>
  </si>
  <si>
    <t>Dividendos 4T21</t>
  </si>
  <si>
    <t>Dividendos 3T21</t>
  </si>
  <si>
    <t>Dividendos 2T21</t>
  </si>
  <si>
    <t>Dividendos 1T21</t>
  </si>
  <si>
    <t>Dividendos 2T20</t>
  </si>
  <si>
    <t>Dividendos 3T19</t>
  </si>
  <si>
    <t>Exercício</t>
  </si>
  <si>
    <t>Exercícios anteriores</t>
  </si>
  <si>
    <t>intercalares 1T19</t>
  </si>
  <si>
    <t>intercalares 2T19</t>
  </si>
  <si>
    <t>exercícios anteriores</t>
  </si>
  <si>
    <t>Intercalares 4T20</t>
  </si>
  <si>
    <t>Intercalares 1T21</t>
  </si>
  <si>
    <t>Intercalares 3T21</t>
  </si>
  <si>
    <t>Intercalares 4T21</t>
  </si>
  <si>
    <t>Intercalares 2T22</t>
  </si>
  <si>
    <t>Dividendos 4T22</t>
  </si>
  <si>
    <t>Dividendos 1T23</t>
  </si>
  <si>
    <t>Dividendos 2T23</t>
  </si>
  <si>
    <t>Dividendos 3T23</t>
  </si>
  <si>
    <t>DENERGE</t>
  </si>
  <si>
    <t>Energisa Minas Rio - Distribuidora de Energia SA</t>
  </si>
  <si>
    <t>Energisa SA</t>
  </si>
  <si>
    <t>Energisa Nova Friburgo - Distribuidora de Energia SA</t>
  </si>
  <si>
    <t>Energisa Sergipe - Distribuidora de Energia SA</t>
  </si>
  <si>
    <t>Energisa Borborema - Distribuidora de Energia SA</t>
  </si>
  <si>
    <t>Energisa Paraíba - Distribuidora de Energia SA</t>
  </si>
  <si>
    <t>Rede Energia Participações SA</t>
  </si>
  <si>
    <t>Denerge Desenvolvimento Energético SA</t>
  </si>
  <si>
    <t>Energisa Tocantins - Distribuidora de Energia SA</t>
  </si>
  <si>
    <t>Energisa Mato Grosso - Distribuidora de Energia SA</t>
  </si>
  <si>
    <t>Energisa Mato Grosso Do Sul - Distribuidora de Energia SA</t>
  </si>
  <si>
    <t>Energisa Sul-Sudeste - Distribuidora de Energia SA</t>
  </si>
  <si>
    <t>19.527.639/0001-58</t>
  </si>
  <si>
    <t>00.864.214/0001-06</t>
  </si>
  <si>
    <t>33.249.046/0001-06</t>
  </si>
  <si>
    <t>13.017.462/0001-63</t>
  </si>
  <si>
    <t>08.826.596/0001-95</t>
  </si>
  <si>
    <t>09.095.183/0001-40</t>
  </si>
  <si>
    <t>61.584.140/0001-49</t>
  </si>
  <si>
    <t>45.661.048/0001-89</t>
  </si>
  <si>
    <t>25.086.034/0001-71</t>
  </si>
  <si>
    <t>03.467.321/0001-99</t>
  </si>
  <si>
    <t>15.413.826/0001-50</t>
  </si>
  <si>
    <t>07.282.377/0001-20</t>
  </si>
  <si>
    <t>28.201.130/0001-01</t>
  </si>
  <si>
    <t>Dividendos 4T23</t>
  </si>
  <si>
    <t>REDE ENERGIA</t>
  </si>
  <si>
    <t>Dividends/Interest on Equity Capital</t>
  </si>
  <si>
    <t>Company</t>
  </si>
  <si>
    <t>Description</t>
  </si>
  <si>
    <t>Start of Payment</t>
  </si>
  <si>
    <t>Total (R$ thousand)</t>
  </si>
  <si>
    <t>Common Shares</t>
  </si>
  <si>
    <t>Preferred Shares</t>
  </si>
  <si>
    <t>Units</t>
  </si>
  <si>
    <t>Supplementary</t>
  </si>
  <si>
    <t>Interim</t>
  </si>
  <si>
    <t>1st Installment of Supplementary</t>
  </si>
  <si>
    <t>Dividends</t>
  </si>
  <si>
    <t>Advance</t>
  </si>
  <si>
    <t>Extraordinary</t>
  </si>
  <si>
    <t>Dividends​</t>
  </si>
  <si>
    <t>Iterim</t>
  </si>
  <si>
    <t>Iterim 2Q19</t>
  </si>
  <si>
    <t>Dividends 2Q20</t>
  </si>
  <si>
    <t>Iterim 2Q21</t>
  </si>
  <si>
    <t>Dividends 2Q21</t>
  </si>
  <si>
    <t>Iterim 2Q22</t>
  </si>
  <si>
    <t>Dividends 2Q23</t>
  </si>
  <si>
    <t>Iterim 3Q19</t>
  </si>
  <si>
    <t>Dividends 3Q19</t>
  </si>
  <si>
    <t>Iterim 3Q21</t>
  </si>
  <si>
    <t>Dividends 3Q21</t>
  </si>
  <si>
    <t>Dividends 3Q23</t>
  </si>
  <si>
    <t>Iterim 1Q19</t>
  </si>
  <si>
    <t>Iterim 1Q21</t>
  </si>
  <si>
    <t>Dividends 1Q21</t>
  </si>
  <si>
    <t>Dividends 1Q23</t>
  </si>
  <si>
    <t>Iterim 4Q19</t>
  </si>
  <si>
    <t>Iterim 4Q20</t>
  </si>
  <si>
    <t>Dividends 4Q21</t>
  </si>
  <si>
    <t>Iterim 4Q21</t>
  </si>
  <si>
    <t>Dividends 4Q22</t>
  </si>
  <si>
    <t>Dividends 4Q23</t>
  </si>
  <si>
    <t>1st Installment of Supplementary Dividend</t>
  </si>
  <si>
    <t>1st Installment of Additional Dividend</t>
  </si>
  <si>
    <t>2nd Installment of Supplementary Dividend</t>
  </si>
  <si>
    <t>2nd Installment of Additional Dividend</t>
  </si>
  <si>
    <t>3rd Installment of Additional Dividend</t>
  </si>
  <si>
    <t>3rd Installment of Supplementary Dividend</t>
  </si>
  <si>
    <t>4th Installment of Supplementary Dividend</t>
  </si>
  <si>
    <t>5th Installment of Supplementary Dividend</t>
  </si>
  <si>
    <t>6th Installment of Supplementary Dividend</t>
  </si>
  <si>
    <t>7th Installment of Supplementary Dividend</t>
  </si>
  <si>
    <t>8th Installment of Supplementary Dividend</t>
  </si>
  <si>
    <t>9th Installment of Supplementary Dividend</t>
  </si>
  <si>
    <t>4th Installment of Additional Dividend</t>
  </si>
  <si>
    <t>5th Installment of Additional Dividend</t>
  </si>
  <si>
    <t>6th Installment of Additional Dividend</t>
  </si>
  <si>
    <t>7th Installment of Additional Dividend</t>
  </si>
  <si>
    <t>8th Installment of Additional Dividend</t>
  </si>
  <si>
    <t>based on retained earnings reserve balance</t>
  </si>
  <si>
    <t>Dividends from Previous Exercises</t>
  </si>
  <si>
    <t>Exercise</t>
  </si>
  <si>
    <t>Interim and Previous Exercises</t>
  </si>
  <si>
    <t>Intermediate</t>
  </si>
  <si>
    <t>Intermediate 3Q19</t>
  </si>
  <si>
    <t>Intermediate 4Q19</t>
  </si>
  <si>
    <t>Interest on Equity</t>
  </si>
  <si>
    <t>Código interno / Internal Code</t>
  </si>
  <si>
    <t>Sigla / Abbreviation</t>
  </si>
  <si>
    <t>Razão Social / Corporate Name</t>
  </si>
  <si>
    <t>CNPJ / Employer Identification Number</t>
  </si>
  <si>
    <t xml:space="preserve">Energisa Transmissão de Energia SA </t>
  </si>
  <si>
    <t>2023</t>
  </si>
  <si>
    <t>Rede Energia</t>
  </si>
  <si>
    <t>2024</t>
  </si>
  <si>
    <t>Total Geral</t>
  </si>
  <si>
    <t>Ano</t>
  </si>
  <si>
    <t xml:space="preserve">Total (R​$ mil) </t>
  </si>
  <si>
    <t xml:space="preserve">Total (R​$ milhões) </t>
  </si>
  <si>
    <t xml:space="preserve">Total de dividendos pagos e aumento de capital realizado pela EPM (R​$ milhões) </t>
  </si>
  <si>
    <t>Dividendos 1T24</t>
  </si>
  <si>
    <t>Dividendos 2T24</t>
  </si>
  <si>
    <t>COMPANHIA DE GÁS DO ESPÍRITO SANTO – ES GÁS</t>
  </si>
  <si>
    <t>34.307.295/0001-65</t>
  </si>
  <si>
    <t>ES_GAS</t>
  </si>
  <si>
    <t>Dividendos_2024-2T</t>
  </si>
  <si>
    <t>Dividendos_2024-3T</t>
  </si>
  <si>
    <t>Dividendos_2024-AGOSTO</t>
  </si>
  <si>
    <t>EGO1</t>
  </si>
  <si>
    <t>EPT</t>
  </si>
  <si>
    <t>DIDC</t>
  </si>
  <si>
    <t>QMRA</t>
  </si>
  <si>
    <t>EPLA</t>
  </si>
  <si>
    <t>URB</t>
  </si>
  <si>
    <t>REEFTI</t>
  </si>
  <si>
    <t>REEFTII</t>
  </si>
  <si>
    <t>FLOW</t>
  </si>
  <si>
    <t>REEV</t>
  </si>
  <si>
    <t>REEFTVI</t>
  </si>
  <si>
    <t>REEVIII</t>
  </si>
  <si>
    <t>EDG</t>
  </si>
  <si>
    <t>Rede Power</t>
  </si>
  <si>
    <t>EPM</t>
  </si>
  <si>
    <t>Dividendos_2024_3T</t>
  </si>
  <si>
    <t xml:space="preserve"> </t>
  </si>
  <si>
    <t>Dividendos_2024_4T</t>
  </si>
  <si>
    <t>Dividends_2024-2Q</t>
  </si>
  <si>
    <t>Dividends_2024-3Q</t>
  </si>
  <si>
    <t>Dividends_2024-AUGUST</t>
  </si>
  <si>
    <t>Dividends_2024_3Q</t>
  </si>
  <si>
    <t>Dividends_2024_4Q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</si>
</sst>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.000000000_-;\-* #,##0.000000000_-;_-* &quot;-&quot;??_-;_-@_-"/>
    <numFmt numFmtId="165" formatCode="_-* #,##0_-;\-* #,##0_-;_-* &quot;-&quot;??_-;_-@_-"/>
    <numFmt numFmtId="166" formatCode="_-* #,##0.0000000000000_-;\-* #,##0.0000000000000_-;_-* &quot;-&quot;??_-;_-@_-"/>
    <numFmt numFmtId="167" formatCode="_-* #,##0.00000000000_-;\-* #,##0.00000000000_-;_-* &quot;-&quot;??_-;_-@_-"/>
    <numFmt numFmtId="168" formatCode="_-* #,##0.0_-;\-* #,##0.0_-;_-* &quot;-&quot;??_-;_-@_-"/>
    <numFmt numFmtId="169" formatCode="_-* #,##0.0000000000_-;\-* #,##0.00000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20"/>
      <color rgb="FF009FC2"/>
      <name val="Trebuchet MS"/>
      <family val="2"/>
    </font>
    <font>
      <sz val="10"/>
      <color rgb="FF003333"/>
      <name val="Trebuchet MS"/>
      <family val="2"/>
    </font>
    <font>
      <sz val="10"/>
      <color theme="0"/>
      <name val="Trebuchet MS"/>
      <family val="2"/>
    </font>
    <font>
      <vertAlign val="superscript"/>
      <sz val="10"/>
      <color theme="0"/>
      <name val="Trebuchet M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rgb="FF009FC2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rgb="FF59595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9FC2"/>
      </left>
      <right/>
      <top style="thin">
        <color rgb="FF009FC2"/>
      </top>
      <bottom/>
      <diagonal/>
    </border>
    <border>
      <left/>
      <right/>
      <top style="thin">
        <color rgb="FF009FC2"/>
      </top>
      <bottom/>
      <diagonal/>
    </border>
    <border>
      <left/>
      <right style="thin">
        <color rgb="FF009FC2"/>
      </right>
      <top style="thin">
        <color rgb="FF009FC2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165" fontId="2" fillId="0" borderId="0" xfId="1" applyNumberFormat="1" applyFont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165" fontId="7" fillId="0" borderId="0" xfId="1" applyNumberFormat="1" applyFont="1" applyFill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43" fontId="7" fillId="0" borderId="0" xfId="1" applyFont="1" applyFill="1" applyAlignment="1">
      <alignment horizontal="center"/>
    </xf>
    <xf numFmtId="167" fontId="2" fillId="0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12" fillId="3" borderId="4" xfId="0" applyFont="1" applyFill="1" applyBorder="1"/>
    <xf numFmtId="168" fontId="0" fillId="0" borderId="0" xfId="0" applyNumberFormat="1"/>
    <xf numFmtId="165" fontId="0" fillId="0" borderId="0" xfId="0" applyNumberFormat="1"/>
    <xf numFmtId="0" fontId="0" fillId="0" borderId="0" xfId="1" applyNumberFormat="1" applyFont="1"/>
    <xf numFmtId="165" fontId="0" fillId="0" borderId="0" xfId="1" applyNumberFormat="1" applyFont="1"/>
    <xf numFmtId="0" fontId="13" fillId="0" borderId="0" xfId="0" applyFont="1" applyAlignment="1">
      <alignment horizontal="left" vertical="center" readingOrder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165" fontId="2" fillId="0" borderId="0" xfId="1" applyNumberFormat="1" applyFont="1" applyBorder="1"/>
    <xf numFmtId="43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10" xfId="2" xr:uid="{71EA55CD-31D7-4A44-89E3-6632D5DC4AB2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rgb="FFC7EAFB"/>
          <bgColor rgb="FFC7EAF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9FC2"/>
          <bgColor rgb="FF009FC2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1 2" pivot="0" table="0" count="10" xr9:uid="{BF8A1C6A-D1E0-4894-BDC7-DBCE3C4803F3}">
      <tableStyleElement type="wholeTable" dxfId="57"/>
      <tableStyleElement type="headerRow" dxfId="56"/>
    </tableStyle>
    <tableStyle name="TableStyleMedium6 2" pivot="0" count="7" xr9:uid="{D55D3FCE-930B-47F9-8BE0-923371BD6C73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</tableStyles>
  <colors>
    <mruColors>
      <color rgb="FFC2CD23"/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sz val="8"/>
            <color theme="0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rgb="FF009FC2"/>
            </left>
            <right style="thin">
              <color rgb="FF009FC2"/>
            </right>
            <top style="thin">
              <color rgb="FF009FC2"/>
            </top>
            <bottom style="thin">
              <color rgb="FF009FC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Total de dividendos pagos pela Energisa S/A (R​$ milhões) </a:t>
            </a:r>
          </a:p>
        </c:rich>
      </c:tx>
      <c:layout>
        <c:manualLayout>
          <c:xMode val="edge"/>
          <c:yMode val="edge"/>
          <c:x val="0.1574188619597288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243844864040919E-2"/>
          <c:y val="0.27819444444444447"/>
          <c:w val="0.95951231027191819"/>
          <c:h val="0.61440616797900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Planilha1!$E$3</c:f>
              <c:strCache>
                <c:ptCount val="1"/>
                <c:pt idx="0">
                  <c:v>Total (R​$ milhões) </c:v>
                </c:pt>
              </c:strCache>
            </c:strRef>
          </c:tx>
          <c:spPr>
            <a:solidFill>
              <a:srgbClr val="C2CD2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Planilha1!$D$4:$D$21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Planilha1!$E$4:$E$21</c:f>
              <c:numCache>
                <c:formatCode>_-* #,##0.0_-;\-* #,##0.0_-;_-* "-"??_-;_-@_-</c:formatCode>
                <c:ptCount val="18"/>
                <c:pt idx="0">
                  <c:v>153.42699999999999</c:v>
                </c:pt>
                <c:pt idx="1">
                  <c:v>57.436</c:v>
                </c:pt>
                <c:pt idx="2">
                  <c:v>123.35599999999999</c:v>
                </c:pt>
                <c:pt idx="3">
                  <c:v>96.438999999999993</c:v>
                </c:pt>
                <c:pt idx="4">
                  <c:v>103.483</c:v>
                </c:pt>
                <c:pt idx="5">
                  <c:v>171.39599999999999</c:v>
                </c:pt>
                <c:pt idx="6">
                  <c:v>168.88300000000001</c:v>
                </c:pt>
                <c:pt idx="7">
                  <c:v>199.47800000000001</c:v>
                </c:pt>
                <c:pt idx="8">
                  <c:v>175.55099999999999</c:v>
                </c:pt>
                <c:pt idx="9">
                  <c:v>138.732</c:v>
                </c:pt>
                <c:pt idx="10">
                  <c:v>269.85300000000001</c:v>
                </c:pt>
                <c:pt idx="11">
                  <c:v>387.2</c:v>
                </c:pt>
                <c:pt idx="12">
                  <c:v>217.74700000000001</c:v>
                </c:pt>
                <c:pt idx="13">
                  <c:v>500.81900000000002</c:v>
                </c:pt>
                <c:pt idx="14">
                  <c:v>1031.6679999999999</c:v>
                </c:pt>
                <c:pt idx="15">
                  <c:v>797.84299999999996</c:v>
                </c:pt>
                <c:pt idx="16">
                  <c:v>692.00683300000003</c:v>
                </c:pt>
                <c:pt idx="17">
                  <c:v>457.1304576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B-40F9-BB36-129D2B52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8434383"/>
        <c:axId val="958435343"/>
      </c:barChart>
      <c:catAx>
        <c:axId val="9584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958435343"/>
        <c:crosses val="autoZero"/>
        <c:auto val="1"/>
        <c:lblAlgn val="ctr"/>
        <c:lblOffset val="100"/>
        <c:noMultiLvlLbl val="0"/>
      </c:catAx>
      <c:valAx>
        <c:axId val="958435343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95843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Dividendos Grupo Energisa'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ividendos Grupo Energisa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152400</xdr:rowOff>
    </xdr:from>
    <xdr:to>
      <xdr:col>6</xdr:col>
      <xdr:colOff>561974</xdr:colOff>
      <xdr:row>2</xdr:row>
      <xdr:rowOff>752475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1">
              <a:extLst>
                <a:ext uri="{FF2B5EF4-FFF2-40B4-BE49-F238E27FC236}">
                  <a16:creationId xmlns:a16="http://schemas.microsoft.com/office/drawing/2014/main" id="{F2B1CF7B-7CD2-4868-82E4-D10E1FDDB8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47700"/>
              <a:ext cx="9048751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38100</xdr:colOff>
      <xdr:row>2</xdr:row>
      <xdr:rowOff>752476</xdr:rowOff>
    </xdr:from>
    <xdr:to>
      <xdr:col>6</xdr:col>
      <xdr:colOff>542925</xdr:colOff>
      <xdr:row>3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1">
              <a:extLst>
                <a:ext uri="{FF2B5EF4-FFF2-40B4-BE49-F238E27FC236}">
                  <a16:creationId xmlns:a16="http://schemas.microsoft.com/office/drawing/2014/main" id="{F2D538C6-2CC9-454C-ADF4-2C4C9CC799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1247776"/>
              <a:ext cx="9048750" cy="676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52557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D74D0D-ED83-4C5C-B5E8-4EC52D96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323850</xdr:colOff>
      <xdr:row>0</xdr:row>
      <xdr:rowOff>85725</xdr:rowOff>
    </xdr:from>
    <xdr:to>
      <xdr:col>7</xdr:col>
      <xdr:colOff>1187850</xdr:colOff>
      <xdr:row>1</xdr:row>
      <xdr:rowOff>130275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A14E3A-54C0-F48C-5353-9FA01B7C5E71}"/>
            </a:ext>
          </a:extLst>
        </xdr:cNvPr>
        <xdr:cNvSpPr/>
      </xdr:nvSpPr>
      <xdr:spPr>
        <a:xfrm>
          <a:off x="7953375" y="8572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7</xdr:col>
      <xdr:colOff>333375</xdr:colOff>
      <xdr:row>1</xdr:row>
      <xdr:rowOff>190500</xdr:rowOff>
    </xdr:from>
    <xdr:to>
      <xdr:col>7</xdr:col>
      <xdr:colOff>1197375</xdr:colOff>
      <xdr:row>2</xdr:row>
      <xdr:rowOff>82650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BE4C8A-3622-3041-E201-888832D49C54}"/>
            </a:ext>
          </a:extLst>
        </xdr:cNvPr>
        <xdr:cNvSpPr/>
      </xdr:nvSpPr>
      <xdr:spPr>
        <a:xfrm>
          <a:off x="7962900" y="361950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Empresa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</xdr:row>
      <xdr:rowOff>180975</xdr:rowOff>
    </xdr:from>
    <xdr:to>
      <xdr:col>6</xdr:col>
      <xdr:colOff>333376</xdr:colOff>
      <xdr:row>2</xdr:row>
      <xdr:rowOff>781050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2">
              <a:extLst>
                <a:ext uri="{FF2B5EF4-FFF2-40B4-BE49-F238E27FC236}">
                  <a16:creationId xmlns:a16="http://schemas.microsoft.com/office/drawing/2014/main" id="{FA640054-06D8-41C5-BEB6-76433BC3FA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676275"/>
              <a:ext cx="9020176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47625</xdr:colOff>
      <xdr:row>2</xdr:row>
      <xdr:rowOff>771526</xdr:rowOff>
    </xdr:from>
    <xdr:to>
      <xdr:col>6</xdr:col>
      <xdr:colOff>247650</xdr:colOff>
      <xdr:row>4</xdr:row>
      <xdr:rowOff>20476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2">
              <a:extLst>
                <a:ext uri="{FF2B5EF4-FFF2-40B4-BE49-F238E27FC236}">
                  <a16:creationId xmlns:a16="http://schemas.microsoft.com/office/drawing/2014/main" id="{BFB246EA-4454-4677-BFD2-2D4AB077BB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1266826"/>
              <a:ext cx="8934450" cy="79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52557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78568B-8513-4F12-8F84-5E64ADB70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380999</xdr:colOff>
      <xdr:row>0</xdr:row>
      <xdr:rowOff>57149</xdr:rowOff>
    </xdr:from>
    <xdr:to>
      <xdr:col>7</xdr:col>
      <xdr:colOff>1244999</xdr:colOff>
      <xdr:row>1</xdr:row>
      <xdr:rowOff>101699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BC98A5-C9F2-49A9-8FD6-FBDDF243D025}"/>
            </a:ext>
          </a:extLst>
        </xdr:cNvPr>
        <xdr:cNvSpPr/>
      </xdr:nvSpPr>
      <xdr:spPr>
        <a:xfrm>
          <a:off x="8010524" y="5714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  <xdr:twoCellAnchor>
    <xdr:from>
      <xdr:col>7</xdr:col>
      <xdr:colOff>390525</xdr:colOff>
      <xdr:row>1</xdr:row>
      <xdr:rowOff>171449</xdr:rowOff>
    </xdr:from>
    <xdr:to>
      <xdr:col>7</xdr:col>
      <xdr:colOff>1254525</xdr:colOff>
      <xdr:row>2</xdr:row>
      <xdr:rowOff>63599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9263B9-8E20-4222-ADB8-C06BEF7F6064}"/>
            </a:ext>
          </a:extLst>
        </xdr:cNvPr>
        <xdr:cNvSpPr/>
      </xdr:nvSpPr>
      <xdr:spPr>
        <a:xfrm>
          <a:off x="8020050" y="34289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Company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342899</xdr:colOff>
      <xdr:row>0</xdr:row>
      <xdr:rowOff>462132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07F0D-0A27-4609-AC04-1DBCB150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4" cy="462132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28574</xdr:rowOff>
    </xdr:from>
    <xdr:to>
      <xdr:col>3</xdr:col>
      <xdr:colOff>1083075</xdr:colOff>
      <xdr:row>0</xdr:row>
      <xdr:rowOff>244574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1C411-3E8F-46C1-A024-A36565B08621}"/>
            </a:ext>
          </a:extLst>
        </xdr:cNvPr>
        <xdr:cNvSpPr/>
      </xdr:nvSpPr>
      <xdr:spPr>
        <a:xfrm>
          <a:off x="6619875" y="28574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2</xdr:col>
      <xdr:colOff>3638549</xdr:colOff>
      <xdr:row>0</xdr:row>
      <xdr:rowOff>28575</xdr:rowOff>
    </xdr:from>
    <xdr:to>
      <xdr:col>3</xdr:col>
      <xdr:colOff>140099</xdr:colOff>
      <xdr:row>0</xdr:row>
      <xdr:rowOff>244575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A6E2D4-BFA0-4141-9E16-3CA96508DA81}"/>
            </a:ext>
          </a:extLst>
        </xdr:cNvPr>
        <xdr:cNvSpPr/>
      </xdr:nvSpPr>
      <xdr:spPr>
        <a:xfrm>
          <a:off x="5676899" y="2857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490536</xdr:colOff>
      <xdr:row>2</xdr:row>
      <xdr:rowOff>176212</xdr:rowOff>
    </xdr:from>
    <xdr:to>
      <xdr:col>18</xdr:col>
      <xdr:colOff>295275</xdr:colOff>
      <xdr:row>17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0595DA-ACAC-32F3-9F5F-FC70A5CE3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19050</xdr:colOff>
      <xdr:row>40</xdr:row>
      <xdr:rowOff>180975</xdr:rowOff>
    </xdr:from>
    <xdr:to>
      <xdr:col>6</xdr:col>
      <xdr:colOff>714375</xdr:colOff>
      <xdr:row>58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335190-E3B0-068F-F151-08947110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8372475"/>
          <a:ext cx="3209925" cy="3248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nize Alice da Silva Matias" refreshedDate="45588.415173842594" createdVersion="8" refreshedVersion="8" minRefreshableVersion="3" recordCount="476" xr:uid="{1772FE88-CEC6-42A4-97BD-0CC5C4E8D9E0}">
  <cacheSource type="worksheet">
    <worksheetSource name="Tab_DividendosSiteRI"/>
  </cacheSource>
  <cacheFields count="8">
    <cacheField name="Empresa" numFmtId="0">
      <sharedItems count="14">
        <s v="EBO"/>
        <s v="EMG"/>
        <s v="ENF"/>
        <s v="EPB"/>
        <s v="ESE"/>
        <s v="ESA"/>
        <s v="EMS"/>
        <s v="EMT"/>
        <s v="ETO"/>
        <s v="DENERGE"/>
        <s v="REDE ENERGIA"/>
        <s v="ESS"/>
        <s v="ETE"/>
        <s v="EMR"/>
      </sharedItems>
    </cacheField>
    <cacheField name="Exercício" numFmtId="0">
      <sharedItems containsMixedTypes="1" containsNumber="1" containsInteger="1" minValue="2004" maxValue="2023" count="22"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s v="2023"/>
        <s v="2024"/>
      </sharedItems>
    </cacheField>
    <cacheField name="Descrição" numFmtId="0">
      <sharedItems containsBlank="1"/>
    </cacheField>
    <cacheField name="Início do Pagamento" numFmtId="14">
      <sharedItems containsSemiMixedTypes="0" containsNonDate="0" containsDate="1" containsString="0" minDate="2005-05-27T00:00:00" maxDate="2024-08-29T00:00:00"/>
    </cacheField>
    <cacheField name="ON " numFmtId="0">
      <sharedItems containsSemiMixedTypes="0" containsString="0" containsNumber="1" minValue="0" maxValue="985.34274312100001"/>
    </cacheField>
    <cacheField name="PN " numFmtId="0">
      <sharedItems containsString="0" containsBlank="1" containsNumber="1" minValue="0" maxValue="637.24"/>
    </cacheField>
    <cacheField name="Units" numFmtId="164">
      <sharedItems containsString="0" containsBlank="1" containsNumber="1" minValue="0" maxValue="211.90982131600001"/>
    </cacheField>
    <cacheField name="Total (R​$ mil)" numFmtId="165">
      <sharedItems containsSemiMixedTypes="0" containsString="0" containsNumber="1" minValue="14.904" maxValue="7963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6">
  <r>
    <x v="0"/>
    <x v="0"/>
    <s v="Dividendos​"/>
    <d v="2005-05-27T00:00:00"/>
    <n v="4.1284000000000001"/>
    <n v="10.0002"/>
    <n v="0"/>
    <n v="711"/>
  </r>
  <r>
    <x v="1"/>
    <x v="0"/>
    <s v="Dividendos"/>
    <d v="2005-05-27T00:00:00"/>
    <n v="0"/>
    <n v="0.2092"/>
    <n v="0.1255"/>
    <n v="16723"/>
  </r>
  <r>
    <x v="2"/>
    <x v="0"/>
    <s v="Dividendos"/>
    <d v="2005-05-27T00:00:00"/>
    <n v="5.5490600000000001E-2"/>
    <n v="5.5490600000000001E-2"/>
    <n v="0"/>
    <n v="5365"/>
  </r>
  <r>
    <x v="0"/>
    <x v="1"/>
    <s v="Dividendos"/>
    <d v="2006-06-23T00:00:00"/>
    <n v="2.7371210000000001"/>
    <n v="11.097835999999999"/>
    <n v="0"/>
    <n v="1080"/>
  </r>
  <r>
    <x v="1"/>
    <x v="1"/>
    <s v="Dividendos"/>
    <d v="2006-05-31T00:00:00"/>
    <n v="0"/>
    <n v="0.2092"/>
    <n v="0.1255"/>
    <n v="16723"/>
  </r>
  <r>
    <x v="2"/>
    <x v="1"/>
    <s v="Intercalares"/>
    <d v="2005-12-21T00:00:00"/>
    <n v="0.14399999999999999"/>
    <n v="0.14399999999999999"/>
    <n v="0"/>
    <n v="1392"/>
  </r>
  <r>
    <x v="2"/>
    <x v="1"/>
    <s v="Juros sobre Capital Próprio"/>
    <d v="2005-12-21T00:00:00"/>
    <n v="0.36595100000000003"/>
    <n v="0.36595100000000003"/>
    <n v="0"/>
    <n v="3539"/>
  </r>
  <r>
    <x v="2"/>
    <x v="1"/>
    <s v="Intercalares"/>
    <d v="2005-12-21T00:00:00"/>
    <n v="3.6595099999999998E-2"/>
    <n v="3.6595099999999998E-2"/>
    <n v="0"/>
    <n v="3358"/>
  </r>
  <r>
    <x v="2"/>
    <x v="1"/>
    <s v="Complementar"/>
    <d v="2006-04-28T00:00:00"/>
    <n v="6.6868884000000003E-2"/>
    <n v="6.6868884000000003E-2"/>
    <n v="0"/>
    <n v="6466"/>
  </r>
  <r>
    <x v="3"/>
    <x v="1"/>
    <s v="Dividendos"/>
    <d v="2006-05-31T00:00:00"/>
    <n v="2.2010590999999999E-2"/>
    <n v="2.4808500000000001E-2"/>
    <n v="2.4808500000000001E-2"/>
    <n v="16406"/>
  </r>
  <r>
    <x v="4"/>
    <x v="1"/>
    <s v="Dividendos"/>
    <d v="2006-05-31T00:00:00"/>
    <n v="120.3912"/>
    <n v="637.24"/>
    <n v="0"/>
    <n v="14608"/>
  </r>
  <r>
    <x v="0"/>
    <x v="2"/>
    <s v="Intercalares"/>
    <d v="2007-02-12T00:00:00"/>
    <n v="52.206546009999997"/>
    <n v="13.033590050000001"/>
    <n v="0"/>
    <n v="11649"/>
  </r>
  <r>
    <x v="1"/>
    <x v="2"/>
    <s v="Intercalares"/>
    <d v="2007-01-10T00:00:00"/>
    <n v="0.09"/>
    <n v="0.09"/>
    <n v="0.09"/>
    <n v="15730"/>
  </r>
  <r>
    <x v="1"/>
    <x v="2"/>
    <s v="Intercalares"/>
    <d v="2007-02-16T00:00:00"/>
    <n v="0.1192"/>
    <n v="0.1192"/>
    <n v="0.1192"/>
    <n v="20833"/>
  </r>
  <r>
    <x v="2"/>
    <x v="2"/>
    <s v="Intercalares"/>
    <d v="2006-07-28T00:00:00"/>
    <n v="0.2"/>
    <n v="0.2"/>
    <n v="0"/>
    <n v="19339"/>
  </r>
  <r>
    <x v="3"/>
    <x v="2"/>
    <s v="Intercalares"/>
    <d v="2007-02-16T00:00:00"/>
    <n v="2.5000000000000001E-2"/>
    <n v="2.5000000000000001E-2"/>
    <n v="2.5000000000000001E-2"/>
    <n v="18096"/>
  </r>
  <r>
    <x v="3"/>
    <x v="2"/>
    <s v="Intercalares"/>
    <d v="2007-04-09T00:00:00"/>
    <n v="2.5000000000000001E-2"/>
    <n v="2.5000000000000001E-2"/>
    <n v="2.5000000000000001E-2"/>
    <n v="18096"/>
  </r>
  <r>
    <x v="3"/>
    <x v="2"/>
    <s v="Complementar"/>
    <d v="2007-05-31T00:00:00"/>
    <n v="4.2150169699999997E-2"/>
    <n v="4.2150169699999997E-2"/>
    <n v="4.2150169699999997E-2"/>
    <n v="30510"/>
  </r>
  <r>
    <x v="4"/>
    <x v="2"/>
    <s v="Intercalares"/>
    <d v="2006-12-30T00:00:00"/>
    <n v="252"/>
    <n v="252"/>
    <n v="0"/>
    <n v="27993"/>
  </r>
  <r>
    <x v="4"/>
    <x v="2"/>
    <s v="Intercalares"/>
    <d v="2007-04-04T00:00:00"/>
    <n v="99.15"/>
    <n v="99.15"/>
    <n v="0"/>
    <n v="11014"/>
  </r>
  <r>
    <x v="4"/>
    <x v="2"/>
    <s v="Complementares"/>
    <d v="2007-05-31T00:00:00"/>
    <n v="312.51333849999997"/>
    <n v="312.51333849999997"/>
    <n v="0"/>
    <n v="34716"/>
  </r>
  <r>
    <x v="0"/>
    <x v="3"/>
    <s v="Dividendos"/>
    <d v="2008-05-30T00:00:00"/>
    <n v="43.276299999999999"/>
    <n v="14.5176"/>
    <n v="0"/>
    <n v="10351"/>
  </r>
  <r>
    <x v="1"/>
    <x v="3"/>
    <s v="Intercalares"/>
    <d v="2007-09-30T00:00:00"/>
    <n v="0.13059999999999999"/>
    <n v="0.13059999999999999"/>
    <n v="0.13059999999999999"/>
    <n v="58863"/>
  </r>
  <r>
    <x v="1"/>
    <x v="3"/>
    <s v="Complementares"/>
    <d v="2008-05-30T00:00:00"/>
    <n v="0.71199999999999997"/>
    <n v="0.71199999999999997"/>
    <n v="0.71199999999999997"/>
    <n v="32127"/>
  </r>
  <r>
    <x v="2"/>
    <x v="3"/>
    <s v="Dividendos"/>
    <d v="2008-05-30T00:00:00"/>
    <n v="575.63239999999996"/>
    <n v="575.63239999999996"/>
    <n v="0"/>
    <n v="7329"/>
  </r>
  <r>
    <x v="3"/>
    <x v="3"/>
    <s v="Dividendos"/>
    <d v="2008-05-30T00:00:00"/>
    <n v="32.44"/>
    <n v="32.44"/>
    <n v="32.44"/>
    <n v="29484"/>
  </r>
  <r>
    <x v="5"/>
    <x v="3"/>
    <s v="Intercalares"/>
    <d v="2007-09-11T00:00:00"/>
    <n v="0.3"/>
    <n v="0.33"/>
    <n v="0"/>
    <n v="65064"/>
  </r>
  <r>
    <x v="5"/>
    <x v="3"/>
    <s v="Complementar"/>
    <d v="2008-03-24T00:00:00"/>
    <n v="0.4"/>
    <n v="0.44"/>
    <n v="0"/>
    <n v="88363"/>
  </r>
  <r>
    <x v="4"/>
    <x v="3"/>
    <s v="Intercalares"/>
    <d v="2008-03-24T00:00:00"/>
    <n v="212.61057460000001"/>
    <n v="212.61057460000001"/>
    <n v="0"/>
    <n v="41569"/>
  </r>
  <r>
    <x v="4"/>
    <x v="3"/>
    <s v="1ª Parcela do Adicional"/>
    <d v="2008-05-26T00:00:00"/>
    <n v="15.230965319999999"/>
    <n v="15.230965319999999"/>
    <n v="0"/>
    <n v="2978"/>
  </r>
  <r>
    <x v="4"/>
    <x v="3"/>
    <s v="2ª Parcela do Adicional"/>
    <d v="2008-06-25T00:00:00"/>
    <n v="15.230965354"/>
    <n v="15.230965354"/>
    <n v="0"/>
    <n v="2978"/>
  </r>
  <r>
    <x v="4"/>
    <x v="3"/>
    <s v="3ª Parcela do Adicional"/>
    <d v="2008-07-25T00:00:00"/>
    <n v="15.230965354"/>
    <n v="15.230965354"/>
    <n v="0"/>
    <n v="2978"/>
  </r>
  <r>
    <x v="4"/>
    <x v="3"/>
    <s v="4ª Parcela do Adicional"/>
    <d v="2008-08-25T00:00:00"/>
    <n v="15.230965354"/>
    <n v="15.230965354"/>
    <n v="0"/>
    <n v="2978"/>
  </r>
  <r>
    <x v="4"/>
    <x v="3"/>
    <s v="5ª Parcela do Adicional"/>
    <d v="2008-09-25T00:00:00"/>
    <n v="15.230965354"/>
    <n v="15.230965354"/>
    <n v="0"/>
    <n v="2978"/>
  </r>
  <r>
    <x v="4"/>
    <x v="3"/>
    <s v="6ª Parcela do Adicional"/>
    <d v="2008-10-27T00:00:00"/>
    <n v="15.230965354"/>
    <n v="15.230965354"/>
    <n v="0"/>
    <n v="2978"/>
  </r>
  <r>
    <x v="4"/>
    <x v="3"/>
    <s v="7ª Parcela do Adicional"/>
    <d v="2008-11-25T00:00:00"/>
    <n v="15.230965354"/>
    <n v="15.230965354"/>
    <n v="0"/>
    <n v="2978"/>
  </r>
  <r>
    <x v="4"/>
    <x v="3"/>
    <s v="8ª Parcela do Adicional"/>
    <d v="2008-12-26T00:00:00"/>
    <n v="15.23096535"/>
    <n v="15.230965354"/>
    <n v="0"/>
    <n v="2978"/>
  </r>
  <r>
    <x v="0"/>
    <x v="4"/>
    <s v="Antecipação"/>
    <d v="2008-09-23T00:00:00"/>
    <n v="5.7"/>
    <n v="5.7"/>
    <n v="0"/>
    <n v="2821"/>
  </r>
  <r>
    <x v="0"/>
    <x v="4"/>
    <s v="Suplementares"/>
    <d v="2009-04-30T00:00:00"/>
    <n v="70.635757720000001"/>
    <n v="10.703004"/>
    <n v="0"/>
    <n v="16067"/>
  </r>
  <r>
    <x v="1"/>
    <x v="4"/>
    <s v="Intercalares"/>
    <d v="2008-09-23T00:00:00"/>
    <n v="2.2700000000000001E-2"/>
    <n v="2.2700000000000001E-2"/>
    <n v="2.2700000000000001E-2"/>
    <n v="10231"/>
  </r>
  <r>
    <x v="1"/>
    <x v="4"/>
    <s v="1ª Parcela do Complementar"/>
    <d v="2009-04-30T00:00:00"/>
    <n v="6.3062449600000004E-3"/>
    <n v="6.3062449600000004E-3"/>
    <n v="6.3062449600000004E-3"/>
    <n v="2842"/>
  </r>
  <r>
    <x v="1"/>
    <x v="4"/>
    <s v="2ª Parcela do Complementar"/>
    <d v="2009-05-30T00:00:00"/>
    <n v="6.3062449600000004E-3"/>
    <n v="6.3062449600000004E-3"/>
    <n v="6.3062449600000004E-3"/>
    <n v="2842"/>
  </r>
  <r>
    <x v="1"/>
    <x v="4"/>
    <s v="3ª Parcela do Complementar"/>
    <d v="2009-06-30T00:00:00"/>
    <n v="6.3062449600000004E-3"/>
    <n v="6.3062449600000004E-3"/>
    <n v="6.3062449600000004E-3"/>
    <n v="2842"/>
  </r>
  <r>
    <x v="1"/>
    <x v="4"/>
    <s v="4ª Parcela do Complementar"/>
    <d v="2009-07-30T00:00:00"/>
    <n v="6.3062449600000004E-3"/>
    <n v="6.3062449600000004E-3"/>
    <n v="6.3062449600000004E-3"/>
    <n v="2842"/>
  </r>
  <r>
    <x v="1"/>
    <x v="4"/>
    <s v="5ª Parcela do Complementar"/>
    <d v="2009-08-30T00:00:00"/>
    <n v="6.3062449600000004E-3"/>
    <n v="6.3062449600000004E-3"/>
    <n v="6.3062449600000004E-3"/>
    <n v="2842"/>
  </r>
  <r>
    <x v="1"/>
    <x v="4"/>
    <s v="6ª Parcela do Complementar"/>
    <d v="2009-09-30T00:00:00"/>
    <n v="6.3062449600000004E-3"/>
    <n v="6.3062449600000004E-3"/>
    <n v="6.3062449600000004E-3"/>
    <n v="2842"/>
  </r>
  <r>
    <x v="1"/>
    <x v="4"/>
    <s v="7ª Parcela do Complementar"/>
    <d v="2009-10-30T00:00:00"/>
    <n v="6.3062449600000004E-3"/>
    <n v="6.3062449600000004E-3"/>
    <n v="6.3062449600000004E-3"/>
    <n v="2842"/>
  </r>
  <r>
    <x v="1"/>
    <x v="4"/>
    <s v="8ª Parcela do Complementar"/>
    <d v="2009-11-30T00:00:00"/>
    <n v="6.3062449600000004E-3"/>
    <n v="6.3062449600000004E-3"/>
    <n v="6.3062449600000004E-3"/>
    <n v="2842"/>
  </r>
  <r>
    <x v="1"/>
    <x v="4"/>
    <s v="9ª Parcela do Complementar"/>
    <d v="2009-12-30T00:00:00"/>
    <n v="6.3062449600000004E-3"/>
    <n v="6.3062449600000004E-3"/>
    <n v="6.3062449600000004E-3"/>
    <n v="2842"/>
  </r>
  <r>
    <x v="2"/>
    <x v="4"/>
    <s v="Intercalares"/>
    <d v="2008-09-23T00:00:00"/>
    <n v="210.69"/>
    <n v="210.69"/>
    <n v="0"/>
    <n v="2821"/>
  </r>
  <r>
    <x v="2"/>
    <x v="4"/>
    <s v="Complementares"/>
    <d v="2009-04-30T00:00:00"/>
    <n v="65.006336700000006"/>
    <n v="65.006336700000006"/>
    <n v="0"/>
    <n v="870"/>
  </r>
  <r>
    <x v="2"/>
    <x v="4"/>
    <s v="Extraordinário"/>
    <d v="2009-04-30T00:00:00"/>
    <n v="353.18848059999999"/>
    <n v="353.18848059999999"/>
    <n v="0"/>
    <n v="4728"/>
  </r>
  <r>
    <x v="3"/>
    <x v="4"/>
    <s v="Intercalares"/>
    <d v="2008-12-15T00:00:00"/>
    <n v="70"/>
    <n v="70"/>
    <n v="70"/>
    <n v="64326"/>
  </r>
  <r>
    <x v="5"/>
    <x v="4"/>
    <s v="Intercalares"/>
    <d v="2008-09-25T00:00:00"/>
    <n v="0.26"/>
    <n v="0.28599999999999998"/>
    <n v="0"/>
    <n v="57436"/>
  </r>
  <r>
    <x v="4"/>
    <x v="4"/>
    <s v="Intercalares"/>
    <d v="2008-09-22T00:00:00"/>
    <n v="197.21"/>
    <n v="197.21"/>
    <n v="0"/>
    <n v="38558"/>
  </r>
  <r>
    <x v="0"/>
    <x v="5"/>
    <s v="Antecipação"/>
    <d v="2009-10-28T00:00:00"/>
    <n v="38.587035100000001"/>
    <n v="38.587035100000001"/>
    <n v="0"/>
    <n v="11303"/>
  </r>
  <r>
    <x v="1"/>
    <x v="5"/>
    <s v="Intercalares"/>
    <d v="2009-10-30T00:00:00"/>
    <n v="3.0911718099999999E-2"/>
    <n v="3.0911718099999999E-2"/>
    <n v="3.0911718099999999E-2"/>
    <n v="13932"/>
  </r>
  <r>
    <x v="1"/>
    <x v="5"/>
    <s v="Complementares"/>
    <d v="2010-03-19T00:00:00"/>
    <n v="3.16466371E-2"/>
    <n v="3.16466371E-2"/>
    <n v="3.16466371E-2"/>
    <n v="14263.563340000001"/>
  </r>
  <r>
    <x v="2"/>
    <x v="5"/>
    <s v="Intercalares"/>
    <d v="2009-10-28T00:00:00"/>
    <n v="630.7175618"/>
    <n v="630.7175618"/>
    <n v="0"/>
    <n v="8443"/>
  </r>
  <r>
    <x v="2"/>
    <x v="5"/>
    <s v="Complementar"/>
    <d v="2010-03-19T00:00:00"/>
    <n v="49.799294799999998"/>
    <n v="49.799294799999998"/>
    <n v="0"/>
    <n v="667"/>
  </r>
  <r>
    <x v="3"/>
    <x v="5"/>
    <s v="Intercalares"/>
    <d v="2009-10-28T00:00:00"/>
    <n v="211.90982131600001"/>
    <n v="211.90982131600001"/>
    <n v="211.90982131600001"/>
    <n v="194567"/>
  </r>
  <r>
    <x v="3"/>
    <x v="5"/>
    <s v="Complementares"/>
    <d v="2010-03-19T00:00:00"/>
    <n v="6.0200377600000001"/>
    <n v="6.0200377600000001"/>
    <n v="6.0200377600000001"/>
    <n v="5527"/>
  </r>
  <r>
    <x v="5"/>
    <x v="5"/>
    <s v="Intercalares"/>
    <d v="2009-10-29T00:00:00"/>
    <n v="0.08"/>
    <n v="0.08"/>
    <n v="0"/>
    <n v="87204"/>
  </r>
  <r>
    <x v="5"/>
    <x v="5"/>
    <s v="Complementar"/>
    <d v="2010-03-22T00:00:00"/>
    <n v="3.3000000000000002E-2"/>
    <n v="3.3000000000000002E-2"/>
    <n v="0.16500000000000001"/>
    <n v="36152"/>
  </r>
  <r>
    <x v="4"/>
    <x v="5"/>
    <s v="Antecipação"/>
    <d v="2009-10-26T00:00:00"/>
    <n v="137.84298548699999"/>
    <n v="137.84298548699999"/>
    <n v="0"/>
    <n v="26949"/>
  </r>
  <r>
    <x v="0"/>
    <x v="6"/>
    <s v="Antecipação"/>
    <d v="2010-05-24T00:00:00"/>
    <n v="4.4067818399999998"/>
    <n v="4.4067818399999998"/>
    <n v="0"/>
    <n v="1291"/>
  </r>
  <r>
    <x v="0"/>
    <x v="6"/>
    <s v="Intercalares"/>
    <d v="2010-08-27T00:00:00"/>
    <n v="19.474544000000002"/>
    <n v="19.474544000000002"/>
    <n v="0"/>
    <n v="5704"/>
  </r>
  <r>
    <x v="0"/>
    <x v="6"/>
    <s v="Intercalares"/>
    <d v="2010-11-30T00:00:00"/>
    <n v="6.6066848399999998"/>
    <n v="6.6066848399999998"/>
    <n v="0"/>
    <n v="1935"/>
  </r>
  <r>
    <x v="0"/>
    <x v="6"/>
    <s v="Intercalares"/>
    <d v="2011-03-15T00:00:00"/>
    <n v="16.5665026"/>
    <n v="16.5665026"/>
    <n v="0"/>
    <n v="4852"/>
  </r>
  <r>
    <x v="1"/>
    <x v="6"/>
    <s v="Intercalares"/>
    <d v="2010-05-24T00:00:00"/>
    <n v="1.906078022E-2"/>
    <n v="1.906078022E-2"/>
    <n v="1.906078022E-2"/>
    <n v="8591"/>
  </r>
  <r>
    <x v="1"/>
    <x v="6"/>
    <s v="Intercalares"/>
    <d v="2010-08-27T00:00:00"/>
    <n v="3.4477762939999997E-2"/>
    <n v="3.4477762939999997E-2"/>
    <n v="3.4477762939999997E-2"/>
    <n v="15539"/>
  </r>
  <r>
    <x v="1"/>
    <x v="6"/>
    <s v="Intercalares"/>
    <d v="2011-02-21T00:00:00"/>
    <n v="2.0784184040000001E-2"/>
    <n v="2.0784184040000001E-2"/>
    <n v="2.0784184040000001E-2"/>
    <n v="9368"/>
  </r>
  <r>
    <x v="1"/>
    <x v="6"/>
    <s v="Intercalares"/>
    <d v="2011-03-15T00:00:00"/>
    <n v="4.2956416800000001E-2"/>
    <n v="4.2956416800000001E-2"/>
    <n v="4.2956416800000001E-2"/>
    <n v="19361"/>
  </r>
  <r>
    <x v="2"/>
    <x v="6"/>
    <s v="Intercalares"/>
    <d v="2010-05-24T00:00:00"/>
    <n v="123.65411520000001"/>
    <n v="123.65411520000001"/>
    <n v="0"/>
    <n v="1655"/>
  </r>
  <r>
    <x v="2"/>
    <x v="6"/>
    <s v="Intercalares"/>
    <d v="2010-08-27T00:00:00"/>
    <n v="177.8578693"/>
    <n v="177.8578693"/>
    <n v="0"/>
    <n v="2381"/>
  </r>
  <r>
    <x v="2"/>
    <x v="6"/>
    <s v="Intercalares"/>
    <d v="2010-11-30T00:00:00"/>
    <n v="316.18801939999997"/>
    <n v="316.18801939999997"/>
    <n v="0"/>
    <n v="4233"/>
  </r>
  <r>
    <x v="2"/>
    <x v="6"/>
    <s v="Intercalares"/>
    <d v="2011-03-15T00:00:00"/>
    <n v="59.442150300000002"/>
    <n v="59.442150300000002"/>
    <n v="0"/>
    <n v="796"/>
  </r>
  <r>
    <x v="3"/>
    <x v="6"/>
    <s v="Intercalares"/>
    <d v="2010-05-10T00:00:00"/>
    <n v="24.08647903"/>
    <n v="24.08647903"/>
    <n v="24.08647903"/>
    <n v="22115"/>
  </r>
  <r>
    <x v="3"/>
    <x v="6"/>
    <s v="Intercalares"/>
    <d v="2010-08-27T00:00:00"/>
    <n v="39.824074660000001"/>
    <n v="39.824074660000001"/>
    <n v="39.824074660000001"/>
    <n v="36565"/>
  </r>
  <r>
    <x v="3"/>
    <x v="6"/>
    <s v="Intercalares"/>
    <d v="2010-11-30T00:00:00"/>
    <n v="13.77567256"/>
    <n v="13.77567256"/>
    <n v="13.77567256"/>
    <n v="12648"/>
  </r>
  <r>
    <x v="3"/>
    <x v="6"/>
    <s v="Intercalares"/>
    <d v="2011-03-15T00:00:00"/>
    <n v="10.13265775"/>
    <n v="10.13265775"/>
    <n v="10.13265775"/>
    <n v="9303"/>
  </r>
  <r>
    <x v="5"/>
    <x v="6"/>
    <s v="Intercalares"/>
    <d v="2010-09-28T00:00:00"/>
    <n v="5.6000000000000001E-2"/>
    <n v="5.6000000000000001E-2"/>
    <n v="0.28000000000000003"/>
    <n v="60866"/>
  </r>
  <r>
    <x v="5"/>
    <x v="6"/>
    <s v="Complementar"/>
    <d v="2011-03-15T00:00:00"/>
    <n v="3.3000000000000002E-2"/>
    <n v="3.3000000000000002E-2"/>
    <n v="0.16500000000000001"/>
    <n v="35573"/>
  </r>
  <r>
    <x v="4"/>
    <x v="6"/>
    <s v="Intercalares"/>
    <d v="2010-05-10T00:00:00"/>
    <n v="14.40179951"/>
    <n v="14.40179951"/>
    <n v="0"/>
    <n v="2815"/>
  </r>
  <r>
    <x v="4"/>
    <x v="6"/>
    <s v="Intercalares"/>
    <d v="2010-08-27T00:00:00"/>
    <n v="64.826680800000005"/>
    <n v="64.826680800000005"/>
    <n v="0"/>
    <n v="12674"/>
  </r>
  <r>
    <x v="4"/>
    <x v="6"/>
    <s v="Intercalares"/>
    <d v="2010-11-30T00:00:00"/>
    <n v="68.096390799999995"/>
    <n v="68.096390799999995"/>
    <n v="0"/>
    <n v="13313"/>
  </r>
  <r>
    <x v="4"/>
    <x v="6"/>
    <s v="Intercalares"/>
    <d v="2011-03-15T00:00:00"/>
    <n v="0.34890359999999998"/>
    <n v="0.34890359999999998"/>
    <n v="0"/>
    <n v="68"/>
  </r>
  <r>
    <x v="0"/>
    <x v="7"/>
    <s v="Antecipação"/>
    <d v="2011-09-02T00:00:00"/>
    <n v="17.559999999999999"/>
    <n v="17.559999999999999"/>
    <n v="0"/>
    <n v="5144"/>
  </r>
  <r>
    <x v="0"/>
    <x v="7"/>
    <s v="Intercalares"/>
    <d v="2011-12-29T00:00:00"/>
    <n v="11.66"/>
    <n v="11.66"/>
    <n v="0"/>
    <n v="3415"/>
  </r>
  <r>
    <x v="0"/>
    <x v="7"/>
    <s v="Intercalares"/>
    <d v="2012-03-30T00:00:00"/>
    <n v="12.701195200000001"/>
    <n v="12.701195200000001"/>
    <n v="0"/>
    <n v="3720"/>
  </r>
  <r>
    <x v="1"/>
    <x v="7"/>
    <s v="Intercalares"/>
    <d v="2011-09-02T00:00:00"/>
    <n v="49.06"/>
    <n v="49.06"/>
    <n v="49.06"/>
    <n v="22112"/>
  </r>
  <r>
    <x v="1"/>
    <x v="7"/>
    <s v="Intercalares"/>
    <d v="2011-12-29T00:00:00"/>
    <n v="13.26"/>
    <n v="13.26"/>
    <n v="13.26"/>
    <n v="5976"/>
  </r>
  <r>
    <x v="1"/>
    <x v="7"/>
    <s v="Intercalares"/>
    <d v="2012-03-30T00:00:00"/>
    <n v="12.654647089999999"/>
    <n v="12.654647089999999"/>
    <n v="12.654647089999999"/>
    <n v="11680.042420000002"/>
  </r>
  <r>
    <x v="2"/>
    <x v="7"/>
    <s v="Intercalares"/>
    <d v="2011-09-02T00:00:00"/>
    <n v="95.46"/>
    <n v="95.46"/>
    <n v="0"/>
    <n v="1278"/>
  </r>
  <r>
    <x v="2"/>
    <x v="7"/>
    <s v="Intercalares"/>
    <d v="2011-12-26T00:00:00"/>
    <n v="176.7"/>
    <n v="176.7"/>
    <n v="0"/>
    <n v="2365"/>
  </r>
  <r>
    <x v="2"/>
    <x v="7"/>
    <s v="Intercalares"/>
    <d v="2012-03-30T00:00:00"/>
    <n v="169.11980500000001"/>
    <n v="169.11980500000001"/>
    <n v="0"/>
    <n v="2264"/>
  </r>
  <r>
    <x v="3"/>
    <x v="7"/>
    <s v="Intercalares"/>
    <d v="2011-09-02T00:00:00"/>
    <n v="39.549999999999997"/>
    <n v="39.549999999999997"/>
    <n v="39.549999999999997"/>
    <n v="36313"/>
  </r>
  <r>
    <x v="3"/>
    <x v="7"/>
    <s v="Intercalares"/>
    <d v="2011-12-29T00:00:00"/>
    <n v="20.67"/>
    <n v="20.67"/>
    <n v="20.67"/>
    <n v="18978"/>
  </r>
  <r>
    <x v="3"/>
    <x v="7"/>
    <s v="Intercalares"/>
    <d v="2012-03-30T00:00:00"/>
    <n v="42.130673510000001"/>
    <n v="42.130673510000001"/>
    <n v="42.130673510000001"/>
    <n v="38683"/>
  </r>
  <r>
    <x v="5"/>
    <x v="7"/>
    <s v="Intercalares"/>
    <d v="2011-09-02T00:00:00"/>
    <n v="5.6000000000000001E-2"/>
    <n v="5.6000000000000001E-2"/>
    <n v="0.28000000000000003"/>
    <n v="60365"/>
  </r>
  <r>
    <x v="5"/>
    <x v="7"/>
    <s v="Complementar"/>
    <d v="2012-04-04T00:00:00"/>
    <n v="0.04"/>
    <n v="0.04"/>
    <n v="0.2"/>
    <n v="43118"/>
  </r>
  <r>
    <x v="4"/>
    <x v="7"/>
    <s v="Intercalares"/>
    <d v="2011-09-02T00:00:00"/>
    <n v="81.96"/>
    <n v="81.96"/>
    <n v="0"/>
    <n v="16024"/>
  </r>
  <r>
    <x v="4"/>
    <x v="7"/>
    <s v="Intercalares"/>
    <d v="2011-12-29T00:00:00"/>
    <n v="44.27"/>
    <n v="44.27"/>
    <n v="0"/>
    <n v="8655"/>
  </r>
  <r>
    <x v="4"/>
    <x v="7"/>
    <s v="Intercalares"/>
    <d v="2012-03-30T00:00:00"/>
    <n v="80.656752400000002"/>
    <n v="80.656752400000002"/>
    <n v="0"/>
    <n v="15769"/>
  </r>
  <r>
    <x v="0"/>
    <x v="8"/>
    <s v="Intercalares"/>
    <d v="2012-08-17T00:00:00"/>
    <n v="37.840000000000003"/>
    <n v="37.840000000000003"/>
    <n v="0"/>
    <n v="11084"/>
  </r>
  <r>
    <x v="0"/>
    <x v="8"/>
    <s v="Complementares"/>
    <d v="2012-12-21T00:00:00"/>
    <n v="18.850000000000001"/>
    <n v="18.850000000000001"/>
    <n v="0"/>
    <n v="5522"/>
  </r>
  <r>
    <x v="0"/>
    <x v="8"/>
    <s v="1ª Parcela Dividendo Complementar"/>
    <d v="2013-06-30T00:00:00"/>
    <n v="8.9514142999999997"/>
    <n v="0"/>
    <n v="0"/>
    <n v="2622"/>
  </r>
  <r>
    <x v="0"/>
    <x v="8"/>
    <s v="2ª Parcela Dividendo Complementar"/>
    <d v="2013-09-30T00:00:00"/>
    <n v="8.9514142999999997"/>
    <n v="0"/>
    <n v="0"/>
    <n v="2622"/>
  </r>
  <r>
    <x v="1"/>
    <x v="8"/>
    <s v="Intercalares"/>
    <d v="2012-08-17T00:00:00"/>
    <n v="29.18"/>
    <n v="29.18"/>
    <n v="29.18"/>
    <n v="13152"/>
  </r>
  <r>
    <x v="1"/>
    <x v="8"/>
    <s v="Complementares"/>
    <d v="2012-12-21T00:00:00"/>
    <n v="33.130000000000003"/>
    <n v="33.130000000000003"/>
    <n v="33.130000000000003"/>
    <n v="14932"/>
  </r>
  <r>
    <x v="1"/>
    <x v="8"/>
    <s v="1ª Parcela Dividendo Complementar"/>
    <d v="2013-06-30T00:00:00"/>
    <n v="42.744338202000002"/>
    <n v="0"/>
    <n v="0"/>
    <n v="19265"/>
  </r>
  <r>
    <x v="1"/>
    <x v="8"/>
    <s v="2ª Parcela Dividendo Complementar"/>
    <d v="2013-09-30T00:00:00"/>
    <n v="42.744338202000002"/>
    <n v="0"/>
    <n v="0"/>
    <n v="19265"/>
  </r>
  <r>
    <x v="2"/>
    <x v="8"/>
    <s v="Intercalares"/>
    <d v="2012-08-17T00:00:00"/>
    <n v="216.13"/>
    <n v="216.13"/>
    <n v="0"/>
    <n v="2893"/>
  </r>
  <r>
    <x v="2"/>
    <x v="8"/>
    <s v="Complementares"/>
    <d v="2012-12-21T00:00:00"/>
    <n v="216.13"/>
    <n v="216.13"/>
    <n v="0"/>
    <n v="2893"/>
  </r>
  <r>
    <x v="2"/>
    <x v="8"/>
    <s v="1ª Parcela Dividendo Complementar"/>
    <d v="2013-06-30T00:00:00"/>
    <n v="354.25159330000002"/>
    <n v="0"/>
    <n v="0"/>
    <n v="4742"/>
  </r>
  <r>
    <x v="2"/>
    <x v="8"/>
    <s v="2ª Parcela Dividendo Complementar"/>
    <d v="2013-09-30T00:00:00"/>
    <n v="354.25159330000002"/>
    <n v="0"/>
    <n v="0"/>
    <n v="4742"/>
  </r>
  <r>
    <x v="3"/>
    <x v="8"/>
    <s v="Intercalares"/>
    <d v="2012-08-17T00:00:00"/>
    <n v="80.72"/>
    <n v="80.72"/>
    <n v="80.72"/>
    <n v="74114"/>
  </r>
  <r>
    <x v="3"/>
    <x v="8"/>
    <s v="Complementares"/>
    <d v="2012-12-21T00:00:00"/>
    <n v="51.69"/>
    <n v="51.69"/>
    <n v="51.69"/>
    <n v="47460"/>
  </r>
  <r>
    <x v="3"/>
    <x v="8"/>
    <s v="Intercalares"/>
    <d v="2012-12-27T00:00:00"/>
    <n v="31.51"/>
    <n v="31.51"/>
    <n v="31.51"/>
    <n v="28931"/>
  </r>
  <r>
    <x v="3"/>
    <x v="8"/>
    <s v="1ª Parcela Dividendo Complementar"/>
    <d v="2013-06-30T00:00:00"/>
    <n v="5.1619381039999999"/>
    <n v="0"/>
    <n v="0"/>
    <n v="4739"/>
  </r>
  <r>
    <x v="3"/>
    <x v="8"/>
    <s v="2ª Parcela Dividendo Complementar"/>
    <d v="2013-09-30T00:00:00"/>
    <n v="5.1619381039999999"/>
    <n v="0"/>
    <n v="0"/>
    <n v="4739"/>
  </r>
  <r>
    <x v="5"/>
    <x v="8"/>
    <s v="Intercalares"/>
    <d v="2012-08-20T00:00:00"/>
    <n v="5.6000000000000001E-2"/>
    <n v="5.6000000000000001E-2"/>
    <n v="0.28000000000000003"/>
    <n v="60366"/>
  </r>
  <r>
    <x v="5"/>
    <x v="8"/>
    <s v="Intercalares"/>
    <d v="2013-02-07T00:00:00"/>
    <n v="0.10299999999999999"/>
    <n v="0.10299999999999999"/>
    <n v="0.51500000000000001"/>
    <n v="111030"/>
  </r>
  <r>
    <x v="4"/>
    <x v="8"/>
    <s v="Intercalares"/>
    <d v="2012-08-17T00:00:00"/>
    <n v="148.22999999999999"/>
    <n v="148.22999999999999"/>
    <n v="0"/>
    <n v="28980"/>
  </r>
  <r>
    <x v="4"/>
    <x v="8"/>
    <s v="Complementares"/>
    <d v="2012-12-21T00:00:00"/>
    <n v="64.099999999999994"/>
    <n v="64.099999999999994"/>
    <n v="0"/>
    <n v="12532"/>
  </r>
  <r>
    <x v="4"/>
    <x v="8"/>
    <s v="1ª Parcela Dividendo Complementar"/>
    <d v="2013-06-30T00:00:00"/>
    <n v="19.676586799999999"/>
    <n v="0"/>
    <n v="0"/>
    <n v="3847"/>
  </r>
  <r>
    <x v="4"/>
    <x v="8"/>
    <s v="2ª Parcela Dividendo Complementar"/>
    <d v="2013-09-30T00:00:00"/>
    <n v="19.676586799999999"/>
    <n v="0"/>
    <n v="0"/>
    <n v="3847"/>
  </r>
  <r>
    <x v="0"/>
    <x v="9"/>
    <s v="Intercalares"/>
    <d v="2013-06-17T00:00:00"/>
    <n v="13.1708035"/>
    <n v="0"/>
    <n v="0"/>
    <n v="3858"/>
  </r>
  <r>
    <x v="0"/>
    <x v="9"/>
    <s v="Intercalares"/>
    <d v="2013-12-31T00:00:00"/>
    <n v="11.470667799999999"/>
    <n v="0"/>
    <n v="0"/>
    <n v="3360"/>
  </r>
  <r>
    <x v="0"/>
    <x v="9"/>
    <s v="​Completares"/>
    <d v="2014-04-25T00:00:00"/>
    <n v="4.3323777000000001E-2"/>
    <n v="0"/>
    <n v="0"/>
    <n v="12690"/>
  </r>
  <r>
    <x v="1"/>
    <x v="9"/>
    <s v="Intercalares"/>
    <d v="2013-06-17T00:00:00"/>
    <n v="22.1061826"/>
    <n v="0"/>
    <n v="0"/>
    <n v="9964"/>
  </r>
  <r>
    <x v="1"/>
    <x v="9"/>
    <s v="Intercalares"/>
    <d v="2013-12-23T00:00:00"/>
    <n v="28.843252450000001"/>
    <n v="0"/>
    <n v="0"/>
    <n v="13000"/>
  </r>
  <r>
    <x v="1"/>
    <x v="9"/>
    <s v="Intercalares"/>
    <d v="2013-12-31T00:00:00"/>
    <n v="7.0034592800000004"/>
    <n v="0"/>
    <n v="0"/>
    <n v="3156"/>
  </r>
  <r>
    <x v="1"/>
    <x v="9"/>
    <s v="​Complementares"/>
    <d v="2014-04-25T00:00:00"/>
    <n v="3.0974697330000001"/>
    <n v="0"/>
    <n v="0"/>
    <n v="1396.0667800000001"/>
  </r>
  <r>
    <x v="2"/>
    <x v="9"/>
    <s v="Intercalares"/>
    <d v="2013-06-17T00:00:00"/>
    <n v="67.135255000000001"/>
    <n v="0"/>
    <n v="0"/>
    <n v="899"/>
  </r>
  <r>
    <x v="2"/>
    <x v="9"/>
    <s v="​Intercalares"/>
    <d v="2013-12-31T00:00:00"/>
    <n v="108.4902778"/>
    <n v="0"/>
    <n v="0"/>
    <n v="1452"/>
  </r>
  <r>
    <x v="2"/>
    <x v="9"/>
    <s v="Complementares"/>
    <d v="2014-04-25T00:00:00"/>
    <n v="256.06905432999997"/>
    <n v="0"/>
    <n v="0"/>
    <n v="4173"/>
  </r>
  <r>
    <x v="3"/>
    <x v="9"/>
    <s v="Intercalares"/>
    <d v="2013-06-17T00:00:00"/>
    <n v="45.908582160000002"/>
    <n v="0"/>
    <n v="0"/>
    <n v="42151"/>
  </r>
  <r>
    <x v="3"/>
    <x v="9"/>
    <s v="Intercalares"/>
    <d v="2013-12-23T00:00:00"/>
    <n v="28.317504570000001"/>
    <n v="0"/>
    <n v="0"/>
    <n v="26000"/>
  </r>
  <r>
    <x v="3"/>
    <x v="9"/>
    <s v="Intercalares"/>
    <d v="2013-12-31T00:00:00"/>
    <n v="18.151229990000001"/>
    <n v="0"/>
    <n v="0"/>
    <n v="16665"/>
  </r>
  <r>
    <x v="3"/>
    <x v="9"/>
    <s v="Complementares"/>
    <d v="2014-04-25T00:00:00"/>
    <n v="7.6195786239999999"/>
    <n v="0"/>
    <n v="0"/>
    <n v="6996"/>
  </r>
  <r>
    <x v="5"/>
    <x v="9"/>
    <s v="Intercalares"/>
    <d v="2013-06-03T00:00:00"/>
    <n v="3.27E-2"/>
    <n v="3.27E-2"/>
    <n v="0.16350000000000001"/>
    <n v="40018"/>
  </r>
  <r>
    <x v="5"/>
    <x v="9"/>
    <s v="Intercalares"/>
    <d v="2013-08-21T00:00:00"/>
    <n v="2.3300000000000001E-2"/>
    <n v="2.3300000000000001E-2"/>
    <n v="0.11650000000000001"/>
    <n v="28514"/>
  </r>
  <r>
    <x v="5"/>
    <x v="9"/>
    <s v="Intercalares"/>
    <d v="2014-03-12T00:00:00"/>
    <n v="8.2000000000000003E-2"/>
    <n v="8.2000000000000003E-2"/>
    <n v="0.41"/>
    <n v="100351"/>
  </r>
  <r>
    <x v="4"/>
    <x v="9"/>
    <s v="Intercalares"/>
    <d v="2013-12-23T00:00:00"/>
    <n v="40.918832360000003"/>
    <n v="0"/>
    <n v="0"/>
    <n v="8000"/>
  </r>
  <r>
    <x v="4"/>
    <x v="9"/>
    <s v="Intercalares"/>
    <d v="2013-12-31T00:00:00"/>
    <n v="66.369437360000006"/>
    <n v="0"/>
    <n v="0"/>
    <n v="12976"/>
  </r>
  <r>
    <x v="4"/>
    <x v="9"/>
    <s v="Complementares"/>
    <d v="2014-04-25T00:00:00"/>
    <n v="56.538199519999999"/>
    <n v="0"/>
    <n v="0"/>
    <n v="11054"/>
  </r>
  <r>
    <x v="0"/>
    <x v="10"/>
    <s v="​Intercalares"/>
    <d v="2015-06-11T00:00:00"/>
    <n v="4.4468664029999996"/>
    <n v="0"/>
    <n v="0"/>
    <n v="1303"/>
  </r>
  <r>
    <x v="1"/>
    <x v="10"/>
    <s v="Intercalares"/>
    <d v="2015-01-19T00:00:00"/>
    <n v="11.093558639999999"/>
    <n v="0"/>
    <n v="0"/>
    <n v="5000"/>
  </r>
  <r>
    <x v="1"/>
    <x v="10"/>
    <s v="Intercalares"/>
    <d v="2015-03-26T00:00:00"/>
    <n v="1.68050192"/>
    <n v="0"/>
    <n v="0"/>
    <n v="757"/>
  </r>
  <r>
    <x v="6"/>
    <x v="10"/>
    <s v="Dividendos"/>
    <d v="2015-05-11T00:00:00"/>
    <n v="4.665260002E-4"/>
    <n v="0"/>
    <n v="0"/>
    <n v="29445"/>
  </r>
  <r>
    <x v="7"/>
    <x v="10"/>
    <s v="Intercalares"/>
    <d v="2015-03-27T00:00:00"/>
    <n v="8.5495796740000005E-2"/>
    <n v="8.5495796740000005E-2"/>
    <n v="0"/>
    <n v="14562"/>
  </r>
  <r>
    <x v="7"/>
    <x v="10"/>
    <s v="Complementar"/>
    <d v="2015-05-11T00:00:00"/>
    <n v="1.4457777E-2"/>
    <n v="1.4457777E-2"/>
    <n v="0"/>
    <n v="2463"/>
  </r>
  <r>
    <x v="2"/>
    <x v="10"/>
    <s v="Intercalares"/>
    <d v="2015-01-19T00:00:00"/>
    <n v="33.007111440000003"/>
    <n v="0"/>
    <n v="0"/>
    <n v="538"/>
  </r>
  <r>
    <x v="3"/>
    <x v="10"/>
    <s v="Intercalares"/>
    <d v="2014-06-11T00:00:00"/>
    <n v="33.910383756599998"/>
    <n v="0"/>
    <n v="0"/>
    <n v="31135"/>
  </r>
  <r>
    <x v="3"/>
    <x v="10"/>
    <s v="​Intercalares"/>
    <d v="2014-09-04T00:00:00"/>
    <n v="5.2754852313300002"/>
    <n v="0"/>
    <n v="0"/>
    <n v="4844"/>
  </r>
  <r>
    <x v="3"/>
    <x v="10"/>
    <s v="Intercalares"/>
    <d v="2015-01-19T00:00:00"/>
    <n v="17.317243179999998"/>
    <n v="0"/>
    <n v="0"/>
    <n v="15900"/>
  </r>
  <r>
    <x v="3"/>
    <x v="10"/>
    <s v="Complementar"/>
    <d v="2015-04-02T00:00:00"/>
    <n v="14.192211779999999"/>
    <n v="0"/>
    <n v="0"/>
    <n v="13031"/>
  </r>
  <r>
    <x v="5"/>
    <x v="10"/>
    <s v="intercalares"/>
    <d v="2014-09-11T00:00:00"/>
    <n v="5.6000000000000001E-2"/>
    <n v="5.6000000000000001E-2"/>
    <n v="0.28000000000000003"/>
    <n v="68532"/>
  </r>
  <r>
    <x v="5"/>
    <x v="10"/>
    <s v="Complementar"/>
    <d v="2015-06-29T00:00:00"/>
    <n v="0.107"/>
    <n v="0.107"/>
    <n v="0.53500000000000003"/>
    <n v="130946"/>
  </r>
  <r>
    <x v="4"/>
    <x v="10"/>
    <s v="Intercalares"/>
    <d v="2014-06-11T00:00:00"/>
    <n v="84.131691188000005"/>
    <n v="0"/>
    <n v="0"/>
    <n v="16449"/>
  </r>
  <r>
    <x v="4"/>
    <x v="10"/>
    <s v="​Intercalares"/>
    <d v="2014-09-04T00:00:00"/>
    <n v="54.587140490000003"/>
    <n v="0"/>
    <n v="0"/>
    <n v="10672"/>
  </r>
  <r>
    <x v="4"/>
    <x v="10"/>
    <s v="Intercalares"/>
    <d v="2015-01-19T00:00:00"/>
    <n v="100.251139334"/>
    <n v="0"/>
    <n v="0"/>
    <n v="19600"/>
  </r>
  <r>
    <x v="4"/>
    <x v="10"/>
    <s v="Intercalares"/>
    <d v="2015-04-02T00:00:00"/>
    <n v="51.660974430000003"/>
    <n v="0"/>
    <n v="0"/>
    <n v="10100"/>
  </r>
  <r>
    <x v="4"/>
    <x v="10"/>
    <s v="Intercalares"/>
    <d v="2015-04-06T00:00:00"/>
    <n v="51.660974430000003"/>
    <n v="0"/>
    <n v="0"/>
    <n v="10100"/>
  </r>
  <r>
    <x v="8"/>
    <x v="10"/>
    <s v="Intercalares"/>
    <d v="2015-03-26T00:00:00"/>
    <n v="33.0959960032"/>
    <n v="33.0959960032"/>
    <n v="0"/>
    <n v="17605"/>
  </r>
  <r>
    <x v="9"/>
    <x v="11"/>
    <s v="Exercício"/>
    <d v="2016-05-31T00:00:00"/>
    <n v="4.8883886100000001E-5"/>
    <n v="4.8883886100000001E-5"/>
    <n v="0"/>
    <n v="24993.170600000001"/>
  </r>
  <r>
    <x v="0"/>
    <x v="11"/>
    <s v="Antecipação"/>
    <d v="2015-05-29T00:00:00"/>
    <n v="17.069565310000002"/>
    <n v="0"/>
    <n v="0"/>
    <n v="5000"/>
  </r>
  <r>
    <x v="0"/>
    <x v="11"/>
    <s v="Intercalares"/>
    <d v="2015-07-30T00:00:00"/>
    <n v="9.2139494899999992"/>
    <n v="0"/>
    <n v="0"/>
    <n v="2699"/>
  </r>
  <r>
    <x v="0"/>
    <x v="11"/>
    <s v="Intercalares"/>
    <d v="2016-01-29T00:00:00"/>
    <n v="11.5671983722"/>
    <n v="0"/>
    <n v="0"/>
    <n v="3388"/>
  </r>
  <r>
    <x v="0"/>
    <x v="11"/>
    <s v="Intermediário"/>
    <d v="2016-08-15T00:00:00"/>
    <n v="22.022477949999999"/>
    <n v="0"/>
    <n v="0"/>
    <n v="6451"/>
  </r>
  <r>
    <x v="0"/>
    <x v="11"/>
    <s v="Intermediário"/>
    <d v="2016-12-01T00:00:00"/>
    <n v="5.5843091400000002"/>
    <n v="0"/>
    <n v="0"/>
    <n v="1636"/>
  </r>
  <r>
    <x v="1"/>
    <x v="11"/>
    <s v="Intercalares"/>
    <d v="2016-01-29T00:00:00"/>
    <n v="28.830641173899998"/>
    <n v="0"/>
    <n v="0"/>
    <n v="14830"/>
  </r>
  <r>
    <x v="1"/>
    <x v="11"/>
    <s v="Complementar"/>
    <d v="2016-05-21T00:00:00"/>
    <n v="17.251065169"/>
    <n v="0"/>
    <n v="0"/>
    <n v="8873"/>
  </r>
  <r>
    <x v="6"/>
    <x v="11"/>
    <s v="Intercalares"/>
    <d v="2015-06-30T00:00:00"/>
    <n v="9.44468739423E-4"/>
    <n v="0"/>
    <n v="0"/>
    <n v="59611"/>
  </r>
  <r>
    <x v="6"/>
    <x v="11"/>
    <s v="Complementar"/>
    <d v="2016-05-21T00:00:00"/>
    <n v="7.0458495891100004E-4"/>
    <n v="0"/>
    <n v="0"/>
    <n v="44471"/>
  </r>
  <r>
    <x v="7"/>
    <x v="11"/>
    <s v="Intercalares"/>
    <d v="2015-08-07T00:00:00"/>
    <n v="8.5294999999999996E-2"/>
    <n v="8.5294999999999996E-2"/>
    <n v="0"/>
    <n v="14528"/>
  </r>
  <r>
    <x v="7"/>
    <x v="11"/>
    <s v="Complementar"/>
    <d v="2016-06-23T00:00:00"/>
    <n v="1.4276708500000001E-3"/>
    <n v="1.4276708500000001E-3"/>
    <n v="0"/>
    <n v="243"/>
  </r>
  <r>
    <x v="2"/>
    <x v="11"/>
    <s v="Intercalares"/>
    <d v="2016-05-21T00:00:00"/>
    <n v="101.68570543"/>
    <n v="0"/>
    <n v="0"/>
    <n v="1657"/>
  </r>
  <r>
    <x v="3"/>
    <x v="11"/>
    <s v="Intercalares"/>
    <d v="2015-05-29T00:00:00"/>
    <n v="7.04894892"/>
    <n v="0"/>
    <n v="0"/>
    <n v="6472"/>
  </r>
  <r>
    <x v="3"/>
    <x v="11"/>
    <s v="Intercalares"/>
    <d v="2015-07-30T00:00:00"/>
    <n v="45.274477900000001"/>
    <n v="0"/>
    <n v="0"/>
    <n v="41569"/>
  </r>
  <r>
    <x v="3"/>
    <x v="11"/>
    <s v="Intercalares"/>
    <d v="2016-01-29T00:00:00"/>
    <n v="15.290507896199999"/>
    <n v="0"/>
    <n v="0"/>
    <n v="14039"/>
  </r>
  <r>
    <x v="5"/>
    <x v="11"/>
    <s v="intercalares"/>
    <d v="2015-07-20T00:00:00"/>
    <n v="8.2000000000000003E-2"/>
    <n v="8.2000000000000003E-2"/>
    <n v="0.41"/>
    <n v="100351"/>
  </r>
  <r>
    <x v="5"/>
    <x v="11"/>
    <s v="Intercalares"/>
    <d v="2016-03-08T00:00:00"/>
    <n v="5.7200000000000001E-2"/>
    <n v="5.7200000000000001E-2"/>
    <n v="0.28599999999999998"/>
    <n v="75200"/>
  </r>
  <r>
    <x v="8"/>
    <x v="11"/>
    <s v="Intercalares"/>
    <d v="2015-06-30T00:00:00"/>
    <n v="6.0534039189"/>
    <n v="6.0534039189"/>
    <n v="0"/>
    <n v="3220"/>
  </r>
  <r>
    <x v="8"/>
    <x v="11"/>
    <s v="Intercalares"/>
    <d v="2015-07-30T00:00:00"/>
    <n v="7.4138490517999998"/>
    <n v="7.4138490517999998"/>
    <n v="0"/>
    <n v="3944"/>
  </r>
  <r>
    <x v="8"/>
    <x v="11"/>
    <s v="Intercalares"/>
    <d v="2016-03-17T00:00:00"/>
    <n v="15.299708514800001"/>
    <n v="15.299708514800001"/>
    <n v="0"/>
    <n v="8138"/>
  </r>
  <r>
    <x v="10"/>
    <x v="11"/>
    <s v="Dividendos"/>
    <d v="2016-06-06T00:00:00"/>
    <n v="5.8214700440000003E-2"/>
    <n v="6.4036170480000001E-2"/>
    <n v="0"/>
    <n v="102932"/>
  </r>
  <r>
    <x v="9"/>
    <x v="12"/>
    <s v="Exercício"/>
    <d v="2017-06-27T00:00:00"/>
    <n v="4.8576389999999999E-4"/>
    <n v="4.8576389999999999E-4"/>
    <n v="0"/>
    <n v="13950.879419999999"/>
  </r>
  <r>
    <x v="0"/>
    <x v="12"/>
    <s v="Complementar"/>
    <d v="2017-05-02T00:00:00"/>
    <n v="11.548540450000001"/>
    <n v="0"/>
    <n v="0"/>
    <n v="3383"/>
  </r>
  <r>
    <x v="1"/>
    <x v="12"/>
    <s v="Dividendos"/>
    <d v="2017-05-02T00:00:00"/>
    <n v="5.0932166350000001"/>
    <n v="0"/>
    <n v="0"/>
    <n v="4169"/>
  </r>
  <r>
    <x v="6"/>
    <x v="12"/>
    <s v="Intercalares"/>
    <d v="2016-07-11T00:00:00"/>
    <n v="30.114375880000001"/>
    <n v="0"/>
    <n v="0"/>
    <n v="19484"/>
  </r>
  <r>
    <x v="6"/>
    <x v="12"/>
    <s v="Intercalares"/>
    <d v="2016-08-15T00:00:00"/>
    <n v="10.61753927"/>
    <n v="0"/>
    <n v="0"/>
    <n v="6870"/>
  </r>
  <r>
    <x v="6"/>
    <x v="12"/>
    <s v="Complementar"/>
    <d v="2017-06-28T00:00:00"/>
    <n v="116.92986756000001"/>
    <n v="0"/>
    <n v="0"/>
    <n v="75655"/>
  </r>
  <r>
    <x v="7"/>
    <x v="12"/>
    <s v="Dividendos"/>
    <d v="2017-06-28T00:00:00"/>
    <n v="0"/>
    <n v="0.148417067436"/>
    <n v="0"/>
    <n v="20694"/>
  </r>
  <r>
    <x v="3"/>
    <x v="12"/>
    <s v="Intercalares"/>
    <d v="2016-07-11T00:00:00"/>
    <n v="48.045750609899997"/>
    <n v="0"/>
    <n v="0"/>
    <n v="44114"/>
  </r>
  <r>
    <x v="3"/>
    <x v="12"/>
    <s v="Intercalares"/>
    <d v="2016-08-15T00:00:00"/>
    <n v="23.026431743900002"/>
    <n v="0"/>
    <n v="0"/>
    <n v="21142"/>
  </r>
  <r>
    <x v="3"/>
    <x v="12"/>
    <s v="Intercalares"/>
    <d v="2016-12-01T00:00:00"/>
    <n v="34.957663893000003"/>
    <n v="0"/>
    <n v="0"/>
    <n v="32097"/>
  </r>
  <r>
    <x v="3"/>
    <x v="12"/>
    <s v="Complementar"/>
    <d v="2017-05-02T00:00:00"/>
    <n v="63.516762154699997"/>
    <n v="0"/>
    <n v="0"/>
    <n v="58318"/>
  </r>
  <r>
    <x v="5"/>
    <x v="12"/>
    <s v="Intercalares"/>
    <d v="2016-08-26T00:00:00"/>
    <n v="2.3E-2"/>
    <n v="2.3E-2"/>
    <n v="0.115"/>
    <n v="39786"/>
  </r>
  <r>
    <x v="5"/>
    <x v="12"/>
    <s v="Intercalares"/>
    <d v="2017-03-08T00:00:00"/>
    <n v="5.7200000000000001E-2"/>
    <n v="5.7200000000000001E-2"/>
    <n v="0.28599999999999998"/>
    <n v="98946"/>
  </r>
  <r>
    <x v="4"/>
    <x v="12"/>
    <s v="Intercalares"/>
    <d v="2016-07-11T00:00:00"/>
    <n v="308.25995219999999"/>
    <n v="0"/>
    <n v="0"/>
    <n v="60268"/>
  </r>
  <r>
    <x v="4"/>
    <x v="12"/>
    <s v="Intercalares"/>
    <d v="2016-08-15T00:00:00"/>
    <n v="40.039910740000003"/>
    <n v="0"/>
    <n v="0"/>
    <n v="7828"/>
  </r>
  <r>
    <x v="4"/>
    <x v="12"/>
    <s v="Intercalares"/>
    <d v="2016-12-01T00:00:00"/>
    <n v="37.913683149999997"/>
    <n v="0"/>
    <n v="0"/>
    <n v="7412"/>
  </r>
  <r>
    <x v="4"/>
    <x v="12"/>
    <s v="Complementar"/>
    <d v="2017-05-02T00:00:00"/>
    <n v="52.508512799999998"/>
    <n v="0"/>
    <n v="0"/>
    <n v="10266"/>
  </r>
  <r>
    <x v="8"/>
    <x v="12"/>
    <s v="Dividendos"/>
    <d v="2017-06-28T00:00:00"/>
    <n v="49.321362368800003"/>
    <n v="49.321362368800003"/>
    <n v="0"/>
    <n v="32139"/>
  </r>
  <r>
    <x v="8"/>
    <x v="12"/>
    <s v="Dividendos"/>
    <d v="2017-07-26T00:00:00"/>
    <n v="104.1427836989"/>
    <n v="104.1427836989"/>
    <n v="0"/>
    <n v="67861"/>
  </r>
  <r>
    <x v="10"/>
    <x v="12"/>
    <s v="Dividendos"/>
    <d v="2017-06-27T00:00:00"/>
    <n v="1.7902303830000001E-2"/>
    <n v="1.9692534210000001E-2"/>
    <n v="0"/>
    <n v="37985"/>
  </r>
  <r>
    <x v="9"/>
    <x v="13"/>
    <s v="Exercício"/>
    <d v="2018-05-09T00:00:00"/>
    <n v="11.211344220000001"/>
    <n v="0"/>
    <n v="0"/>
    <n v="5955.3987800000004"/>
  </r>
  <r>
    <x v="0"/>
    <x v="13"/>
    <s v="Intercalares"/>
    <d v="2017-08-31T00:00:00"/>
    <n v="42.407154089999999"/>
    <n v="0"/>
    <n v="0"/>
    <n v="12422"/>
  </r>
  <r>
    <x v="0"/>
    <x v="13"/>
    <s v="Intercalares"/>
    <d v="2017-12-21T00:00:00"/>
    <n v="13.665234180000001"/>
    <n v="0"/>
    <n v="0"/>
    <n v="4003"/>
  </r>
  <r>
    <x v="0"/>
    <x v="13"/>
    <s v="Complementar"/>
    <d v="2018-02-24T00:00:00"/>
    <n v="33.940159395599999"/>
    <n v="0"/>
    <n v="0"/>
    <n v="9942"/>
  </r>
  <r>
    <x v="1"/>
    <x v="13"/>
    <s v="Intercalares"/>
    <d v="2017-08-31T00:00:00"/>
    <n v="15.595925823"/>
    <n v="0"/>
    <n v="0"/>
    <n v="12767"/>
  </r>
  <r>
    <x v="1"/>
    <x v="13"/>
    <s v="Intercalares"/>
    <d v="2017-12-21T00:00:00"/>
    <n v="7.7534386150000003"/>
    <n v="0"/>
    <n v="0"/>
    <n v="6347"/>
  </r>
  <r>
    <x v="1"/>
    <x v="13"/>
    <s v="Complementar"/>
    <d v="2018-02-24T00:00:00"/>
    <n v="10.568753109999999"/>
    <n v="0"/>
    <n v="0"/>
    <n v="8652"/>
  </r>
  <r>
    <x v="6"/>
    <x v="13"/>
    <s v="Intercalares"/>
    <d v="2017-08-31T00:00:00"/>
    <n v="47.789709709999997"/>
    <n v="0"/>
    <n v="0"/>
    <n v="30921"/>
  </r>
  <r>
    <x v="6"/>
    <x v="13"/>
    <s v="Intercalares"/>
    <d v="2017-12-21T00:00:00"/>
    <n v="32.47055572"/>
    <n v="0"/>
    <n v="0"/>
    <n v="21009"/>
  </r>
  <r>
    <x v="6"/>
    <x v="13"/>
    <s v="Intercalares"/>
    <d v="2018-03-15T00:00:00"/>
    <n v="72.631990149999993"/>
    <n v="0"/>
    <n v="0"/>
    <n v="46994"/>
  </r>
  <r>
    <x v="7"/>
    <x v="13"/>
    <s v="Dividendos"/>
    <d v="2018-05-10T00:00:00"/>
    <n v="0"/>
    <n v="9.9040838781999999E-2"/>
    <n v="0"/>
    <n v="13810"/>
  </r>
  <r>
    <x v="7"/>
    <x v="13"/>
    <s v="Complementares"/>
    <d v="2018-06-28T00:00:00"/>
    <n v="0.93419347822999999"/>
    <n v="0.93419347822999999"/>
    <n v="0"/>
    <n v="198900"/>
  </r>
  <r>
    <x v="2"/>
    <x v="13"/>
    <s v="Intercalares"/>
    <d v="2018-02-24T00:00:00"/>
    <n v="128.38868740999999"/>
    <n v="0"/>
    <n v="0"/>
    <n v="3867"/>
  </r>
  <r>
    <x v="3"/>
    <x v="13"/>
    <s v="Intercalares"/>
    <d v="2017-08-31T00:00:00"/>
    <n v="75.346211444600002"/>
    <n v="0"/>
    <n v="0"/>
    <n v="69180"/>
  </r>
  <r>
    <x v="3"/>
    <x v="13"/>
    <s v="Intercalares"/>
    <d v="2017-12-21T00:00:00"/>
    <n v="12.12517726485"/>
    <n v="0"/>
    <n v="0"/>
    <n v="11133"/>
  </r>
  <r>
    <x v="3"/>
    <x v="13"/>
    <s v="Complementar"/>
    <d v="2018-02-24T00:00:00"/>
    <n v="116.954666659"/>
    <n v="0"/>
    <n v="0"/>
    <n v="107383"/>
  </r>
  <r>
    <x v="5"/>
    <x v="13"/>
    <s v="Intercalares"/>
    <d v="2017-09-01T00:00:00"/>
    <n v="5.6000000000000001E-2"/>
    <n v="5.6000000000000001E-2"/>
    <n v="0.28000000000000003"/>
    <n v="96870"/>
  </r>
  <r>
    <x v="5"/>
    <x v="13"/>
    <s v="Intercalares"/>
    <d v="2018-03-08T00:00:00"/>
    <n v="0.1"/>
    <n v="0.1"/>
    <n v="0.5"/>
    <n v="172983"/>
  </r>
  <r>
    <x v="4"/>
    <x v="13"/>
    <s v="Intercalares"/>
    <d v="2017-08-31T00:00:00"/>
    <n v="149.79756531999999"/>
    <n v="0"/>
    <n v="0"/>
    <n v="29287"/>
  </r>
  <r>
    <x v="4"/>
    <x v="13"/>
    <s v="Intercalares"/>
    <d v="2017-12-21T00:00:00"/>
    <n v="54.671538573699998"/>
    <n v="0"/>
    <n v="0"/>
    <n v="10689"/>
  </r>
  <r>
    <x v="4"/>
    <x v="13"/>
    <s v="Complementar"/>
    <d v="2018-03-15T00:00:00"/>
    <n v="385.25018556700002"/>
    <n v="0"/>
    <n v="0"/>
    <n v="75320"/>
  </r>
  <r>
    <x v="11"/>
    <x v="13"/>
    <s v="Dividendos"/>
    <d v="2018-05-08T00:00:00"/>
    <n v="620.44756150000001"/>
    <n v="0"/>
    <n v="0"/>
    <n v="60253"/>
  </r>
  <r>
    <x v="8"/>
    <x v="13"/>
    <s v="Intercalares"/>
    <d v="2017-08-31T00:00:00"/>
    <n v="43.4460776532"/>
    <n v="43.4460776532"/>
    <n v="0"/>
    <n v="28310"/>
  </r>
  <r>
    <x v="8"/>
    <x v="13"/>
    <s v="Intercalares"/>
    <d v="2017-12-21T00:00:00"/>
    <n v="34.036804330110002"/>
    <n v="34.036804330110002"/>
    <n v="0"/>
    <n v="22179"/>
  </r>
  <r>
    <x v="8"/>
    <x v="13"/>
    <s v="Intercalares"/>
    <d v="2018-03-15T00:00:00"/>
    <n v="65.938536528399993"/>
    <n v="65.938536528399993"/>
    <n v="0"/>
    <n v="42967"/>
  </r>
  <r>
    <x v="8"/>
    <x v="13"/>
    <s v="Intercalares"/>
    <d v="2018-05-31T00:00:00"/>
    <n v="33.060929106899998"/>
    <n v="33.060929106899998"/>
    <n v="0"/>
    <n v="21543"/>
  </r>
  <r>
    <x v="10"/>
    <x v="13"/>
    <s v="Dividendos"/>
    <d v="2018-05-09T00:00:00"/>
    <n v="1.2836976337000001E-2"/>
    <n v="0"/>
    <n v="0"/>
    <n v="26417"/>
  </r>
  <r>
    <x v="9"/>
    <x v="14"/>
    <s v="Exercício"/>
    <d v="2019-05-17T00:00:00"/>
    <n v="402.86147437649998"/>
    <n v="0"/>
    <n v="0"/>
    <n v="213997.59802"/>
  </r>
  <r>
    <x v="9"/>
    <x v="14"/>
    <s v="Exercícios anteriores"/>
    <d v="2019-05-17T00:00:00"/>
    <n v="124.2529132106"/>
    <n v="0"/>
    <n v="0"/>
    <n v="66002"/>
  </r>
  <r>
    <x v="0"/>
    <x v="14"/>
    <s v="Complementar"/>
    <d v="2018-06-28T00:00:00"/>
    <n v="21.6733516432"/>
    <n v="0"/>
    <n v="0"/>
    <n v="6349"/>
  </r>
  <r>
    <x v="0"/>
    <x v="14"/>
    <s v="Intermediário"/>
    <d v="2018-08-31T00:00:00"/>
    <n v="15.476000000000001"/>
    <n v="0"/>
    <n v="0"/>
    <n v="4533"/>
  </r>
  <r>
    <x v="0"/>
    <x v="14"/>
    <s v="Intermediário"/>
    <d v="2018-11-12T00:00:00"/>
    <n v="29.223667899999999"/>
    <n v="0"/>
    <n v="0"/>
    <n v="8560"/>
  </r>
  <r>
    <x v="0"/>
    <x v="14"/>
    <s v="Intermediário"/>
    <d v="2019-02-25T00:00:00"/>
    <n v="19.375645178300001"/>
    <n v="0"/>
    <n v="0"/>
    <n v="5676"/>
  </r>
  <r>
    <x v="1"/>
    <x v="14"/>
    <s v="Intercalares"/>
    <d v="2018-06-28T00:00:00"/>
    <n v="13.9784239323"/>
    <n v="0"/>
    <n v="0"/>
    <n v="11443"/>
  </r>
  <r>
    <x v="1"/>
    <x v="14"/>
    <s v="Intercalares"/>
    <d v="2018-08-31T00:00:00"/>
    <n v="3.6575000000000002"/>
    <n v="0"/>
    <n v="0"/>
    <n v="2994"/>
  </r>
  <r>
    <x v="1"/>
    <x v="14"/>
    <s v="Intercalares"/>
    <d v="2018-11-12T00:00:00"/>
    <n v="14.38194489"/>
    <n v="0"/>
    <n v="0"/>
    <n v="11773"/>
  </r>
  <r>
    <x v="1"/>
    <x v="14"/>
    <s v="Intercalares"/>
    <d v="2019-02-25T00:00:00"/>
    <n v="10.0252649195"/>
    <n v="0"/>
    <n v="0"/>
    <n v="8207"/>
  </r>
  <r>
    <x v="6"/>
    <x v="14"/>
    <s v="Intercalares"/>
    <d v="2018-06-28T00:00:00"/>
    <n v="56.192546061500003"/>
    <n v="0"/>
    <n v="0"/>
    <n v="36357"/>
  </r>
  <r>
    <x v="6"/>
    <x v="14"/>
    <s v="Intercalares"/>
    <d v="2018-08-31T00:00:00"/>
    <n v="75.993300000000005"/>
    <n v="0"/>
    <n v="0"/>
    <n v="49169"/>
  </r>
  <r>
    <x v="6"/>
    <x v="14"/>
    <s v="Intercalares"/>
    <d v="2018-11-12T00:00:00"/>
    <n v="37.377207130000002"/>
    <n v="0"/>
    <n v="0"/>
    <n v="24184"/>
  </r>
  <r>
    <x v="6"/>
    <x v="14"/>
    <s v="Intercalares"/>
    <d v="2019-02-25T00:00:00"/>
    <n v="80.946983439299999"/>
    <n v="0"/>
    <n v="0"/>
    <n v="52374"/>
  </r>
  <r>
    <x v="7"/>
    <x v="14"/>
    <s v="Dividendos"/>
    <d v="2018-06-28T00:00:00"/>
    <n v="0.11568601055"/>
    <n v="0.11568601055"/>
    <n v="0"/>
    <n v="24631"/>
  </r>
  <r>
    <x v="7"/>
    <x v="14"/>
    <s v="Intercalares"/>
    <d v="2018-08-31T00:00:00"/>
    <n v="0.58533000000000002"/>
    <n v="0.58533000000000002"/>
    <n v="0"/>
    <n v="124623"/>
  </r>
  <r>
    <x v="7"/>
    <x v="14"/>
    <s v="Intercalares"/>
    <d v="2018-11-27T00:00:00"/>
    <n v="0.50065999999999999"/>
    <n v="0.50065999999999999"/>
    <n v="0"/>
    <n v="106596"/>
  </r>
  <r>
    <x v="7"/>
    <x v="14"/>
    <s v="Intercalares"/>
    <d v="2019-06-28T00:00:00"/>
    <n v="0.4218330877"/>
    <n v="0.4218330877"/>
    <n v="0"/>
    <n v="89813"/>
  </r>
  <r>
    <x v="2"/>
    <x v="14"/>
    <s v="Intercalares"/>
    <d v="2018-06-28T00:00:00"/>
    <n v="101.35129068000001"/>
    <n v="0"/>
    <n v="0"/>
    <n v="3052"/>
  </r>
  <r>
    <x v="2"/>
    <x v="14"/>
    <s v="Intercalares"/>
    <d v="2018-08-31T00:00:00"/>
    <n v="8.1465999999999994"/>
    <n v="0"/>
    <n v="0"/>
    <n v="245"/>
  </r>
  <r>
    <x v="2"/>
    <x v="14"/>
    <s v="Intercalares"/>
    <d v="2018-11-12T00:00:00"/>
    <n v="122.45070294999999"/>
    <n v="0"/>
    <n v="0"/>
    <n v="3688"/>
  </r>
  <r>
    <x v="2"/>
    <x v="14"/>
    <s v="Intercalares"/>
    <d v="2019-02-25T00:00:00"/>
    <n v="63.012876544000001"/>
    <n v="0"/>
    <n v="0"/>
    <n v="1898"/>
  </r>
  <r>
    <x v="3"/>
    <x v="14"/>
    <s v="Intercalares"/>
    <d v="2018-06-28T00:00:00"/>
    <n v="66.629781344999998"/>
    <n v="0"/>
    <n v="0"/>
    <n v="61177"/>
  </r>
  <r>
    <x v="3"/>
    <x v="14"/>
    <s v="Intercalares"/>
    <d v="2018-08-31T00:00:00"/>
    <n v="47.398000000000003"/>
    <n v="0"/>
    <n v="0"/>
    <n v="43519"/>
  </r>
  <r>
    <x v="3"/>
    <x v="14"/>
    <s v="Intercalares"/>
    <d v="2018-11-12T00:00:00"/>
    <n v="53.341153579999997"/>
    <n v="0"/>
    <n v="0"/>
    <n v="48976"/>
  </r>
  <r>
    <x v="3"/>
    <x v="14"/>
    <s v="Intercalares"/>
    <d v="2019-02-25T00:00:00"/>
    <n v="31.6993030844"/>
    <n v="0"/>
    <n v="0"/>
    <n v="29105"/>
  </r>
  <r>
    <x v="5"/>
    <x v="14"/>
    <s v="Intercalares"/>
    <d v="2018-09-04T00:00:00"/>
    <n v="5.6000000000000001E-2"/>
    <n v="5.6000000000000001E-2"/>
    <n v="0.28000000000000003"/>
    <n v="96870"/>
  </r>
  <r>
    <x v="5"/>
    <x v="14"/>
    <s v="Intercalares"/>
    <d v="2019-03-11T00:00:00"/>
    <n v="0.13"/>
    <n v="0.13"/>
    <n v="0.65"/>
    <n v="235893"/>
  </r>
  <r>
    <x v="5"/>
    <x v="14"/>
    <s v="Intercalares"/>
    <d v="2019-04-10T00:00:00"/>
    <n v="0.03"/>
    <n v="0.03"/>
    <n v="0.15"/>
    <n v="54437"/>
  </r>
  <r>
    <x v="4"/>
    <x v="14"/>
    <s v="Intercalares"/>
    <d v="2018-06-28T00:00:00"/>
    <n v="97.892627347000001"/>
    <n v="0"/>
    <n v="0"/>
    <n v="19139"/>
  </r>
  <r>
    <x v="4"/>
    <x v="14"/>
    <s v="Intercalares"/>
    <d v="2018-08-31T00:00:00"/>
    <n v="51.703899999999997"/>
    <n v="0"/>
    <n v="0"/>
    <n v="10109"/>
  </r>
  <r>
    <x v="4"/>
    <x v="14"/>
    <s v="Intercalares"/>
    <d v="2018-11-12T00:00:00"/>
    <n v="112.93063915"/>
    <n v="0"/>
    <n v="0"/>
    <n v="22079"/>
  </r>
  <r>
    <x v="4"/>
    <x v="14"/>
    <s v="Intercalares"/>
    <d v="2019-02-25T00:00:00"/>
    <n v="129.5685616518"/>
    <n v="0"/>
    <n v="0"/>
    <n v="25332"/>
  </r>
  <r>
    <x v="11"/>
    <x v="14"/>
    <s v="Dividendos"/>
    <d v="2018-06-28T00:00:00"/>
    <n v="263.49260791659998"/>
    <n v="0"/>
    <n v="0"/>
    <n v="25588"/>
  </r>
  <r>
    <x v="11"/>
    <x v="14"/>
    <s v="Intercalares"/>
    <d v="2018-08-31T00:00:00"/>
    <n v="214.887"/>
    <n v="0"/>
    <n v="0"/>
    <n v="20868"/>
  </r>
  <r>
    <x v="11"/>
    <x v="14"/>
    <s v="Intercalares"/>
    <d v="2018-11-12T00:00:00"/>
    <n v="368.6281907"/>
    <n v="0"/>
    <n v="0"/>
    <n v="35798"/>
  </r>
  <r>
    <x v="11"/>
    <x v="14"/>
    <s v="Intercalares"/>
    <d v="2019-02-25T00:00:00"/>
    <n v="240.37852912100001"/>
    <n v="0"/>
    <n v="0"/>
    <n v="23344"/>
  </r>
  <r>
    <x v="8"/>
    <x v="14"/>
    <s v="Intercalares"/>
    <d v="2018-08-31T00:00:00"/>
    <n v="14.048500000000001"/>
    <n v="14.048500000000001"/>
    <n v="0"/>
    <n v="9154"/>
  </r>
  <r>
    <x v="8"/>
    <x v="14"/>
    <s v="Intercalares"/>
    <d v="2018-11-12T00:00:00"/>
    <n v="53.730881490000002"/>
    <n v="53.730881490000002"/>
    <n v="0"/>
    <n v="35012"/>
  </r>
  <r>
    <x v="8"/>
    <x v="14"/>
    <s v="Intercalares"/>
    <d v="2019-02-25T00:00:00"/>
    <n v="25.951787082799999"/>
    <n v="25.951787082799999"/>
    <n v="0"/>
    <n v="16911"/>
  </r>
  <r>
    <x v="8"/>
    <x v="14"/>
    <s v="Dividendos exercícios anteriores"/>
    <d v="2019-04-10T00:00:00"/>
    <n v="47.358447073800001"/>
    <n v="47.358447073800001"/>
    <n v="0"/>
    <n v="30859"/>
  </r>
  <r>
    <x v="10"/>
    <x v="14"/>
    <s v="Dividendos"/>
    <d v="2019-05-17T00:00:00"/>
    <n v="0.1844553612"/>
    <n v="0"/>
    <n v="0"/>
    <n v="379586"/>
  </r>
  <r>
    <x v="10"/>
    <x v="14"/>
    <s v="Dividendos exercícios anteriores"/>
    <d v="2019-05-17T00:00:00"/>
    <n v="4.7774529250000003E-2"/>
    <n v="0"/>
    <n v="0"/>
    <n v="98314"/>
  </r>
  <r>
    <x v="9"/>
    <x v="15"/>
    <s v="intercalares 1T19"/>
    <d v="2019-06-28T00:00:00"/>
    <n v="256.26671826109998"/>
    <n v="0"/>
    <n v="0"/>
    <n v="136127.34313999998"/>
  </r>
  <r>
    <x v="9"/>
    <x v="15"/>
    <s v="intercalares 2T19"/>
    <d v="2019-08-20T00:00:00"/>
    <n v="221.3141495385"/>
    <n v="0"/>
    <n v="0"/>
    <n v="117560.74834999999"/>
  </r>
  <r>
    <x v="0"/>
    <x v="15"/>
    <s v="Intermediário"/>
    <d v="2019-06-20T00:00:00"/>
    <n v="28.9562283088"/>
    <n v="0"/>
    <n v="0"/>
    <n v="8482"/>
  </r>
  <r>
    <x v="0"/>
    <x v="15"/>
    <s v="Intermediário"/>
    <d v="2019-08-20T00:00:00"/>
    <n v="17.446874016300001"/>
    <n v="0"/>
    <n v="0"/>
    <n v="5111"/>
  </r>
  <r>
    <x v="0"/>
    <x v="15"/>
    <s v="Dividendos exercícios anteriores"/>
    <d v="2019-08-20T00:00:00"/>
    <n v="0.61861128840000001"/>
    <n v="0"/>
    <n v="0"/>
    <n v="181"/>
  </r>
  <r>
    <x v="0"/>
    <x v="15"/>
    <s v="Intermediário 3T19"/>
    <d v="2019-11-08T00:00:00"/>
    <n v="35.730014065299997"/>
    <n v="0"/>
    <n v="0"/>
    <n v="10466"/>
  </r>
  <r>
    <x v="0"/>
    <x v="15"/>
    <s v="Intermediário 4T19"/>
    <d v="2020-03-13T00:00:00"/>
    <n v="16.9653397696"/>
    <n v="0"/>
    <n v="0"/>
    <n v="4969"/>
  </r>
  <r>
    <x v="1"/>
    <x v="15"/>
    <s v="Intercalares"/>
    <d v="2019-06-20T00:00:00"/>
    <n v="18.930545866300001"/>
    <n v="0"/>
    <n v="0"/>
    <n v="15497"/>
  </r>
  <r>
    <x v="1"/>
    <x v="15"/>
    <s v="Intercalares"/>
    <d v="2019-08-20T00:00:00"/>
    <n v="10.116680201799999"/>
    <n v="0"/>
    <n v="0"/>
    <n v="8282"/>
  </r>
  <r>
    <x v="1"/>
    <x v="15"/>
    <s v="Dividendos exercícios anteriores"/>
    <d v="2019-08-20T00:00:00"/>
    <n v="23.166847437099999"/>
    <n v="0"/>
    <n v="0"/>
    <n v="18965"/>
  </r>
  <r>
    <x v="1"/>
    <x v="15"/>
    <s v="Intercalares 3T19"/>
    <d v="2019-11-08T00:00:00"/>
    <n v="6.4120639451999999"/>
    <n v="0"/>
    <n v="0"/>
    <n v="5249"/>
  </r>
  <r>
    <x v="1"/>
    <x v="15"/>
    <s v="Intercalares 4T19"/>
    <d v="2020-03-13T00:00:00"/>
    <n v="8.6134745610000003"/>
    <n v="0"/>
    <n v="0"/>
    <n v="7051"/>
  </r>
  <r>
    <x v="6"/>
    <x v="15"/>
    <s v="Intercalares"/>
    <d v="2019-06-20T00:00:00"/>
    <n v="114.7076611825"/>
    <n v="0"/>
    <n v="0"/>
    <n v="93628"/>
  </r>
  <r>
    <x v="6"/>
    <x v="15"/>
    <s v="Intercalares"/>
    <d v="2019-08-20T00:00:00"/>
    <n v="96.770870907100004"/>
    <n v="0"/>
    <n v="0"/>
    <n v="62612"/>
  </r>
  <r>
    <x v="6"/>
    <x v="15"/>
    <s v="Dividendos exercícios anteriores"/>
    <d v="2019-08-20T00:00:00"/>
    <n v="3.6014471997999999"/>
    <n v="0"/>
    <n v="0"/>
    <n v="2330"/>
  </r>
  <r>
    <x v="6"/>
    <x v="15"/>
    <s v="Intercalares 3T19"/>
    <d v="2019-11-08T00:00:00"/>
    <n v="74"/>
    <n v="0"/>
    <n v="0"/>
    <n v="47879"/>
  </r>
  <r>
    <x v="6"/>
    <x v="15"/>
    <s v="Intercalares 4T19"/>
    <d v="2020-03-13T00:00:00"/>
    <n v="173.698919144"/>
    <n v="0"/>
    <n v="0"/>
    <n v="112386"/>
  </r>
  <r>
    <x v="7"/>
    <x v="15"/>
    <s v="Intercalares"/>
    <d v="2019-06-28T00:00:00"/>
    <n v="0"/>
    <n v="0.68"/>
    <n v="0"/>
    <n v="94814"/>
  </r>
  <r>
    <x v="7"/>
    <x v="15"/>
    <s v="Intercalares 3T19"/>
    <d v="2019-12-10T00:00:00"/>
    <n v="0.71136384470000003"/>
    <n v="3.1363844740000001E-2"/>
    <n v="0"/>
    <n v="56643"/>
  </r>
  <r>
    <x v="2"/>
    <x v="15"/>
    <s v="Intercalares"/>
    <d v="2019-06-20T00:00:00"/>
    <n v="155.04812126440001"/>
    <n v="0"/>
    <n v="0"/>
    <n v="4669"/>
  </r>
  <r>
    <x v="2"/>
    <x v="15"/>
    <s v="Intercalares"/>
    <d v="2019-08-20T00:00:00"/>
    <n v="64.754080555100003"/>
    <n v="0"/>
    <n v="0"/>
    <n v="1950"/>
  </r>
  <r>
    <x v="2"/>
    <x v="15"/>
    <s v="Intercalares 3T19"/>
    <d v="2019-11-08T00:00:00"/>
    <n v="97.834065280900006"/>
    <n v="0"/>
    <n v="0"/>
    <n v="2946"/>
  </r>
  <r>
    <x v="2"/>
    <x v="15"/>
    <s v="Intercalares 4T19"/>
    <d v="2020-03-13T00:00:00"/>
    <n v="85.982218422000003"/>
    <n v="0"/>
    <n v="0"/>
    <n v="2589"/>
  </r>
  <r>
    <x v="3"/>
    <x v="15"/>
    <s v="Intercalares"/>
    <d v="2019-06-20T00:00:00"/>
    <n v="74.968812723200003"/>
    <n v="0"/>
    <n v="0"/>
    <n v="68833"/>
  </r>
  <r>
    <x v="3"/>
    <x v="15"/>
    <s v="Intercalares"/>
    <d v="2019-08-20T00:00:00"/>
    <n v="60.648770780600003"/>
    <n v="0"/>
    <n v="0"/>
    <n v="55685"/>
  </r>
  <r>
    <x v="3"/>
    <x v="15"/>
    <s v="Dividendos exercícios anteriores"/>
    <d v="2019-08-20T00:00:00"/>
    <n v="24.454201882"/>
    <n v="0"/>
    <n v="0"/>
    <n v="22453"/>
  </r>
  <r>
    <x v="3"/>
    <x v="15"/>
    <s v="Intercalares 3T19"/>
    <d v="2019-11-08T00:00:00"/>
    <n v="14.525430731"/>
    <n v="0"/>
    <n v="0"/>
    <n v="14255"/>
  </r>
  <r>
    <x v="3"/>
    <x v="15"/>
    <s v="Intercalares 4T19"/>
    <d v="2020-03-13T00:00:00"/>
    <n v="118.6000250501"/>
    <n v="0"/>
    <n v="0"/>
    <n v="108894"/>
  </r>
  <r>
    <x v="5"/>
    <x v="15"/>
    <s v="Intercalar e exercícios anteriores"/>
    <d v="2019-08-23T00:00:00"/>
    <n v="5.6000000000000001E-2"/>
    <n v="5.6000000000000001E-2"/>
    <n v="0.28000000000000003"/>
    <n v="101615"/>
  </r>
  <r>
    <x v="5"/>
    <x v="15"/>
    <s v="Intercalares"/>
    <d v="2020-04-03T00:00:00"/>
    <n v="6.4000000000000001E-2"/>
    <n v="6.4000000000000001E-2"/>
    <n v="0.32"/>
    <n v="116132"/>
  </r>
  <r>
    <x v="4"/>
    <x v="15"/>
    <s v="Intercalares"/>
    <d v="2019-06-20T00:00:00"/>
    <n v="160.72856078230001"/>
    <n v="0"/>
    <n v="0"/>
    <n v="31424"/>
  </r>
  <r>
    <x v="4"/>
    <x v="15"/>
    <s v="Intercalares"/>
    <d v="2019-08-20T00:00:00"/>
    <n v="133.8557978405"/>
    <n v="0"/>
    <n v="0"/>
    <n v="26170"/>
  </r>
  <r>
    <x v="4"/>
    <x v="15"/>
    <s v="Intercalares 3T19"/>
    <d v="2019-11-08T00:00:00"/>
    <n v="131.49208972470001"/>
    <n v="0"/>
    <n v="0"/>
    <n v="25708"/>
  </r>
  <r>
    <x v="4"/>
    <x v="15"/>
    <s v="Intercalares 4T19"/>
    <d v="2020-03-13T00:00:00"/>
    <n v="151.40536046930001"/>
    <n v="0"/>
    <n v="0"/>
    <n v="29601"/>
  </r>
  <r>
    <x v="11"/>
    <x v="15"/>
    <s v="Intercalares"/>
    <d v="2019-06-20T00:00:00"/>
    <n v="305.90464741699998"/>
    <n v="0"/>
    <n v="0"/>
    <n v="29707"/>
  </r>
  <r>
    <x v="11"/>
    <x v="15"/>
    <s v="Intercalares"/>
    <d v="2019-08-20T00:00:00"/>
    <n v="207.767364074"/>
    <n v="0"/>
    <n v="0"/>
    <n v="20177"/>
  </r>
  <r>
    <x v="11"/>
    <x v="15"/>
    <s v="Intercalares 3T19"/>
    <d v="2019-11-07T00:00:00"/>
    <n v="145"/>
    <n v="0"/>
    <n v="0"/>
    <n v="14081"/>
  </r>
  <r>
    <x v="11"/>
    <x v="15"/>
    <s v="Intercalares 4T19"/>
    <d v="2020-03-13T00:00:00"/>
    <n v="488.76816953600002"/>
    <n v="0"/>
    <n v="0"/>
    <n v="47465"/>
  </r>
  <r>
    <x v="8"/>
    <x v="15"/>
    <s v="Intercalares"/>
    <d v="2019-05-09T00:00:00"/>
    <n v="47.346154400000003"/>
    <n v="47.346154400000003"/>
    <n v="0"/>
    <n v="30851"/>
  </r>
  <r>
    <x v="8"/>
    <x v="15"/>
    <s v="Intercalares"/>
    <d v="2019-08-20T00:00:00"/>
    <n v="77.872664799999995"/>
    <n v="77.872664799999995"/>
    <n v="0"/>
    <n v="50743"/>
  </r>
  <r>
    <x v="8"/>
    <x v="15"/>
    <s v="Intercalares"/>
    <d v="2019-10-01T00:00:00"/>
    <n v="37.1838877"/>
    <n v="37.1838877"/>
    <n v="0"/>
    <n v="24230"/>
  </r>
  <r>
    <x v="10"/>
    <x v="15"/>
    <s v="Dividendos"/>
    <d v="2019-06-28T00:00:00"/>
    <n v="0.1036109430097"/>
    <n v="0"/>
    <n v="0"/>
    <n v="213218"/>
  </r>
  <r>
    <x v="10"/>
    <x v="15"/>
    <s v="Dividendos"/>
    <d v="2019-08-23T00:00:00"/>
    <n v="8.8255962035899999E-2"/>
    <n v="0"/>
    <n v="0"/>
    <n v="181620"/>
  </r>
  <r>
    <x v="10"/>
    <x v="15"/>
    <s v="Dividendos 3T19"/>
    <d v="2019-11-22T00:00:00"/>
    <n v="3.5999999999999997E-2"/>
    <n v="0"/>
    <n v="0"/>
    <n v="74083"/>
  </r>
  <r>
    <x v="9"/>
    <x v="16"/>
    <s v="exercícios anteriores"/>
    <d v="2020-08-20T00:00:00"/>
    <n v="19.093800000000002"/>
    <n v="0"/>
    <n v="0"/>
    <n v="14827.2713"/>
  </r>
  <r>
    <x v="9"/>
    <x v="16"/>
    <s v="intercalares"/>
    <d v="2020-08-20T00:00:00"/>
    <n v="157.81970000600001"/>
    <n v="0"/>
    <n v="0"/>
    <n v="122554.73022"/>
  </r>
  <r>
    <x v="0"/>
    <x v="16"/>
    <s v="Intermediário"/>
    <d v="2020-03-26T00:00:00"/>
    <n v="11.871383932000001"/>
    <n v="0"/>
    <n v="0"/>
    <n v="3477"/>
  </r>
  <r>
    <x v="0"/>
    <x v="16"/>
    <s v="Intercalares"/>
    <d v="2020-11-13T00:00:00"/>
    <n v="4.3170755055000001"/>
    <n v="0"/>
    <n v="0"/>
    <n v="1264"/>
  </r>
  <r>
    <x v="0"/>
    <x v="16"/>
    <s v="Intercalares"/>
    <d v="2021-03-12T00:00:00"/>
    <n v="77.974615849399996"/>
    <n v="0"/>
    <n v="0"/>
    <n v="22840"/>
  </r>
  <r>
    <x v="1"/>
    <x v="16"/>
    <s v="Intercalares"/>
    <d v="2020-03-26T00:00:00"/>
    <n v="10.7914200587"/>
    <n v="0"/>
    <n v="0"/>
    <n v="8834"/>
  </r>
  <r>
    <x v="1"/>
    <x v="16"/>
    <s v="Intercalares"/>
    <d v="2021-03-12T00:00:00"/>
    <n v="42.272902650399999"/>
    <n v="0"/>
    <n v="0"/>
    <n v="34605"/>
  </r>
  <r>
    <x v="6"/>
    <x v="16"/>
    <s v="Intercalares"/>
    <d v="2020-03-26T00:00:00"/>
    <n v="66.932069612000006"/>
    <n v="0"/>
    <n v="0"/>
    <n v="43306"/>
  </r>
  <r>
    <x v="6"/>
    <x v="16"/>
    <s v="Intercalares"/>
    <d v="2020-11-13T00:00:00"/>
    <n v="23.035402518000001"/>
    <n v="0"/>
    <n v="0"/>
    <n v="14.904"/>
  </r>
  <r>
    <x v="6"/>
    <x v="16"/>
    <s v="Intercalares"/>
    <d v="2021-03-12T00:00:00"/>
    <n v="422.49959982399997"/>
    <n v="0"/>
    <n v="0"/>
    <n v="273364"/>
  </r>
  <r>
    <x v="7"/>
    <x v="16"/>
    <s v="Intercalares"/>
    <d v="2020-11-26T00:00:00"/>
    <n v="0"/>
    <n v="0.56761531743100002"/>
    <n v="0"/>
    <n v="81402"/>
  </r>
  <r>
    <x v="7"/>
    <x v="16"/>
    <s v="Intercalares"/>
    <d v="2021-03-26T00:00:00"/>
    <n v="2.4114323264889999"/>
    <n v="1.8438170091349999"/>
    <n v="0"/>
    <n v="446561"/>
  </r>
  <r>
    <x v="2"/>
    <x v="16"/>
    <s v="Intercalares"/>
    <d v="2020-03-26T00:00:00"/>
    <n v="64.604021450000005"/>
    <n v="0"/>
    <n v="0"/>
    <n v="1946"/>
  </r>
  <r>
    <x v="2"/>
    <x v="16"/>
    <s v="Intercalares"/>
    <d v="2020-11-13T00:00:00"/>
    <n v="1.5486452384"/>
    <n v="0"/>
    <n v="0"/>
    <n v="46"/>
  </r>
  <r>
    <x v="2"/>
    <x v="16"/>
    <s v="Intercalares"/>
    <d v="2021-03-12T00:00:00"/>
    <n v="273.72930535260002"/>
    <n v="0"/>
    <n v="0"/>
    <n v="8243"/>
  </r>
  <r>
    <x v="3"/>
    <x v="16"/>
    <s v="Intercalares"/>
    <d v="2020-03-26T00:00:00"/>
    <n v="60.117694116400003"/>
    <n v="0"/>
    <n v="0"/>
    <n v="55198"/>
  </r>
  <r>
    <x v="3"/>
    <x v="16"/>
    <s v="Intercalares"/>
    <d v="2021-03-12T00:00:00"/>
    <n v="258.6724801341"/>
    <n v="0"/>
    <n v="0"/>
    <n v="237503"/>
  </r>
  <r>
    <x v="5"/>
    <x v="16"/>
    <s v="Intercalares"/>
    <d v="2020-08-26T00:00:00"/>
    <n v="5.6000000000000001E-2"/>
    <n v="5.6000000000000001E-2"/>
    <n v="0.28000000000000003"/>
    <n v="101615"/>
  </r>
  <r>
    <x v="5"/>
    <x v="16"/>
    <s v="Intercalares"/>
    <d v="2021-03-30T00:00:00"/>
    <n v="0.22"/>
    <n v="0.22"/>
    <n v="1.1000000000000001"/>
    <n v="399204"/>
  </r>
  <r>
    <x v="4"/>
    <x v="16"/>
    <s v="Intercalares"/>
    <d v="2020-03-26T00:00:00"/>
    <n v="113.7023256729"/>
    <n v="0"/>
    <n v="0"/>
    <n v="22230"/>
  </r>
  <r>
    <x v="4"/>
    <x v="16"/>
    <s v="Intercalares"/>
    <d v="2021-03-12T00:00:00"/>
    <n v="264.57980348730001"/>
    <n v="0"/>
    <n v="0"/>
    <n v="51727"/>
  </r>
  <r>
    <x v="11"/>
    <x v="16"/>
    <s v="Intercalares"/>
    <d v="2020-03-26T00:00:00"/>
    <n v="230.92664789099999"/>
    <n v="0"/>
    <n v="0"/>
    <n v="22426"/>
  </r>
  <r>
    <x v="11"/>
    <x v="16"/>
    <s v="Intercalares"/>
    <d v="2021-03-12T00:00:00"/>
    <n v="985.34274312100001"/>
    <n v="0"/>
    <n v="0"/>
    <n v="95689"/>
  </r>
  <r>
    <x v="8"/>
    <x v="16"/>
    <s v="Intercalares"/>
    <d v="2021-03-12T00:00:00"/>
    <n v="63.9218312"/>
    <n v="63.9218312"/>
    <n v="0"/>
    <n v="41652"/>
  </r>
  <r>
    <x v="10"/>
    <x v="16"/>
    <s v="Dividendos 2T20"/>
    <d v="2020-08-26T00:00:00"/>
    <n v="9.2999999999999999E-2"/>
    <n v="0"/>
    <n v="0"/>
    <n v="196260"/>
  </r>
  <r>
    <x v="10"/>
    <x v="16"/>
    <s v="Intercalares"/>
    <d v="2021-03-29T00:00:00"/>
    <n v="0.3171531230597"/>
    <n v="0"/>
    <n v="0"/>
    <n v="669296"/>
  </r>
  <r>
    <x v="9"/>
    <x v="17"/>
    <s v="Intercalares 4T20"/>
    <d v="2021-03-11T00:00:00"/>
    <n v="574.51325075420004"/>
    <n v="0"/>
    <n v="0"/>
    <n v="446137.69036000001"/>
  </r>
  <r>
    <x v="9"/>
    <x v="17"/>
    <s v="Intercalares 1T21"/>
    <d v="2021-06-25T00:00:00"/>
    <n v="570.74802337000006"/>
    <n v="0"/>
    <n v="0"/>
    <n v="443213.80679999996"/>
  </r>
  <r>
    <x v="9"/>
    <x v="17"/>
    <s v="Intercalares 2T21"/>
    <d v="2021-08-13T00:00:00"/>
    <n v="321.55311216680002"/>
    <n v="0"/>
    <n v="0"/>
    <n v="249701.74769999998"/>
  </r>
  <r>
    <x v="9"/>
    <x v="17"/>
    <s v="Intercalares 3T21"/>
    <d v="2021-11-12T00:00:00"/>
    <n v="329.50371637839999"/>
    <n v="0"/>
    <n v="0"/>
    <n v="255875.78144999998"/>
  </r>
  <r>
    <x v="0"/>
    <x v="17"/>
    <s v="Intercalares"/>
    <d v="2021-05-14T00:00:00"/>
    <n v="29.9612325933"/>
    <n v="0"/>
    <n v="0"/>
    <n v="8776"/>
  </r>
  <r>
    <x v="0"/>
    <x v="17"/>
    <s v="Intercalares"/>
    <d v="2021-08-13T00:00:00"/>
    <n v="33.7611092486"/>
    <n v="0"/>
    <n v="0"/>
    <n v="9889"/>
  </r>
  <r>
    <x v="0"/>
    <x v="17"/>
    <s v="Intercalares"/>
    <d v="2021-11-12T00:00:00"/>
    <n v="42.725773916999998"/>
    <n v="0"/>
    <n v="0"/>
    <n v="12515"/>
  </r>
  <r>
    <x v="0"/>
    <x v="17"/>
    <s v="Intercalares"/>
    <d v="2022-03-25T00:00:00"/>
    <n v="64.1837141325"/>
    <n v="0"/>
    <n v="0"/>
    <n v="18800"/>
  </r>
  <r>
    <x v="1"/>
    <x v="17"/>
    <s v="Intercalares"/>
    <d v="2021-05-14T00:00:00"/>
    <n v="42.972181694"/>
    <n v="0"/>
    <n v="0"/>
    <n v="35177"/>
  </r>
  <r>
    <x v="1"/>
    <x v="17"/>
    <s v="Juros sobre capital próprio"/>
    <d v="2021-08-13T00:00:00"/>
    <n v="6.8812171286000003"/>
    <n v="0"/>
    <n v="0"/>
    <n v="5633"/>
  </r>
  <r>
    <x v="1"/>
    <x v="17"/>
    <s v="Intercalares"/>
    <d v="2021-08-13T00:00:00"/>
    <n v="3.19900604527"/>
    <n v="0"/>
    <n v="0"/>
    <n v="2619"/>
  </r>
  <r>
    <x v="1"/>
    <x v="17"/>
    <s v="Juros sobre capital próprio"/>
    <d v="2021-11-12T00:00:00"/>
    <n v="3.8126068797000001"/>
    <n v="0"/>
    <n v="0"/>
    <n v="3121"/>
  </r>
  <r>
    <x v="1"/>
    <x v="17"/>
    <s v="Intercalares"/>
    <d v="2021-11-12T00:00:00"/>
    <n v="12.967954842799999"/>
    <n v="0"/>
    <n v="0"/>
    <n v="10616"/>
  </r>
  <r>
    <x v="1"/>
    <x v="17"/>
    <s v="Intercalares"/>
    <d v="2022-03-25T00:00:00"/>
    <n v="4.3154157610999997"/>
    <n v="0"/>
    <n v="0"/>
    <n v="3533"/>
  </r>
  <r>
    <x v="6"/>
    <x v="17"/>
    <s v="Intercalares"/>
    <d v="2021-11-12T00:00:00"/>
    <n v="260.79175932549998"/>
    <n v="0"/>
    <n v="0"/>
    <n v="168736"/>
  </r>
  <r>
    <x v="6"/>
    <x v="17"/>
    <s v="Intercalares"/>
    <d v="2022-06-23T00:00:00"/>
    <n v="268.5442070277"/>
    <n v="0"/>
    <n v="0"/>
    <n v="173752"/>
  </r>
  <r>
    <x v="7"/>
    <x v="17"/>
    <s v="Intercalares 2T21"/>
    <d v="2021-08-27T00:00:00"/>
    <n v="2.2043503199400001"/>
    <n v="2.2043503199400001"/>
    <n v="0"/>
    <n v="482625"/>
  </r>
  <r>
    <x v="7"/>
    <x v="17"/>
    <s v="Intercalares"/>
    <d v="2021-12-09T00:00:00"/>
    <n v="0.87016458879000003"/>
    <n v="0.87016458879000003"/>
    <n v="0"/>
    <n v="190515"/>
  </r>
  <r>
    <x v="7"/>
    <x v="17"/>
    <s v="Intercalares"/>
    <d v="2022-06-23T00:00:00"/>
    <n v="0.91039385099000003"/>
    <n v="0.91039385099000003"/>
    <n v="0"/>
    <n v="199323"/>
  </r>
  <r>
    <x v="2"/>
    <x v="17"/>
    <s v="Intercalares"/>
    <d v="2021-05-14T00:00:00"/>
    <n v="105.6169046354"/>
    <n v="0"/>
    <n v="0"/>
    <n v="3180"/>
  </r>
  <r>
    <x v="2"/>
    <x v="17"/>
    <s v="Juros sobre capital próprio"/>
    <d v="2021-08-13T00:00:00"/>
    <n v="28.444457099200001"/>
    <n v="0"/>
    <n v="0"/>
    <n v="857"/>
  </r>
  <r>
    <x v="2"/>
    <x v="17"/>
    <s v="Juros sobre capital próprio"/>
    <d v="2021-11-12T00:00:00"/>
    <n v="68.198876344799999"/>
    <n v="0"/>
    <n v="0"/>
    <n v="2053"/>
  </r>
  <r>
    <x v="2"/>
    <x v="17"/>
    <s v="Intercalares"/>
    <d v="2021-11-12T00:00:00"/>
    <n v="93.937099216299998"/>
    <n v="0"/>
    <n v="0"/>
    <n v="2829"/>
  </r>
  <r>
    <x v="2"/>
    <x v="17"/>
    <s v="Intercalares"/>
    <d v="2022-03-25T00:00:00"/>
    <n v="78.091409217600003"/>
    <n v="0"/>
    <n v="0"/>
    <n v="2352"/>
  </r>
  <r>
    <x v="3"/>
    <x v="17"/>
    <s v="Intercalares"/>
    <d v="2021-05-14T00:00:00"/>
    <n v="101.89707516110001"/>
    <n v="0"/>
    <n v="0"/>
    <n v="93558"/>
  </r>
  <r>
    <x v="3"/>
    <x v="17"/>
    <s v="Intercalares"/>
    <d v="2021-08-13T00:00:00"/>
    <n v="87.7772195477"/>
    <n v="0"/>
    <n v="0"/>
    <n v="80594"/>
  </r>
  <r>
    <x v="3"/>
    <x v="17"/>
    <s v="Intercalares"/>
    <d v="2021-11-12T00:00:00"/>
    <n v="115.8821842162"/>
    <n v="0"/>
    <n v="0"/>
    <n v="106398"/>
  </r>
  <r>
    <x v="3"/>
    <x v="17"/>
    <s v="Intercalares"/>
    <d v="2022-03-25T00:00:00"/>
    <n v="88.334422747600001"/>
    <n v="0"/>
    <n v="0"/>
    <n v="81105"/>
  </r>
  <r>
    <x v="5"/>
    <x v="17"/>
    <s v="Intercalares"/>
    <d v="2021-09-29T00:00:00"/>
    <n v="0.13"/>
    <n v="0.13"/>
    <n v="0.65"/>
    <n v="235293"/>
  </r>
  <r>
    <x v="5"/>
    <x v="17"/>
    <s v="Intercalares"/>
    <d v="2022-03-02T00:00:00"/>
    <n v="0.44"/>
    <n v="0.44"/>
    <n v="2.2000000000000002"/>
    <n v="796375"/>
  </r>
  <r>
    <x v="4"/>
    <x v="17"/>
    <s v="Intercalares"/>
    <d v="2021-05-14T00:00:00"/>
    <n v="218.3278770286"/>
    <n v="0"/>
    <n v="0"/>
    <n v="42685"/>
  </r>
  <r>
    <x v="4"/>
    <x v="17"/>
    <s v="Intercalares"/>
    <d v="2021-08-13T00:00:00"/>
    <n v="300.55226547109999"/>
    <n v="0"/>
    <n v="0"/>
    <n v="58761"/>
  </r>
  <r>
    <x v="4"/>
    <x v="17"/>
    <s v="Intercalares"/>
    <d v="2021-11-12T00:00:00"/>
    <n v="338.04464505470003"/>
    <n v="0"/>
    <n v="0"/>
    <n v="66090"/>
  </r>
  <r>
    <x v="4"/>
    <x v="17"/>
    <s v="Intercalares"/>
    <d v="2022-03-25T00:00:00"/>
    <n v="301.53523571800002"/>
    <n v="0"/>
    <n v="0"/>
    <n v="58953"/>
  </r>
  <r>
    <x v="11"/>
    <x v="17"/>
    <s v="Intercalares"/>
    <d v="2021-05-14T00:00:00"/>
    <n v="482.62753830600002"/>
    <n v="0"/>
    <n v="0"/>
    <n v="46869"/>
  </r>
  <r>
    <x v="11"/>
    <x v="17"/>
    <s v="Intercalares"/>
    <d v="2021-08-13T00:00:00"/>
    <n v="209.575625051"/>
    <n v="0"/>
    <n v="0"/>
    <n v="20352"/>
  </r>
  <r>
    <x v="11"/>
    <x v="17"/>
    <s v="Intercalares"/>
    <d v="2021-11-12T00:00:00"/>
    <n v="436.07167940099998"/>
    <n v="0"/>
    <n v="0"/>
    <n v="42348"/>
  </r>
  <r>
    <x v="11"/>
    <x v="17"/>
    <s v="Intercalares"/>
    <d v="2022-03-25T00:00:00"/>
    <n v="491.932720776"/>
    <n v="0"/>
    <n v="0"/>
    <n v="47773"/>
  </r>
  <r>
    <x v="12"/>
    <x v="17"/>
    <s v="Intercalares"/>
    <d v="2022-06-27T00:00:00"/>
    <n v="1.2474049926499999"/>
    <n v="0"/>
    <n v="0"/>
    <n v="45133"/>
  </r>
  <r>
    <x v="8"/>
    <x v="17"/>
    <s v="Intercalares"/>
    <d v="2021-08-13T00:00:00"/>
    <n v="148.95480929690001"/>
    <n v="148.95480929690001"/>
    <n v="0"/>
    <n v="97061"/>
  </r>
  <r>
    <x v="8"/>
    <x v="17"/>
    <s v="Intercalares"/>
    <d v="2021-11-12T00:00:00"/>
    <n v="99.084307558899994"/>
    <n v="99.084307558899994"/>
    <n v="0"/>
    <n v="64565"/>
  </r>
  <r>
    <x v="8"/>
    <x v="17"/>
    <s v="Intercalares"/>
    <d v="2022-03-25T00:00:00"/>
    <n v="22.883464208100001"/>
    <n v="22.883464208100001"/>
    <n v="0"/>
    <n v="14911"/>
  </r>
  <r>
    <x v="10"/>
    <x v="17"/>
    <s v="Dividendos 1T21"/>
    <d v="2021-07-09T00:00:00"/>
    <n v="0.16181055388999999"/>
    <n v="0"/>
    <n v="0"/>
    <n v="341473"/>
  </r>
  <r>
    <x v="10"/>
    <x v="17"/>
    <s v="Dividendos exercícios anteriores"/>
    <d v="2021-07-09T00:00:00"/>
    <n v="0.13818944611"/>
    <n v="0"/>
    <n v="0"/>
    <n v="291624"/>
  </r>
  <r>
    <x v="10"/>
    <x v="17"/>
    <s v="Dividendos 2T21"/>
    <d v="2021-08-27T00:00:00"/>
    <n v="0.1775327645"/>
    <n v="0"/>
    <n v="0"/>
    <n v="374652"/>
  </r>
  <r>
    <x v="10"/>
    <x v="17"/>
    <s v="Dividendos 3T21"/>
    <d v="2021-12-10T00:00:00"/>
    <n v="0.18278040128"/>
    <n v="0"/>
    <n v="0"/>
    <n v="385726"/>
  </r>
  <r>
    <x v="10"/>
    <x v="17"/>
    <s v="Dividendos 4T21"/>
    <d v="2022-06-27T00:00:00"/>
    <n v="0.16155028472399999"/>
    <n v="0"/>
    <n v="0"/>
    <n v="340923"/>
  </r>
  <r>
    <x v="9"/>
    <x v="18"/>
    <s v="Intercalares 4T21"/>
    <d v="2022-04-27T00:00:00"/>
    <n v="286.80572149340327"/>
    <n v="0"/>
    <n v="0"/>
    <n v="222718.69622000001"/>
  </r>
  <r>
    <x v="9"/>
    <x v="18"/>
    <s v="Intercalares 2T22"/>
    <d v="2022-08-12T00:00:00"/>
    <n v="321.93718619169999"/>
    <n v="0"/>
    <n v="0"/>
    <n v="250000"/>
  </r>
  <r>
    <x v="9"/>
    <x v="18"/>
    <s v="Dividendos 4T22"/>
    <d v="2023-03-30T00:00:00"/>
    <n v="411.16490932317214"/>
    <n v="0"/>
    <n v="0"/>
    <n v="319289.69917000004"/>
  </r>
  <r>
    <x v="0"/>
    <x v="18"/>
    <s v="Intercalares"/>
    <d v="2022-05-12T00:00:00"/>
    <n v="27.949548612400001"/>
    <n v="0"/>
    <n v="0"/>
    <n v="8187"/>
  </r>
  <r>
    <x v="0"/>
    <x v="18"/>
    <s v="Intercalares"/>
    <d v="2022-08-12T00:00:00"/>
    <n v="31.998728931799999"/>
    <n v="0"/>
    <n v="0"/>
    <n v="9373"/>
  </r>
  <r>
    <x v="0"/>
    <x v="18"/>
    <s v="Intercalares"/>
    <d v="2022-11-11T00:00:00"/>
    <n v="46.081203336000002"/>
    <n v="0"/>
    <n v="0"/>
    <n v="13498"/>
  </r>
  <r>
    <x v="0"/>
    <x v="18"/>
    <s v="Complementos"/>
    <d v="2023-03-29T00:00:00"/>
    <n v="44.62839040827"/>
    <n v="0"/>
    <n v="0"/>
    <n v="13073"/>
  </r>
  <r>
    <x v="1"/>
    <x v="18"/>
    <s v="Intercalares"/>
    <d v="2022-05-12T00:00:00"/>
    <n v="24.1075664024"/>
    <n v="0"/>
    <n v="0"/>
    <n v="19734"/>
  </r>
  <r>
    <x v="1"/>
    <x v="18"/>
    <s v="Intercalares"/>
    <d v="2022-08-12T00:00:00"/>
    <n v="6.6847095614000001"/>
    <n v="0"/>
    <n v="0"/>
    <n v="5472"/>
  </r>
  <r>
    <x v="1"/>
    <x v="18"/>
    <s v="Intercalares"/>
    <d v="2022-11-11T00:00:00"/>
    <n v="20.512310412600002"/>
    <n v="0"/>
    <n v="0"/>
    <n v="16792"/>
  </r>
  <r>
    <x v="13"/>
    <x v="18"/>
    <s v="Complementar"/>
    <d v="2023-03-29T00:00:00"/>
    <n v="7.27720183949838"/>
    <n v="0"/>
    <n v="0"/>
    <n v="7705"/>
  </r>
  <r>
    <x v="6"/>
    <x v="18"/>
    <s v="Intercalares"/>
    <d v="2022-08-12T00:00:00"/>
    <n v="285.44727592096001"/>
    <n v="0"/>
    <n v="0"/>
    <n v="184689"/>
  </r>
  <r>
    <x v="6"/>
    <x v="18"/>
    <s v="Intercalares"/>
    <d v="2022-11-10T00:00:00"/>
    <n v="221.07"/>
    <n v="0"/>
    <n v="0"/>
    <n v="143036"/>
  </r>
  <r>
    <x v="6"/>
    <x v="18"/>
    <s v="Complementar"/>
    <d v="2023-03-29T00:00:00"/>
    <n v="300.52816756704698"/>
    <n v="0"/>
    <n v="0"/>
    <n v="194446"/>
  </r>
  <r>
    <x v="7"/>
    <x v="18"/>
    <s v="Intercalares"/>
    <d v="2022-08-25T00:00:00"/>
    <n v="1.19947252734"/>
    <n v="1.19947252734"/>
    <n v="0"/>
    <n v="262615"/>
  </r>
  <r>
    <x v="7"/>
    <x v="18"/>
    <s v="Intercalares"/>
    <d v="2022-11-24T00:00:00"/>
    <n v="1.43"/>
    <n v="1.43"/>
    <n v="0"/>
    <n v="313087"/>
  </r>
  <r>
    <x v="7"/>
    <x v="18"/>
    <s v="Complementar"/>
    <d v="2023-03-29T00:00:00"/>
    <n v="1.6748165765079699"/>
    <n v="1.6748165765079699"/>
    <n v="0"/>
    <n v="366688"/>
  </r>
  <r>
    <x v="2"/>
    <x v="18"/>
    <s v="Intercalares"/>
    <d v="2022-05-12T00:00:00"/>
    <n v="115.5667163633"/>
    <n v="0"/>
    <n v="0"/>
    <n v="3480"/>
  </r>
  <r>
    <x v="2"/>
    <x v="18"/>
    <s v="Intercalares"/>
    <d v="2022-08-12T00:00:00"/>
    <n v="41.118039580199998"/>
    <n v="0"/>
    <n v="0"/>
    <n v="1238"/>
  </r>
  <r>
    <x v="2"/>
    <x v="18"/>
    <s v="base no saldo de reserva de retenção de lucros"/>
    <d v="2022-11-11T00:00:00"/>
    <n v="72.267040111499995"/>
    <n v="0"/>
    <n v="0"/>
    <n v="2176"/>
  </r>
  <r>
    <x v="2"/>
    <x v="18"/>
    <s v="Intercalares"/>
    <d v="2022-11-11T00:00:00"/>
    <n v="126.1730531943"/>
    <n v="0"/>
    <n v="0"/>
    <n v="3800"/>
  </r>
  <r>
    <x v="3"/>
    <x v="18"/>
    <s v="Intercalares"/>
    <d v="2022-05-12T00:00:00"/>
    <n v="96.543927735899999"/>
    <n v="0"/>
    <n v="0"/>
    <n v="88643"/>
  </r>
  <r>
    <x v="3"/>
    <x v="18"/>
    <s v="Intercalares"/>
    <d v="2022-08-12T00:00:00"/>
    <n v="58.333989947200003"/>
    <n v="0"/>
    <n v="0"/>
    <n v="53560"/>
  </r>
  <r>
    <x v="3"/>
    <x v="18"/>
    <s v="Intercalares"/>
    <d v="2022-11-11T00:00:00"/>
    <n v="62.987046843599998"/>
    <n v="0"/>
    <n v="0"/>
    <n v="57832"/>
  </r>
  <r>
    <x v="3"/>
    <x v="18"/>
    <s v="Complementar"/>
    <d v="2023-03-29T00:00:00"/>
    <n v="90.691094634921896"/>
    <n v="0"/>
    <n v="0"/>
    <n v="83269"/>
  </r>
  <r>
    <x v="5"/>
    <x v="18"/>
    <s v="Intercalares"/>
    <d v="2022-09-01T00:00:00"/>
    <n v="0.23200000000000001"/>
    <n v="0.23200000000000001"/>
    <n v="1.1599999999999999"/>
    <n v="472193"/>
  </r>
  <r>
    <x v="5"/>
    <x v="18"/>
    <s v="Complementar"/>
    <d v="2023-03-30T00:00:00"/>
    <n v="0.16"/>
    <n v="0.16"/>
    <n v="0.8"/>
    <n v="325650"/>
  </r>
  <r>
    <x v="4"/>
    <x v="18"/>
    <s v="Intercalares"/>
    <d v="2022-05-12T00:00:00"/>
    <n v="361.34471303110001"/>
    <n v="0"/>
    <n v="0"/>
    <n v="70646"/>
  </r>
  <r>
    <x v="4"/>
    <x v="18"/>
    <s v="Intercalares"/>
    <d v="2022-08-12T00:00:00"/>
    <n v="238.62482243779999"/>
    <n v="0"/>
    <n v="0"/>
    <n v="46653"/>
  </r>
  <r>
    <x v="4"/>
    <x v="18"/>
    <s v="Intercalares"/>
    <d v="2022-11-10T00:00:00"/>
    <n v="160.4257580469"/>
    <n v="0"/>
    <n v="0"/>
    <n v="31365"/>
  </r>
  <r>
    <x v="4"/>
    <x v="18"/>
    <s v="Complementar"/>
    <d v="2023-03-29T00:00:00"/>
    <n v="256.07046340577898"/>
    <n v="0"/>
    <n v="0"/>
    <n v="50064"/>
  </r>
  <r>
    <x v="11"/>
    <x v="18"/>
    <s v="Intercalares"/>
    <d v="2022-05-13T00:00:00"/>
    <n v="603.04271068499997"/>
    <n v="0"/>
    <n v="0"/>
    <n v="58563"/>
  </r>
  <r>
    <x v="11"/>
    <x v="18"/>
    <s v="Intercalares"/>
    <d v="2022-08-12T00:00:00"/>
    <n v="58.435525476000002"/>
    <n v="0"/>
    <n v="0"/>
    <n v="5675"/>
  </r>
  <r>
    <x v="11"/>
    <x v="18"/>
    <s v="Intercalares"/>
    <d v="2022-11-11T00:00:00"/>
    <n v="325.33999999999997"/>
    <n v="0"/>
    <n v="0"/>
    <n v="31594"/>
  </r>
  <r>
    <x v="11"/>
    <x v="18"/>
    <s v="Complementar"/>
    <d v="2023-03-29T00:00:00"/>
    <n v="134.80519266412099"/>
    <n v="0"/>
    <n v="0"/>
    <n v="13091"/>
  </r>
  <r>
    <x v="8"/>
    <x v="18"/>
    <s v="Intercalares"/>
    <d v="2022-05-12T00:00:00"/>
    <n v="81.6483719374"/>
    <n v="81.6483719374"/>
    <n v="0"/>
    <n v="53203"/>
  </r>
  <r>
    <x v="8"/>
    <x v="18"/>
    <s v="Intercalares"/>
    <d v="2022-08-12T00:00:00"/>
    <n v="49.631967833700003"/>
    <n v="49.631967833700003"/>
    <n v="0"/>
    <n v="32341"/>
  </r>
  <r>
    <x v="8"/>
    <x v="18"/>
    <s v="Intercalares"/>
    <d v="2022-11-10T00:00:00"/>
    <n v="95.89"/>
    <n v="95.89"/>
    <n v="0"/>
    <n v="62483"/>
  </r>
  <r>
    <x v="8"/>
    <x v="18"/>
    <s v="Complementar"/>
    <d v="2023-03-29T00:00:00"/>
    <n v="77.855018392763199"/>
    <n v="77.855018392763199"/>
    <n v="0"/>
    <n v="50731"/>
  </r>
  <r>
    <x v="10"/>
    <x v="18"/>
    <s v="Intercalares"/>
    <d v="2022-08-25T00:00:00"/>
    <n v="0.170589969497253"/>
    <n v="0"/>
    <n v="0"/>
    <n v="360000"/>
  </r>
  <r>
    <x v="10"/>
    <x v="18"/>
    <s v="Intercalares"/>
    <d v="2022-11-28T00:00:00"/>
    <n v="0.19"/>
    <n v="0"/>
    <n v="0"/>
    <n v="400961"/>
  </r>
  <r>
    <x v="10"/>
    <x v="18"/>
    <s v="Complementar"/>
    <d v="2023-03-30T00:00:00"/>
    <n v="0.21449651062087199"/>
    <n v="0"/>
    <n v="0"/>
    <n v="452657"/>
  </r>
  <r>
    <x v="9"/>
    <x v="19"/>
    <s v="Dividendos 1T23"/>
    <d v="2023-04-28T00:00:00"/>
    <n v="208.33058247451225"/>
    <n v="0"/>
    <n v="0"/>
    <n v="161778.90549"/>
  </r>
  <r>
    <x v="9"/>
    <x v="19"/>
    <s v="Dividendos 2T23"/>
    <d v="2023-08-11T00:00:00"/>
    <n v="257"/>
    <n v="0"/>
    <n v="0"/>
    <n v="199573.09299999999"/>
  </r>
  <r>
    <x v="9"/>
    <x v="19"/>
    <s v="Dividendos 3T23"/>
    <d v="2023-12-05T00:00:00"/>
    <n v="406.56059233866762"/>
    <n v="0"/>
    <n v="0"/>
    <n v="315714.22142000002"/>
  </r>
  <r>
    <x v="9"/>
    <x v="19"/>
    <s v="Dividendos 4T23"/>
    <d v="2024-04-15T00:00:00"/>
    <n v="414.76731285469441"/>
    <n v="0"/>
    <n v="0"/>
    <n v="322087.1420300001"/>
  </r>
  <r>
    <x v="13"/>
    <x v="19"/>
    <s v="Dividendos 1T23"/>
    <d v="2023-04-28T00:00:00"/>
    <n v="20.411962376991351"/>
    <n v="0"/>
    <n v="0"/>
    <n v="21611.512170000002"/>
  </r>
  <r>
    <x v="13"/>
    <x v="19"/>
    <s v="Juros sobre capital próprio"/>
    <d v="2023-11-23T00:00:00"/>
    <n v="18.754238373504272"/>
    <n v="0"/>
    <n v="0"/>
    <n v="19856.368699999999"/>
  </r>
  <r>
    <x v="13"/>
    <x v="19"/>
    <s v="Dividendos 4T23"/>
    <d v="2024-04-12T00:00:00"/>
    <n v="36.771534237466852"/>
    <n v="0"/>
    <n v="0"/>
    <n v="38932.48699000007"/>
  </r>
  <r>
    <x v="6"/>
    <x v="19"/>
    <s v="Dividendos 2T23"/>
    <d v="2023-08-24T00:00:00"/>
    <n v="93.885625866479103"/>
    <n v="0"/>
    <n v="0"/>
    <n v="60745"/>
  </r>
  <r>
    <x v="6"/>
    <x v="19"/>
    <s v="Intercalares"/>
    <d v="2023-11-23T00:00:00"/>
    <n v="281.65687763034862"/>
    <n v="0"/>
    <n v="0"/>
    <n v="182236.22468000001"/>
  </r>
  <r>
    <x v="6"/>
    <x v="19"/>
    <s v="Dividendos 4T23"/>
    <d v="2024-04-12T00:00:00"/>
    <n v="259.3525264174711"/>
    <n v="0"/>
    <n v="0"/>
    <n v="167804.97488000005"/>
  </r>
  <r>
    <x v="7"/>
    <x v="19"/>
    <s v="Dividendos 2T23"/>
    <d v="2023-08-25T00:00:00"/>
    <n v="0"/>
    <n v="0.76600797052000003"/>
    <n v="0"/>
    <n v="109855"/>
  </r>
  <r>
    <x v="7"/>
    <x v="19"/>
    <s v="Dividendos 3T23"/>
    <d v="2023-12-04T00:00:00"/>
    <n v="1.87482628"/>
    <n v="1.1088183"/>
    <n v="0"/>
    <n v="300623.23821227998"/>
  </r>
  <r>
    <x v="7"/>
    <x v="19"/>
    <s v="Dividendos 4T23"/>
    <d v="2024-04-11T00:00:00"/>
    <n v="1.4448936401581747"/>
    <n v="1.4448936401581747"/>
    <n v="0"/>
    <n v="316347.81522499904"/>
  </r>
  <r>
    <x v="3"/>
    <x v="19"/>
    <s v="Dividendos 2T23"/>
    <d v="2023-08-24T00:00:00"/>
    <n v="87.500554191977201"/>
    <n v="0"/>
    <n v="0"/>
    <n v="91656"/>
  </r>
  <r>
    <x v="3"/>
    <x v="19"/>
    <s v="Juros sobre capital próprio"/>
    <d v="2023-11-23T00:00:00"/>
    <n v="74.285838085173211"/>
    <n v="0"/>
    <n v="0"/>
    <n v="77813.598249999995"/>
  </r>
  <r>
    <x v="3"/>
    <x v="19"/>
    <s v="Dividendos 4T23"/>
    <d v="2024-04-12T00:00:00"/>
    <n v="80.951238705132141"/>
    <n v="0"/>
    <n v="0"/>
    <n v="84795.532080000165"/>
  </r>
  <r>
    <x v="5"/>
    <x v="19"/>
    <s v="Dividendos 2T23"/>
    <d v="2023-08-29T00:00:00"/>
    <n v="0.14000000000000001"/>
    <n v="0.14000000000000001"/>
    <n v="0.7"/>
    <n v="284944"/>
  </r>
  <r>
    <x v="5"/>
    <x v="19"/>
    <s v="Dividendos 3T23"/>
    <d v="2024-01-12T00:00:00"/>
    <n v="0.2"/>
    <n v="0.2"/>
    <n v="1"/>
    <n v="407062.83299999998"/>
  </r>
  <r>
    <x v="4"/>
    <x v="19"/>
    <s v="Juros sobre capital próprio"/>
    <d v="2023-11-23T00:00:00"/>
    <n v="233.26815123600446"/>
    <n v="0"/>
    <n v="0"/>
    <n v="45606.022979999994"/>
  </r>
  <r>
    <x v="4"/>
    <x v="19"/>
    <s v="Dividendos 4T23"/>
    <d v="2024-04-12T00:00:00"/>
    <n v="407.82967397920328"/>
    <n v="0"/>
    <n v="0"/>
    <n v="79734.371730000043"/>
  </r>
  <r>
    <x v="11"/>
    <x v="19"/>
    <s v="Dividendos 2T23"/>
    <d v="2023-08-24T00:00:00"/>
    <n v="442.96435600131798"/>
    <n v="0"/>
    <n v="0"/>
    <n v="43017"/>
  </r>
  <r>
    <x v="11"/>
    <x v="19"/>
    <s v="Intercalares"/>
    <d v="2023-11-23T00:00:00"/>
    <n v="245.51559457121675"/>
    <n v="0"/>
    <n v="0"/>
    <n v="23842.510420000002"/>
  </r>
  <r>
    <x v="11"/>
    <x v="19"/>
    <s v="Dividendos 4T23"/>
    <d v="2024-04-12T00:00:00"/>
    <n v="667.65580453496921"/>
    <n v="0"/>
    <n v="0"/>
    <n v="64837.390489999925"/>
  </r>
  <r>
    <x v="8"/>
    <x v="19"/>
    <s v="Dividendos 2T23"/>
    <d v="2023-08-24T00:00:00"/>
    <n v="74.506024492990505"/>
    <n v="74.506024492990505"/>
    <n v="0"/>
    <n v="48549"/>
  </r>
  <r>
    <x v="8"/>
    <x v="19"/>
    <s v="Intercalares"/>
    <d v="2023-11-23T00:00:00"/>
    <n v="171.21689267435525"/>
    <n v="171.21689267435525"/>
    <n v="0"/>
    <n v="111567.49552"/>
  </r>
  <r>
    <x v="8"/>
    <x v="19"/>
    <s v="Dividendos 4T23"/>
    <d v="2024-04-12T00:00:00"/>
    <n v="98.296496581570139"/>
    <n v="98.296496581570139"/>
    <n v="0"/>
    <n v="64051.471619999829"/>
  </r>
  <r>
    <x v="10"/>
    <x v="19"/>
    <s v="Dividendos 2T23"/>
    <d v="2023-08-28T00:00:00"/>
    <n v="0.142999999999052"/>
    <n v="0"/>
    <n v="0"/>
    <n v="301776"/>
  </r>
  <r>
    <x v="10"/>
    <x v="19"/>
    <s v="Dividendos 3T23"/>
    <d v="2023-12-05T00:00:00"/>
    <n v="0.21987151624090401"/>
    <n v="0"/>
    <n v="0"/>
    <n v="464000"/>
  </r>
  <r>
    <x v="10"/>
    <x v="19"/>
    <s v="Dividendos 4T23"/>
    <d v="2024-04-12T00:00:00"/>
    <n v="0.22240894075952714"/>
    <n v="0"/>
    <n v="0"/>
    <n v="469354.7862714114"/>
  </r>
  <r>
    <x v="12"/>
    <x v="20"/>
    <m/>
    <d v="2024-05-23T00:00:00"/>
    <n v="4.3504243111508207E-3"/>
    <n v="0"/>
    <n v="0"/>
    <n v="4585.2554299999993"/>
  </r>
  <r>
    <x v="10"/>
    <x v="21"/>
    <m/>
    <d v="2024-07-24T00:00:00"/>
    <n v="0.23329396814992581"/>
    <n v="0"/>
    <n v="0"/>
    <n v="492325.71399999998"/>
  </r>
  <r>
    <x v="8"/>
    <x v="21"/>
    <m/>
    <d v="2024-07-23T00:00:00"/>
    <n v="109.29031583066688"/>
    <n v="109.29031583066688"/>
    <n v="0"/>
    <n v="71215.20915000001"/>
  </r>
  <r>
    <x v="11"/>
    <x v="21"/>
    <m/>
    <d v="2024-07-23T00:00:00"/>
    <n v="406.37724565450202"/>
    <n v="0"/>
    <n v="0"/>
    <n v="39464.107080000002"/>
  </r>
  <r>
    <x v="6"/>
    <x v="21"/>
    <m/>
    <d v="2024-07-23T00:00:00"/>
    <n v="329.2827677101767"/>
    <m/>
    <n v="0"/>
    <n v="213050.88994999998"/>
  </r>
  <r>
    <x v="7"/>
    <x v="21"/>
    <m/>
    <d v="2024-07-23T00:00:00"/>
    <n v="1.3049919656048412"/>
    <n v="1.3049919656819249"/>
    <n v="0"/>
    <n v="285717.47133999999"/>
  </r>
  <r>
    <x v="3"/>
    <x v="21"/>
    <m/>
    <d v="2024-08-26T00:00:00"/>
    <n v="192.01633222878715"/>
    <m/>
    <m/>
    <n v="201134.99583"/>
  </r>
  <r>
    <x v="4"/>
    <x v="21"/>
    <m/>
    <d v="2024-08-26T00:00:00"/>
    <n v="609.18596647724655"/>
    <m/>
    <m/>
    <n v="119101.33912"/>
  </r>
  <r>
    <x v="13"/>
    <x v="21"/>
    <m/>
    <d v="2024-08-26T00:00:00"/>
    <n v="9.5006738970897278"/>
    <m/>
    <m/>
    <n v="10059"/>
  </r>
  <r>
    <x v="5"/>
    <x v="21"/>
    <m/>
    <d v="2024-08-28T00:00:00"/>
    <n v="0.2"/>
    <n v="0.2"/>
    <n v="1"/>
    <n v="457130.4576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8C043D-D310-41E4-9583-52A7F3A94662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 rowHeaderCaption="Ano">
  <location ref="A3:B22" firstHeaderRow="1" firstDataRow="1" firstDataCol="1" rowPageCount="1" colPageCount="1"/>
  <pivotFields count="8">
    <pivotField axis="axisPage" showAll="0">
      <items count="15">
        <item x="9"/>
        <item x="0"/>
        <item x="1"/>
        <item x="13"/>
        <item x="6"/>
        <item x="7"/>
        <item x="2"/>
        <item x="3"/>
        <item x="5"/>
        <item x="4"/>
        <item x="11"/>
        <item x="12"/>
        <item x="8"/>
        <item x="10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4" showAll="0"/>
    <pivotField showAll="0"/>
    <pivotField showAll="0"/>
    <pivotField showAll="0"/>
    <pivotField dataField="1" numFmtId="165" showAll="0"/>
  </pivotFields>
  <rowFields count="1">
    <field x="1"/>
  </rowFields>
  <rowItems count="19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 t="grand">
      <x/>
    </i>
  </rowItems>
  <colItems count="1">
    <i/>
  </colItems>
  <pageFields count="1">
    <pageField fld="0" item="8" hier="-1"/>
  </pageFields>
  <dataFields count="1">
    <dataField name="Total (R​$ mil) " fld="7" baseField="1" baseItem="3" numFmtId="165"/>
  </dataFields>
  <formats count="1">
    <format dxfId="23">
      <pivotArea outline="0" collapsedLevelsAreSubtotals="1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" xr10:uid="{C6B7D7EF-4C37-4B9A-8001-6B1458CA6C3D}" sourceName="Empresa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A273AC31-5811-464F-8787-A3EFCC690C92}" sourceName="Exercício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1" xr10:uid="{7A8DFC48-4F12-44C6-8E24-7BE92A1B85AE}" sourceName="Company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1" xr10:uid="{D0B66927-EAAA-4DE0-9639-6FFF5C65CA5A}" sourceName="Exercise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1" xr10:uid="{7BDAFF93-5C99-4131-A63E-79145B31B340}" cache="SegmentaçãodeDados_Empresa1" caption="Empresa" columnCount="14" style="SlicerStyleDark1 2" rowHeight="180000"/>
  <slicer name="Ano 1" xr10:uid="{9D6A73A0-0707-43E6-8BC8-F27CD5C0A638}" cache="SegmentaçãodeDados_Ano1" caption="Exercício" columnCount="18" style="SlicerStyleDark1 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2" xr10:uid="{E42B0AA2-AE42-4F81-9A9E-70E8EB157949}" cache="SegmentaçãodeDados_Empresa11" caption="Company" columnCount="14" style="SlicerStyleDark1 2" rowHeight="180000"/>
  <slicer name="Ano 2" xr10:uid="{2BF2F3BA-BFB0-4785-9B8F-AAB00068618F}" cache="SegmentaçãodeDados_Ano11" caption="Exercise" columnCount="16" style="SlicerStyleDark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1C6C0-088D-47B3-8F42-6A7A59ACF6A1}" name="Tab_DividendosSiteRI" displayName="Tab_DividendosSiteRI" ref="A6:H517" totalsRowCount="1" headerRowDxfId="48" dataDxfId="47">
  <autoFilter ref="A6:H516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2D7F717E-A531-4588-AA02-57668ED82AE6}" name="Empresa" dataDxfId="15" totalsRowDxfId="7"/>
    <tableColumn id="2" xr3:uid="{5EDB6F7F-F515-49DC-8844-B2C23A97300F}" name="Exercício" dataDxfId="14" totalsRowDxfId="6"/>
    <tableColumn id="3" xr3:uid="{15C676C3-46CB-4E78-8150-BBB0165983B8}" name="Descrição" dataDxfId="13" totalsRowDxfId="5"/>
    <tableColumn id="4" xr3:uid="{582C253D-C2CA-4739-84DB-B7515A8E8AFC}" name="Início do Pagamento" dataDxfId="12" totalsRowDxfId="4"/>
    <tableColumn id="5" xr3:uid="{D9E7DC14-4D58-40E3-B357-C468F6763E43}" name="ON " dataDxfId="11" totalsRowDxfId="3" dataCellStyle="Vírgula"/>
    <tableColumn id="6" xr3:uid="{360157B3-B7FB-45BA-91F9-799CD5C7E5AC}" name="PN " dataDxfId="10" totalsRowDxfId="2" dataCellStyle="Vírgula"/>
    <tableColumn id="7" xr3:uid="{27000BB2-F26F-40BC-8035-E41ADC512182}" name="Units" dataDxfId="9" totalsRowDxfId="1" dataCellStyle="Vírgula"/>
    <tableColumn id="8" xr3:uid="{3010D79E-EE61-4100-A800-4BC7E94047BD}" name="Total (R​$ mil)" totalsRowFunction="sum" dataDxfId="8" totalsRowDxfId="0" dataCellStyle="Vírgula"/>
  </tableColumns>
  <tableStyleInfo name="TableStyleMedium6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938198-0284-4FE8-896D-8694C786C790}" name="Tab_DividendosSiteRI4" displayName="Tab_DividendosSiteRI4" ref="A6:H516" headerRowDxfId="46" dataDxfId="45">
  <autoFilter ref="A6:H516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6E22E0B4-2444-4D5C-A3E6-60E55FC528B2}" name="Company" totalsRowLabel="Total" dataDxfId="44" totalsRowDxfId="43"/>
    <tableColumn id="2" xr3:uid="{D2D34C6A-B705-4A97-AF3B-88648C683A61}" name="Exercise" dataDxfId="42" totalsRowDxfId="41"/>
    <tableColumn id="3" xr3:uid="{D4E0B85F-8F5E-4910-810B-FE0218D2E940}" name="Description" dataDxfId="40" totalsRowDxfId="39"/>
    <tableColumn id="4" xr3:uid="{E675D900-16E0-4B5E-9283-8AF3B77FB600}" name="Start of Payment" dataDxfId="38" totalsRowDxfId="37"/>
    <tableColumn id="5" xr3:uid="{89CF8169-2C2C-44D2-8AA3-B2AAE57A3101}" name="Common Shares" dataDxfId="36" totalsRowDxfId="35" dataCellStyle="Vírgula"/>
    <tableColumn id="6" xr3:uid="{5080E8EE-2389-4733-9469-D4116720D03D}" name="Preferred Shares" dataDxfId="34" totalsRowDxfId="33" dataCellStyle="Vírgula"/>
    <tableColumn id="7" xr3:uid="{38BAA813-66FA-4EE9-B255-9FEC85D24FE9}" name="Units" dataDxfId="32" totalsRowDxfId="31" dataCellStyle="Vírgula"/>
    <tableColumn id="8" xr3:uid="{72785795-5749-4BF0-9604-6F68B4C8A342}" name="Total (R$ thousand)" totalsRowFunction="sum" dataDxfId="30" totalsRowDxfId="29" dataCellStyle="Vírgula"/>
  </tableColumns>
  <tableStyleInfo name="TableStyleMedium6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DCC9B-081F-4E86-8C5A-2E467FB3290E}" name="Tabela2" displayName="Tabela2" ref="A2:D16" totalsRowShown="0" headerRowDxfId="28">
  <autoFilter ref="A2:D16" xr:uid="{2E5DCC9B-081F-4E86-8C5A-2E467FB3290E}"/>
  <tableColumns count="4">
    <tableColumn id="1" xr3:uid="{DF8AF807-6912-4C4B-8356-36BFAEEEE742}" name="Código interno / Internal Code" dataDxfId="27"/>
    <tableColumn id="2" xr3:uid="{14BC7DE7-9C21-49CA-B702-4C944D993C43}" name="Sigla / Abbreviation" dataDxfId="26"/>
    <tableColumn id="3" xr3:uid="{06DAAD01-0407-48C9-92D7-723538A043D6}" name="Razão Social / Corporate Name" dataDxfId="25"/>
    <tableColumn id="4" xr3:uid="{0F86C6E6-A29E-4707-AF5D-B42CE566FEA2}" name="CNPJ / Employer Identification Number" dataDxfId="24"/>
  </tableColumns>
  <tableStyleInfo name="TableStyleMedium6 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1E1-B38D-4A75-AC68-3ACFA2FBFA93}">
  <sheetPr>
    <tabColor rgb="FF009FC2"/>
  </sheetPr>
  <dimension ref="A1:L523"/>
  <sheetViews>
    <sheetView showGridLines="0" tabSelected="1" workbookViewId="0">
      <pane ySplit="6" topLeftCell="A499" activePane="bottomLeft" state="frozen"/>
      <selection pane="bottomLeft"/>
    </sheetView>
  </sheetViews>
  <sheetFormatPr defaultRowHeight="15" x14ac:dyDescent="0.3"/>
  <cols>
    <col min="1" max="1" width="15.5703125" style="1" customWidth="1"/>
    <col min="2" max="2" width="10.140625" style="1" bestFit="1" customWidth="1"/>
    <col min="3" max="3" width="41.140625" style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9" width="7.85546875" style="5" customWidth="1"/>
    <col min="10" max="10" width="13.28515625" style="5" bestFit="1" customWidth="1"/>
    <col min="11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32" t="s">
        <v>0</v>
      </c>
      <c r="B2" s="29"/>
      <c r="C2" s="29"/>
      <c r="D2" s="29"/>
      <c r="E2" s="29"/>
      <c r="F2" s="29"/>
      <c r="G2" s="29"/>
      <c r="H2" s="29"/>
    </row>
    <row r="3" spans="1:8" ht="111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54" t="s">
        <v>1</v>
      </c>
      <c r="F5" s="55"/>
      <c r="G5" s="56"/>
      <c r="H5" s="8"/>
    </row>
    <row r="6" spans="1:8" s="14" customFormat="1" x14ac:dyDescent="0.25">
      <c r="A6" s="9" t="s">
        <v>2</v>
      </c>
      <c r="B6" s="10" t="s">
        <v>69</v>
      </c>
      <c r="C6" s="10" t="s">
        <v>3</v>
      </c>
      <c r="D6" s="11" t="s">
        <v>4</v>
      </c>
      <c r="E6" s="12" t="s">
        <v>5</v>
      </c>
      <c r="F6" s="12" t="s">
        <v>6</v>
      </c>
      <c r="G6" s="12" t="s">
        <v>118</v>
      </c>
      <c r="H6" s="13" t="s">
        <v>7</v>
      </c>
    </row>
    <row r="7" spans="1:8" s="20" customFormat="1" x14ac:dyDescent="0.3">
      <c r="A7" s="15" t="s">
        <v>8</v>
      </c>
      <c r="B7" s="16">
        <v>2004</v>
      </c>
      <c r="C7" s="16" t="s">
        <v>24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x14ac:dyDescent="0.3">
      <c r="A8" s="15" t="s">
        <v>25</v>
      </c>
      <c r="B8" s="16">
        <v>2004</v>
      </c>
      <c r="C8" s="16" t="s">
        <v>23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x14ac:dyDescent="0.3">
      <c r="A9" s="15" t="s">
        <v>43</v>
      </c>
      <c r="B9" s="16">
        <v>2004</v>
      </c>
      <c r="C9" s="16" t="s">
        <v>23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x14ac:dyDescent="0.3">
      <c r="A10" s="15" t="s">
        <v>8</v>
      </c>
      <c r="B10" s="16">
        <v>2005</v>
      </c>
      <c r="C10" s="16" t="s">
        <v>23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x14ac:dyDescent="0.3">
      <c r="A11" s="15" t="s">
        <v>25</v>
      </c>
      <c r="B11" s="16">
        <v>2005</v>
      </c>
      <c r="C11" s="16" t="s">
        <v>23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x14ac:dyDescent="0.3">
      <c r="A12" s="15" t="s">
        <v>43</v>
      </c>
      <c r="B12" s="16">
        <v>2005</v>
      </c>
      <c r="C12" s="16" t="s">
        <v>10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x14ac:dyDescent="0.3">
      <c r="A13" s="15" t="s">
        <v>43</v>
      </c>
      <c r="B13" s="16">
        <v>2005</v>
      </c>
      <c r="C13" s="16" t="s">
        <v>46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x14ac:dyDescent="0.3">
      <c r="A14" s="15" t="s">
        <v>43</v>
      </c>
      <c r="B14" s="16">
        <v>2005</v>
      </c>
      <c r="C14" s="16" t="s">
        <v>10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x14ac:dyDescent="0.3">
      <c r="A15" s="15" t="s">
        <v>43</v>
      </c>
      <c r="B15" s="16">
        <v>2005</v>
      </c>
      <c r="C15" s="16" t="s">
        <v>15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x14ac:dyDescent="0.3">
      <c r="A16" s="15" t="s">
        <v>47</v>
      </c>
      <c r="B16" s="16">
        <v>2005</v>
      </c>
      <c r="C16" s="16" t="s">
        <v>23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x14ac:dyDescent="0.3">
      <c r="A17" s="15" t="s">
        <v>51</v>
      </c>
      <c r="B17" s="16">
        <v>2005</v>
      </c>
      <c r="C17" s="16" t="s">
        <v>23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x14ac:dyDescent="0.3">
      <c r="A18" s="15" t="s">
        <v>8</v>
      </c>
      <c r="B18" s="16">
        <v>2006</v>
      </c>
      <c r="C18" s="16" t="s">
        <v>10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x14ac:dyDescent="0.3">
      <c r="A19" s="15" t="s">
        <v>25</v>
      </c>
      <c r="B19" s="16">
        <v>2006</v>
      </c>
      <c r="C19" s="16" t="s">
        <v>10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x14ac:dyDescent="0.3">
      <c r="A20" s="15" t="s">
        <v>25</v>
      </c>
      <c r="B20" s="16">
        <v>2006</v>
      </c>
      <c r="C20" s="16" t="s">
        <v>10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x14ac:dyDescent="0.3">
      <c r="A21" s="15" t="s">
        <v>43</v>
      </c>
      <c r="B21" s="16">
        <v>2006</v>
      </c>
      <c r="C21" s="16" t="s">
        <v>10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x14ac:dyDescent="0.3">
      <c r="A22" s="15" t="s">
        <v>47</v>
      </c>
      <c r="B22" s="16">
        <v>2006</v>
      </c>
      <c r="C22" s="16" t="s">
        <v>10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x14ac:dyDescent="0.3">
      <c r="A23" s="15" t="s">
        <v>47</v>
      </c>
      <c r="B23" s="16">
        <v>2006</v>
      </c>
      <c r="C23" s="16" t="s">
        <v>10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x14ac:dyDescent="0.3">
      <c r="A24" s="15" t="s">
        <v>47</v>
      </c>
      <c r="B24" s="16">
        <v>2006</v>
      </c>
      <c r="C24" s="16" t="s">
        <v>15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x14ac:dyDescent="0.3">
      <c r="A25" s="15" t="s">
        <v>51</v>
      </c>
      <c r="B25" s="16">
        <v>2006</v>
      </c>
      <c r="C25" s="16" t="s">
        <v>10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x14ac:dyDescent="0.3">
      <c r="A26" s="15" t="s">
        <v>51</v>
      </c>
      <c r="B26" s="16">
        <v>2006</v>
      </c>
      <c r="C26" s="16" t="s">
        <v>10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x14ac:dyDescent="0.3">
      <c r="A27" s="15" t="s">
        <v>51</v>
      </c>
      <c r="B27" s="16">
        <v>2006</v>
      </c>
      <c r="C27" s="16" t="s">
        <v>21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x14ac:dyDescent="0.3">
      <c r="A28" s="15" t="s">
        <v>8</v>
      </c>
      <c r="B28" s="16">
        <v>2007</v>
      </c>
      <c r="C28" s="16" t="s">
        <v>23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x14ac:dyDescent="0.3">
      <c r="A29" s="15" t="s">
        <v>25</v>
      </c>
      <c r="B29" s="16">
        <v>2007</v>
      </c>
      <c r="C29" s="16" t="s">
        <v>10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x14ac:dyDescent="0.3">
      <c r="A30" s="15" t="s">
        <v>25</v>
      </c>
      <c r="B30" s="16">
        <v>2007</v>
      </c>
      <c r="C30" s="16" t="s">
        <v>21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x14ac:dyDescent="0.3">
      <c r="A31" s="15" t="s">
        <v>43</v>
      </c>
      <c r="B31" s="16">
        <v>2007</v>
      </c>
      <c r="C31" s="16" t="s">
        <v>23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x14ac:dyDescent="0.3">
      <c r="A32" s="15" t="s">
        <v>47</v>
      </c>
      <c r="B32" s="16">
        <v>2007</v>
      </c>
      <c r="C32" s="16" t="s">
        <v>23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x14ac:dyDescent="0.3">
      <c r="A33" s="15" t="s">
        <v>48</v>
      </c>
      <c r="B33" s="16">
        <v>2007</v>
      </c>
      <c r="C33" s="16" t="s">
        <v>10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x14ac:dyDescent="0.3">
      <c r="A34" s="15" t="s">
        <v>48</v>
      </c>
      <c r="B34" s="16">
        <v>2007</v>
      </c>
      <c r="C34" s="16" t="s">
        <v>15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x14ac:dyDescent="0.3">
      <c r="A35" s="15" t="s">
        <v>51</v>
      </c>
      <c r="B35" s="16">
        <v>2007</v>
      </c>
      <c r="C35" s="16" t="s">
        <v>10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x14ac:dyDescent="0.3">
      <c r="A36" s="15" t="s">
        <v>51</v>
      </c>
      <c r="B36" s="16">
        <v>2007</v>
      </c>
      <c r="C36" s="16" t="s">
        <v>59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x14ac:dyDescent="0.3">
      <c r="A37" s="15" t="s">
        <v>51</v>
      </c>
      <c r="B37" s="16">
        <v>2007</v>
      </c>
      <c r="C37" s="16" t="s">
        <v>58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x14ac:dyDescent="0.3">
      <c r="A38" s="15" t="s">
        <v>51</v>
      </c>
      <c r="B38" s="16">
        <v>2007</v>
      </c>
      <c r="C38" s="16" t="s">
        <v>57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x14ac:dyDescent="0.3">
      <c r="A39" s="15" t="s">
        <v>51</v>
      </c>
      <c r="B39" s="16">
        <v>2007</v>
      </c>
      <c r="C39" s="16" t="s">
        <v>56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x14ac:dyDescent="0.3">
      <c r="A40" s="15" t="s">
        <v>51</v>
      </c>
      <c r="B40" s="16">
        <v>2007</v>
      </c>
      <c r="C40" s="16" t="s">
        <v>55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x14ac:dyDescent="0.3">
      <c r="A41" s="15" t="s">
        <v>51</v>
      </c>
      <c r="B41" s="16">
        <v>2007</v>
      </c>
      <c r="C41" s="16" t="s">
        <v>54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x14ac:dyDescent="0.3">
      <c r="A42" s="15" t="s">
        <v>51</v>
      </c>
      <c r="B42" s="16">
        <v>2007</v>
      </c>
      <c r="C42" s="16" t="s">
        <v>53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x14ac:dyDescent="0.3">
      <c r="A43" s="15" t="s">
        <v>51</v>
      </c>
      <c r="B43" s="16">
        <v>2007</v>
      </c>
      <c r="C43" s="16" t="s">
        <v>52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x14ac:dyDescent="0.3">
      <c r="A44" s="15" t="s">
        <v>8</v>
      </c>
      <c r="B44" s="16">
        <v>2008</v>
      </c>
      <c r="C44" s="16" t="s">
        <v>17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x14ac:dyDescent="0.3">
      <c r="A45" s="15" t="s">
        <v>8</v>
      </c>
      <c r="B45" s="16">
        <v>2008</v>
      </c>
      <c r="C45" s="16" t="s">
        <v>22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x14ac:dyDescent="0.3">
      <c r="A46" s="15" t="s">
        <v>25</v>
      </c>
      <c r="B46" s="16">
        <v>2008</v>
      </c>
      <c r="C46" s="16" t="s">
        <v>10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x14ac:dyDescent="0.3">
      <c r="A47" s="15" t="s">
        <v>25</v>
      </c>
      <c r="B47" s="16">
        <v>2008</v>
      </c>
      <c r="C47" s="16" t="s">
        <v>38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x14ac:dyDescent="0.3">
      <c r="A48" s="15" t="s">
        <v>25</v>
      </c>
      <c r="B48" s="16">
        <v>2008</v>
      </c>
      <c r="C48" s="16" t="s">
        <v>37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x14ac:dyDescent="0.3">
      <c r="A49" s="15" t="s">
        <v>25</v>
      </c>
      <c r="B49" s="16">
        <v>2008</v>
      </c>
      <c r="C49" s="16" t="s">
        <v>36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x14ac:dyDescent="0.3">
      <c r="A50" s="15" t="s">
        <v>25</v>
      </c>
      <c r="B50" s="16">
        <v>2008</v>
      </c>
      <c r="C50" s="16" t="s">
        <v>35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x14ac:dyDescent="0.3">
      <c r="A51" s="15" t="s">
        <v>25</v>
      </c>
      <c r="B51" s="16">
        <v>2008</v>
      </c>
      <c r="C51" s="16" t="s">
        <v>34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x14ac:dyDescent="0.3">
      <c r="A52" s="15" t="s">
        <v>25</v>
      </c>
      <c r="B52" s="16">
        <v>2008</v>
      </c>
      <c r="C52" s="16" t="s">
        <v>33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x14ac:dyDescent="0.3">
      <c r="A53" s="15" t="s">
        <v>25</v>
      </c>
      <c r="B53" s="16">
        <v>2008</v>
      </c>
      <c r="C53" s="16" t="s">
        <v>32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x14ac:dyDescent="0.3">
      <c r="A54" s="15" t="s">
        <v>25</v>
      </c>
      <c r="B54" s="16">
        <v>2008</v>
      </c>
      <c r="C54" s="16" t="s">
        <v>31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x14ac:dyDescent="0.3">
      <c r="A55" s="15" t="s">
        <v>25</v>
      </c>
      <c r="B55" s="16">
        <v>2008</v>
      </c>
      <c r="C55" s="16" t="s">
        <v>30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x14ac:dyDescent="0.3">
      <c r="A56" s="15" t="s">
        <v>43</v>
      </c>
      <c r="B56" s="16">
        <v>2008</v>
      </c>
      <c r="C56" s="16" t="s">
        <v>10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x14ac:dyDescent="0.3">
      <c r="A57" s="15" t="s">
        <v>43</v>
      </c>
      <c r="B57" s="16">
        <v>2008</v>
      </c>
      <c r="C57" s="16" t="s">
        <v>21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customHeight="1" x14ac:dyDescent="0.3">
      <c r="A58" s="15" t="s">
        <v>43</v>
      </c>
      <c r="B58" s="16">
        <v>2008</v>
      </c>
      <c r="C58" s="16" t="s">
        <v>45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x14ac:dyDescent="0.3">
      <c r="A59" s="15" t="s">
        <v>47</v>
      </c>
      <c r="B59" s="16">
        <v>2008</v>
      </c>
      <c r="C59" s="16" t="s">
        <v>10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x14ac:dyDescent="0.3">
      <c r="A60" s="15" t="s">
        <v>48</v>
      </c>
      <c r="B60" s="16">
        <v>2008</v>
      </c>
      <c r="C60" s="16" t="s">
        <v>10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x14ac:dyDescent="0.3">
      <c r="A61" s="15" t="s">
        <v>51</v>
      </c>
      <c r="B61" s="16">
        <v>2008</v>
      </c>
      <c r="C61" s="16" t="s">
        <v>10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x14ac:dyDescent="0.3">
      <c r="A62" s="15" t="s">
        <v>8</v>
      </c>
      <c r="B62" s="16">
        <v>2009</v>
      </c>
      <c r="C62" s="16" t="s">
        <v>17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x14ac:dyDescent="0.3">
      <c r="A63" s="15" t="s">
        <v>25</v>
      </c>
      <c r="B63" s="16">
        <v>2009</v>
      </c>
      <c r="C63" s="16" t="s">
        <v>10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x14ac:dyDescent="0.3">
      <c r="A64" s="15" t="s">
        <v>25</v>
      </c>
      <c r="B64" s="16">
        <v>2009</v>
      </c>
      <c r="C64" s="16" t="s">
        <v>21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x14ac:dyDescent="0.3">
      <c r="A65" s="15" t="s">
        <v>43</v>
      </c>
      <c r="B65" s="16">
        <v>2009</v>
      </c>
      <c r="C65" s="16" t="s">
        <v>10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x14ac:dyDescent="0.3">
      <c r="A66" s="15" t="s">
        <v>43</v>
      </c>
      <c r="B66" s="16">
        <v>2009</v>
      </c>
      <c r="C66" s="16" t="s">
        <v>15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x14ac:dyDescent="0.3">
      <c r="A67" s="15" t="s">
        <v>47</v>
      </c>
      <c r="B67" s="16">
        <v>2009</v>
      </c>
      <c r="C67" s="16" t="s">
        <v>10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x14ac:dyDescent="0.3">
      <c r="A68" s="15" t="s">
        <v>47</v>
      </c>
      <c r="B68" s="16">
        <v>2009</v>
      </c>
      <c r="C68" s="16" t="s">
        <v>21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x14ac:dyDescent="0.3">
      <c r="A69" s="15" t="s">
        <v>48</v>
      </c>
      <c r="B69" s="16">
        <v>2009</v>
      </c>
      <c r="C69" s="16" t="s">
        <v>50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x14ac:dyDescent="0.3">
      <c r="A70" s="15" t="s">
        <v>48</v>
      </c>
      <c r="B70" s="16">
        <v>2009</v>
      </c>
      <c r="C70" s="16" t="s">
        <v>15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x14ac:dyDescent="0.3">
      <c r="A71" s="15" t="s">
        <v>51</v>
      </c>
      <c r="B71" s="16">
        <v>2009</v>
      </c>
      <c r="C71" s="16" t="s">
        <v>17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x14ac:dyDescent="0.3">
      <c r="A72" s="15" t="s">
        <v>8</v>
      </c>
      <c r="B72" s="16">
        <v>2010</v>
      </c>
      <c r="C72" s="16" t="s">
        <v>17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x14ac:dyDescent="0.3">
      <c r="A73" s="15" t="s">
        <v>8</v>
      </c>
      <c r="B73" s="16">
        <v>2010</v>
      </c>
      <c r="C73" s="16" t="s">
        <v>10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x14ac:dyDescent="0.3">
      <c r="A74" s="15" t="s">
        <v>8</v>
      </c>
      <c r="B74" s="16">
        <v>2010</v>
      </c>
      <c r="C74" s="16" t="s">
        <v>10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x14ac:dyDescent="0.3">
      <c r="A75" s="15" t="s">
        <v>8</v>
      </c>
      <c r="B75" s="16">
        <v>2010</v>
      </c>
      <c r="C75" s="16" t="s">
        <v>10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x14ac:dyDescent="0.3">
      <c r="A76" s="15" t="s">
        <v>25</v>
      </c>
      <c r="B76" s="16">
        <v>2010</v>
      </c>
      <c r="C76" s="16" t="s">
        <v>10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x14ac:dyDescent="0.3">
      <c r="A77" s="15" t="s">
        <v>25</v>
      </c>
      <c r="B77" s="16">
        <v>2010</v>
      </c>
      <c r="C77" s="16" t="s">
        <v>10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x14ac:dyDescent="0.3">
      <c r="A78" s="15" t="s">
        <v>25</v>
      </c>
      <c r="B78" s="16">
        <v>2010</v>
      </c>
      <c r="C78" s="16" t="s">
        <v>10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x14ac:dyDescent="0.3">
      <c r="A79" s="15" t="s">
        <v>25</v>
      </c>
      <c r="B79" s="16">
        <v>2010</v>
      </c>
      <c r="C79" s="16" t="s">
        <v>10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x14ac:dyDescent="0.3">
      <c r="A80" s="15" t="s">
        <v>43</v>
      </c>
      <c r="B80" s="16">
        <v>2010</v>
      </c>
      <c r="C80" s="16" t="s">
        <v>10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x14ac:dyDescent="0.3">
      <c r="A81" s="15" t="s">
        <v>43</v>
      </c>
      <c r="B81" s="16">
        <v>2010</v>
      </c>
      <c r="C81" s="16" t="s">
        <v>10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x14ac:dyDescent="0.3">
      <c r="A82" s="15" t="s">
        <v>43</v>
      </c>
      <c r="B82" s="16">
        <v>2010</v>
      </c>
      <c r="C82" s="16" t="s">
        <v>10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x14ac:dyDescent="0.3">
      <c r="A83" s="15" t="s">
        <v>43</v>
      </c>
      <c r="B83" s="16">
        <v>2010</v>
      </c>
      <c r="C83" s="16" t="s">
        <v>10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x14ac:dyDescent="0.3">
      <c r="A84" s="15" t="s">
        <v>47</v>
      </c>
      <c r="B84" s="16">
        <v>2010</v>
      </c>
      <c r="C84" s="16" t="s">
        <v>10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x14ac:dyDescent="0.3">
      <c r="A85" s="15" t="s">
        <v>47</v>
      </c>
      <c r="B85" s="16">
        <v>2010</v>
      </c>
      <c r="C85" s="16" t="s">
        <v>10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x14ac:dyDescent="0.3">
      <c r="A86" s="15" t="s">
        <v>47</v>
      </c>
      <c r="B86" s="16">
        <v>2010</v>
      </c>
      <c r="C86" s="16" t="s">
        <v>10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x14ac:dyDescent="0.3">
      <c r="A87" s="15" t="s">
        <v>47</v>
      </c>
      <c r="B87" s="16">
        <v>2010</v>
      </c>
      <c r="C87" s="16" t="s">
        <v>10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x14ac:dyDescent="0.3">
      <c r="A88" s="15" t="s">
        <v>48</v>
      </c>
      <c r="B88" s="16">
        <v>2010</v>
      </c>
      <c r="C88" s="16" t="s">
        <v>10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x14ac:dyDescent="0.3">
      <c r="A89" s="15" t="s">
        <v>48</v>
      </c>
      <c r="B89" s="16">
        <v>2010</v>
      </c>
      <c r="C89" s="16" t="s">
        <v>15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x14ac:dyDescent="0.3">
      <c r="A90" s="15" t="s">
        <v>51</v>
      </c>
      <c r="B90" s="16">
        <v>2010</v>
      </c>
      <c r="C90" s="16" t="s">
        <v>10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x14ac:dyDescent="0.3">
      <c r="A91" s="15" t="s">
        <v>51</v>
      </c>
      <c r="B91" s="16">
        <v>2010</v>
      </c>
      <c r="C91" s="16" t="s">
        <v>10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x14ac:dyDescent="0.3">
      <c r="A92" s="15" t="s">
        <v>51</v>
      </c>
      <c r="B92" s="16">
        <v>2010</v>
      </c>
      <c r="C92" s="16" t="s">
        <v>10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x14ac:dyDescent="0.3">
      <c r="A93" s="15" t="s">
        <v>51</v>
      </c>
      <c r="B93" s="16">
        <v>2010</v>
      </c>
      <c r="C93" s="16" t="s">
        <v>10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x14ac:dyDescent="0.3">
      <c r="A94" s="15" t="s">
        <v>8</v>
      </c>
      <c r="B94" s="16">
        <v>2011</v>
      </c>
      <c r="C94" s="16" t="s">
        <v>17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x14ac:dyDescent="0.3">
      <c r="A95" s="15" t="s">
        <v>8</v>
      </c>
      <c r="B95" s="16">
        <v>2011</v>
      </c>
      <c r="C95" s="16" t="s">
        <v>10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x14ac:dyDescent="0.3">
      <c r="A96" s="15" t="s">
        <v>8</v>
      </c>
      <c r="B96" s="16">
        <v>2011</v>
      </c>
      <c r="C96" s="16" t="s">
        <v>10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x14ac:dyDescent="0.3">
      <c r="A97" s="15" t="s">
        <v>25</v>
      </c>
      <c r="B97" s="16">
        <v>2011</v>
      </c>
      <c r="C97" s="16" t="s">
        <v>10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x14ac:dyDescent="0.3">
      <c r="A98" s="15" t="s">
        <v>25</v>
      </c>
      <c r="B98" s="16">
        <v>2011</v>
      </c>
      <c r="C98" s="16" t="s">
        <v>10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x14ac:dyDescent="0.3">
      <c r="A99" s="15" t="s">
        <v>25</v>
      </c>
      <c r="B99" s="16">
        <v>2011</v>
      </c>
      <c r="C99" s="16" t="s">
        <v>10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x14ac:dyDescent="0.3">
      <c r="A100" s="15" t="s">
        <v>43</v>
      </c>
      <c r="B100" s="16">
        <v>2011</v>
      </c>
      <c r="C100" s="16" t="s">
        <v>10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x14ac:dyDescent="0.3">
      <c r="A101" s="15" t="s">
        <v>43</v>
      </c>
      <c r="B101" s="16">
        <v>2011</v>
      </c>
      <c r="C101" s="16" t="s">
        <v>10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x14ac:dyDescent="0.3">
      <c r="A102" s="15" t="s">
        <v>43</v>
      </c>
      <c r="B102" s="16">
        <v>2011</v>
      </c>
      <c r="C102" s="16" t="s">
        <v>10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x14ac:dyDescent="0.3">
      <c r="A103" s="15" t="s">
        <v>47</v>
      </c>
      <c r="B103" s="16">
        <v>2011</v>
      </c>
      <c r="C103" s="16" t="s">
        <v>10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x14ac:dyDescent="0.3">
      <c r="A104" s="15" t="s">
        <v>47</v>
      </c>
      <c r="B104" s="16">
        <v>2011</v>
      </c>
      <c r="C104" s="16" t="s">
        <v>10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x14ac:dyDescent="0.3">
      <c r="A105" s="15" t="s">
        <v>47</v>
      </c>
      <c r="B105" s="16">
        <v>2011</v>
      </c>
      <c r="C105" s="16" t="s">
        <v>10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x14ac:dyDescent="0.3">
      <c r="A106" s="15" t="s">
        <v>48</v>
      </c>
      <c r="B106" s="16">
        <v>2011</v>
      </c>
      <c r="C106" s="16" t="s">
        <v>10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x14ac:dyDescent="0.3">
      <c r="A107" s="15" t="s">
        <v>48</v>
      </c>
      <c r="B107" s="16">
        <v>2011</v>
      </c>
      <c r="C107" s="16" t="s">
        <v>15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x14ac:dyDescent="0.3">
      <c r="A108" s="15" t="s">
        <v>51</v>
      </c>
      <c r="B108" s="16">
        <v>2011</v>
      </c>
      <c r="C108" s="16" t="s">
        <v>10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x14ac:dyDescent="0.3">
      <c r="A109" s="15" t="s">
        <v>51</v>
      </c>
      <c r="B109" s="16">
        <v>2011</v>
      </c>
      <c r="C109" s="16" t="s">
        <v>10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x14ac:dyDescent="0.3">
      <c r="A110" s="15" t="s">
        <v>51</v>
      </c>
      <c r="B110" s="16">
        <v>2011</v>
      </c>
      <c r="C110" s="16" t="s">
        <v>10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x14ac:dyDescent="0.3">
      <c r="A111" s="15" t="s">
        <v>8</v>
      </c>
      <c r="B111" s="16">
        <v>2012</v>
      </c>
      <c r="C111" s="16" t="s">
        <v>10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x14ac:dyDescent="0.3">
      <c r="A112" s="15" t="s">
        <v>8</v>
      </c>
      <c r="B112" s="16">
        <v>2012</v>
      </c>
      <c r="C112" s="16" t="s">
        <v>21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x14ac:dyDescent="0.3">
      <c r="A113" s="15" t="s">
        <v>8</v>
      </c>
      <c r="B113" s="16">
        <v>2012</v>
      </c>
      <c r="C113" s="16" t="s">
        <v>20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x14ac:dyDescent="0.3">
      <c r="A114" s="15" t="s">
        <v>8</v>
      </c>
      <c r="B114" s="16">
        <v>2012</v>
      </c>
      <c r="C114" s="16" t="s">
        <v>19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x14ac:dyDescent="0.3">
      <c r="A115" s="15" t="s">
        <v>25</v>
      </c>
      <c r="B115" s="16">
        <v>2012</v>
      </c>
      <c r="C115" s="16" t="s">
        <v>10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x14ac:dyDescent="0.3">
      <c r="A116" s="15" t="s">
        <v>25</v>
      </c>
      <c r="B116" s="16">
        <v>2012</v>
      </c>
      <c r="C116" s="16" t="s">
        <v>21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x14ac:dyDescent="0.3">
      <c r="A117" s="15" t="s">
        <v>25</v>
      </c>
      <c r="B117" s="16">
        <v>2012</v>
      </c>
      <c r="C117" s="16" t="s">
        <v>20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x14ac:dyDescent="0.3">
      <c r="A118" s="15" t="s">
        <v>25</v>
      </c>
      <c r="B118" s="16">
        <v>2012</v>
      </c>
      <c r="C118" s="16" t="s">
        <v>19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x14ac:dyDescent="0.3">
      <c r="A119" s="15" t="s">
        <v>43</v>
      </c>
      <c r="B119" s="16">
        <v>2012</v>
      </c>
      <c r="C119" s="16" t="s">
        <v>10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x14ac:dyDescent="0.3">
      <c r="A120" s="15" t="s">
        <v>43</v>
      </c>
      <c r="B120" s="16">
        <v>2012</v>
      </c>
      <c r="C120" s="16" t="s">
        <v>21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x14ac:dyDescent="0.3">
      <c r="A121" s="15" t="s">
        <v>43</v>
      </c>
      <c r="B121" s="16">
        <v>2012</v>
      </c>
      <c r="C121" s="16" t="s">
        <v>20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x14ac:dyDescent="0.3">
      <c r="A122" s="15" t="s">
        <v>43</v>
      </c>
      <c r="B122" s="16">
        <v>2012</v>
      </c>
      <c r="C122" s="16" t="s">
        <v>19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x14ac:dyDescent="0.3">
      <c r="A123" s="15" t="s">
        <v>47</v>
      </c>
      <c r="B123" s="16">
        <v>2012</v>
      </c>
      <c r="C123" s="16" t="s">
        <v>10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x14ac:dyDescent="0.3">
      <c r="A124" s="15" t="s">
        <v>47</v>
      </c>
      <c r="B124" s="16">
        <v>2012</v>
      </c>
      <c r="C124" s="16" t="s">
        <v>21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x14ac:dyDescent="0.3">
      <c r="A125" s="15" t="s">
        <v>47</v>
      </c>
      <c r="B125" s="16">
        <v>2012</v>
      </c>
      <c r="C125" s="16" t="s">
        <v>10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x14ac:dyDescent="0.3">
      <c r="A126" s="15" t="s">
        <v>47</v>
      </c>
      <c r="B126" s="16">
        <v>2012</v>
      </c>
      <c r="C126" s="16" t="s">
        <v>20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x14ac:dyDescent="0.3">
      <c r="A127" s="15" t="s">
        <v>47</v>
      </c>
      <c r="B127" s="16">
        <v>2012</v>
      </c>
      <c r="C127" s="16" t="s">
        <v>19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x14ac:dyDescent="0.3">
      <c r="A128" s="15" t="s">
        <v>48</v>
      </c>
      <c r="B128" s="16">
        <v>2012</v>
      </c>
      <c r="C128" s="16" t="s">
        <v>10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x14ac:dyDescent="0.3">
      <c r="A129" s="15" t="s">
        <v>48</v>
      </c>
      <c r="B129" s="16">
        <v>2012</v>
      </c>
      <c r="C129" s="16" t="s">
        <v>10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x14ac:dyDescent="0.3">
      <c r="A130" s="15" t="s">
        <v>51</v>
      </c>
      <c r="B130" s="16">
        <v>2012</v>
      </c>
      <c r="C130" s="16" t="s">
        <v>10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x14ac:dyDescent="0.3">
      <c r="A131" s="15" t="s">
        <v>51</v>
      </c>
      <c r="B131" s="16">
        <v>2012</v>
      </c>
      <c r="C131" s="16" t="s">
        <v>21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x14ac:dyDescent="0.3">
      <c r="A132" s="15" t="s">
        <v>51</v>
      </c>
      <c r="B132" s="16">
        <v>2012</v>
      </c>
      <c r="C132" s="16" t="s">
        <v>20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customHeight="1" x14ac:dyDescent="0.3">
      <c r="A133" s="15" t="s">
        <v>51</v>
      </c>
      <c r="B133" s="16">
        <v>2012</v>
      </c>
      <c r="C133" s="16" t="s">
        <v>19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x14ac:dyDescent="0.3">
      <c r="A134" s="15" t="s">
        <v>8</v>
      </c>
      <c r="B134" s="16">
        <v>2013</v>
      </c>
      <c r="C134" s="16" t="s">
        <v>10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x14ac:dyDescent="0.3">
      <c r="A135" s="15" t="s">
        <v>8</v>
      </c>
      <c r="B135" s="16">
        <v>2013</v>
      </c>
      <c r="C135" s="16" t="s">
        <v>10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x14ac:dyDescent="0.3">
      <c r="A136" s="15" t="s">
        <v>8</v>
      </c>
      <c r="B136" s="16">
        <v>2013</v>
      </c>
      <c r="C136" s="16" t="s">
        <v>18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x14ac:dyDescent="0.3">
      <c r="A137" s="15" t="s">
        <v>25</v>
      </c>
      <c r="B137" s="16">
        <v>2013</v>
      </c>
      <c r="C137" s="16" t="s">
        <v>10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x14ac:dyDescent="0.3">
      <c r="A138" s="15" t="s">
        <v>25</v>
      </c>
      <c r="B138" s="16">
        <v>2013</v>
      </c>
      <c r="C138" s="16" t="s">
        <v>10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x14ac:dyDescent="0.3">
      <c r="A139" s="15" t="s">
        <v>25</v>
      </c>
      <c r="B139" s="16">
        <v>2013</v>
      </c>
      <c r="C139" s="16" t="s">
        <v>10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x14ac:dyDescent="0.3">
      <c r="A140" s="15" t="s">
        <v>25</v>
      </c>
      <c r="B140" s="16">
        <v>2013</v>
      </c>
      <c r="C140" s="16" t="s">
        <v>29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x14ac:dyDescent="0.3">
      <c r="A141" s="15" t="s">
        <v>43</v>
      </c>
      <c r="B141" s="16">
        <v>2013</v>
      </c>
      <c r="C141" s="16" t="s">
        <v>10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x14ac:dyDescent="0.3">
      <c r="A142" s="15" t="s">
        <v>43</v>
      </c>
      <c r="B142" s="16">
        <v>2013</v>
      </c>
      <c r="C142" s="16" t="s">
        <v>16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x14ac:dyDescent="0.3">
      <c r="A143" s="15" t="s">
        <v>43</v>
      </c>
      <c r="B143" s="16">
        <v>2013</v>
      </c>
      <c r="C143" s="16" t="s">
        <v>21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x14ac:dyDescent="0.3">
      <c r="A144" s="15" t="s">
        <v>47</v>
      </c>
      <c r="B144" s="16">
        <v>2013</v>
      </c>
      <c r="C144" s="16" t="s">
        <v>10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x14ac:dyDescent="0.3">
      <c r="A145" s="15" t="s">
        <v>47</v>
      </c>
      <c r="B145" s="16">
        <v>2013</v>
      </c>
      <c r="C145" s="16" t="s">
        <v>10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x14ac:dyDescent="0.3">
      <c r="A146" s="15" t="s">
        <v>47</v>
      </c>
      <c r="B146" s="16">
        <v>2013</v>
      </c>
      <c r="C146" s="16" t="s">
        <v>10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x14ac:dyDescent="0.3">
      <c r="A147" s="15" t="s">
        <v>47</v>
      </c>
      <c r="B147" s="16">
        <v>2013</v>
      </c>
      <c r="C147" s="16" t="s">
        <v>21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x14ac:dyDescent="0.3">
      <c r="A148" s="15" t="s">
        <v>48</v>
      </c>
      <c r="B148" s="16">
        <v>2013</v>
      </c>
      <c r="C148" s="16" t="s">
        <v>10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x14ac:dyDescent="0.3">
      <c r="A149" s="15" t="s">
        <v>48</v>
      </c>
      <c r="B149" s="16">
        <v>2013</v>
      </c>
      <c r="C149" s="16" t="s">
        <v>10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x14ac:dyDescent="0.3">
      <c r="A150" s="15" t="s">
        <v>48</v>
      </c>
      <c r="B150" s="16">
        <v>2013</v>
      </c>
      <c r="C150" s="16" t="s">
        <v>10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x14ac:dyDescent="0.3">
      <c r="A151" s="15" t="s">
        <v>51</v>
      </c>
      <c r="B151" s="16">
        <v>2013</v>
      </c>
      <c r="C151" s="16" t="s">
        <v>10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x14ac:dyDescent="0.3">
      <c r="A152" s="15" t="s">
        <v>51</v>
      </c>
      <c r="B152" s="16">
        <v>2013</v>
      </c>
      <c r="C152" s="16" t="s">
        <v>10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x14ac:dyDescent="0.3">
      <c r="A153" s="15" t="s">
        <v>51</v>
      </c>
      <c r="B153" s="16">
        <v>2013</v>
      </c>
      <c r="C153" s="16" t="s">
        <v>21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x14ac:dyDescent="0.3">
      <c r="A154" s="15" t="s">
        <v>8</v>
      </c>
      <c r="B154" s="16">
        <v>2014</v>
      </c>
      <c r="C154" s="16" t="s">
        <v>16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x14ac:dyDescent="0.3">
      <c r="A155" s="15" t="s">
        <v>25</v>
      </c>
      <c r="B155" s="16">
        <v>2014</v>
      </c>
      <c r="C155" s="16" t="s">
        <v>10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x14ac:dyDescent="0.3">
      <c r="A156" s="15" t="s">
        <v>25</v>
      </c>
      <c r="B156" s="16">
        <v>2014</v>
      </c>
      <c r="C156" s="16" t="s">
        <v>10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x14ac:dyDescent="0.3">
      <c r="A157" s="15" t="s">
        <v>40</v>
      </c>
      <c r="B157" s="16">
        <v>2014</v>
      </c>
      <c r="C157" s="16" t="s">
        <v>23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x14ac:dyDescent="0.3">
      <c r="A158" s="15" t="s">
        <v>41</v>
      </c>
      <c r="B158" s="16">
        <v>2014</v>
      </c>
      <c r="C158" s="16" t="s">
        <v>10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x14ac:dyDescent="0.3">
      <c r="A159" s="15" t="s">
        <v>41</v>
      </c>
      <c r="B159" s="16">
        <v>2014</v>
      </c>
      <c r="C159" s="16" t="s">
        <v>15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x14ac:dyDescent="0.3">
      <c r="A160" s="15" t="s">
        <v>43</v>
      </c>
      <c r="B160" s="16">
        <v>2014</v>
      </c>
      <c r="C160" s="16" t="s">
        <v>10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x14ac:dyDescent="0.3">
      <c r="A161" s="15" t="s">
        <v>47</v>
      </c>
      <c r="B161" s="16">
        <v>2014</v>
      </c>
      <c r="C161" s="16" t="s">
        <v>10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x14ac:dyDescent="0.3">
      <c r="A162" s="15" t="s">
        <v>47</v>
      </c>
      <c r="B162" s="16">
        <v>2014</v>
      </c>
      <c r="C162" s="16" t="s">
        <v>16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x14ac:dyDescent="0.3">
      <c r="A163" s="15" t="s">
        <v>47</v>
      </c>
      <c r="B163" s="16">
        <v>2014</v>
      </c>
      <c r="C163" s="16" t="s">
        <v>10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x14ac:dyDescent="0.3">
      <c r="A164" s="15" t="s">
        <v>47</v>
      </c>
      <c r="B164" s="16">
        <v>2014</v>
      </c>
      <c r="C164" s="16" t="s">
        <v>15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customHeight="1" x14ac:dyDescent="0.3">
      <c r="A165" s="15" t="s">
        <v>48</v>
      </c>
      <c r="B165" s="16">
        <v>2014</v>
      </c>
      <c r="C165" s="16" t="s">
        <v>50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x14ac:dyDescent="0.3">
      <c r="A166" s="15" t="s">
        <v>48</v>
      </c>
      <c r="B166" s="16">
        <v>2014</v>
      </c>
      <c r="C166" s="16" t="s">
        <v>15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x14ac:dyDescent="0.3">
      <c r="A167" s="15" t="s">
        <v>51</v>
      </c>
      <c r="B167" s="16">
        <v>2014</v>
      </c>
      <c r="C167" s="16" t="s">
        <v>10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x14ac:dyDescent="0.3">
      <c r="A168" s="15" t="s">
        <v>51</v>
      </c>
      <c r="B168" s="16">
        <v>2014</v>
      </c>
      <c r="C168" s="16" t="s">
        <v>16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x14ac:dyDescent="0.3">
      <c r="A169" s="15" t="s">
        <v>51</v>
      </c>
      <c r="B169" s="16">
        <v>2014</v>
      </c>
      <c r="C169" s="16" t="s">
        <v>10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x14ac:dyDescent="0.3">
      <c r="A170" s="15" t="s">
        <v>51</v>
      </c>
      <c r="B170" s="16">
        <v>2014</v>
      </c>
      <c r="C170" s="16" t="s">
        <v>10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x14ac:dyDescent="0.3">
      <c r="A171" s="15" t="s">
        <v>51</v>
      </c>
      <c r="B171" s="16">
        <v>2014</v>
      </c>
      <c r="C171" s="16" t="s">
        <v>10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x14ac:dyDescent="0.3">
      <c r="A172" s="15" t="s">
        <v>62</v>
      </c>
      <c r="B172" s="16">
        <v>2014</v>
      </c>
      <c r="C172" s="16" t="s">
        <v>10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x14ac:dyDescent="0.3">
      <c r="A173" s="15" t="s">
        <v>83</v>
      </c>
      <c r="B173" s="16">
        <v>2015</v>
      </c>
      <c r="C173" s="16" t="s">
        <v>69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x14ac:dyDescent="0.3">
      <c r="A174" s="15" t="s">
        <v>8</v>
      </c>
      <c r="B174" s="16">
        <v>2015</v>
      </c>
      <c r="C174" s="16" t="s">
        <v>17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x14ac:dyDescent="0.3">
      <c r="A175" s="15" t="s">
        <v>8</v>
      </c>
      <c r="B175" s="16">
        <v>2015</v>
      </c>
      <c r="C175" s="16" t="s">
        <v>10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x14ac:dyDescent="0.3">
      <c r="A176" s="15" t="s">
        <v>8</v>
      </c>
      <c r="B176" s="16">
        <v>2015</v>
      </c>
      <c r="C176" s="16" t="s">
        <v>10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x14ac:dyDescent="0.3">
      <c r="A177" s="15" t="s">
        <v>8</v>
      </c>
      <c r="B177" s="16">
        <v>2015</v>
      </c>
      <c r="C177" s="16" t="s">
        <v>11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x14ac:dyDescent="0.3">
      <c r="A178" s="15" t="s">
        <v>8</v>
      </c>
      <c r="B178" s="16">
        <v>2015</v>
      </c>
      <c r="C178" s="16" t="s">
        <v>11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x14ac:dyDescent="0.3">
      <c r="A179" s="15" t="s">
        <v>25</v>
      </c>
      <c r="B179" s="16">
        <v>2015</v>
      </c>
      <c r="C179" s="16" t="s">
        <v>10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x14ac:dyDescent="0.3">
      <c r="A180" s="15" t="s">
        <v>25</v>
      </c>
      <c r="B180" s="16">
        <v>2015</v>
      </c>
      <c r="C180" s="16" t="s">
        <v>15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x14ac:dyDescent="0.3">
      <c r="A181" s="15" t="s">
        <v>40</v>
      </c>
      <c r="B181" s="16">
        <v>2015</v>
      </c>
      <c r="C181" s="16" t="s">
        <v>10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x14ac:dyDescent="0.3">
      <c r="A182" s="15" t="s">
        <v>40</v>
      </c>
      <c r="B182" s="16">
        <v>2015</v>
      </c>
      <c r="C182" s="16" t="s">
        <v>15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x14ac:dyDescent="0.3">
      <c r="A183" s="15" t="s">
        <v>41</v>
      </c>
      <c r="B183" s="16">
        <v>2015</v>
      </c>
      <c r="C183" s="16" t="s">
        <v>10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x14ac:dyDescent="0.3">
      <c r="A184" s="15" t="s">
        <v>41</v>
      </c>
      <c r="B184" s="16">
        <v>2015</v>
      </c>
      <c r="C184" s="16" t="s">
        <v>15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x14ac:dyDescent="0.3">
      <c r="A185" s="15" t="s">
        <v>43</v>
      </c>
      <c r="B185" s="16">
        <v>2015</v>
      </c>
      <c r="C185" s="16" t="s">
        <v>10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x14ac:dyDescent="0.3">
      <c r="A186" s="15" t="s">
        <v>47</v>
      </c>
      <c r="B186" s="16">
        <v>2015</v>
      </c>
      <c r="C186" s="16" t="s">
        <v>10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x14ac:dyDescent="0.3">
      <c r="A187" s="15" t="s">
        <v>47</v>
      </c>
      <c r="B187" s="16">
        <v>2015</v>
      </c>
      <c r="C187" s="16" t="s">
        <v>10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x14ac:dyDescent="0.3">
      <c r="A188" s="15" t="s">
        <v>47</v>
      </c>
      <c r="B188" s="16">
        <v>2015</v>
      </c>
      <c r="C188" s="16" t="s">
        <v>10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x14ac:dyDescent="0.3">
      <c r="A189" s="15" t="s">
        <v>48</v>
      </c>
      <c r="B189" s="16">
        <v>2015</v>
      </c>
      <c r="C189" s="16" t="s">
        <v>50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x14ac:dyDescent="0.3">
      <c r="A190" s="15" t="s">
        <v>48</v>
      </c>
      <c r="B190" s="16">
        <v>2015</v>
      </c>
      <c r="C190" s="16" t="s">
        <v>10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x14ac:dyDescent="0.3">
      <c r="A191" s="15" t="s">
        <v>62</v>
      </c>
      <c r="B191" s="16">
        <v>2015</v>
      </c>
      <c r="C191" s="16" t="s">
        <v>10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x14ac:dyDescent="0.3">
      <c r="A192" s="15" t="s">
        <v>62</v>
      </c>
      <c r="B192" s="16">
        <v>2015</v>
      </c>
      <c r="C192" s="16" t="s">
        <v>10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x14ac:dyDescent="0.3">
      <c r="A193" s="15" t="s">
        <v>62</v>
      </c>
      <c r="B193" s="16">
        <v>2015</v>
      </c>
      <c r="C193" s="16" t="s">
        <v>10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x14ac:dyDescent="0.3">
      <c r="A194" s="15" t="s">
        <v>110</v>
      </c>
      <c r="B194" s="16">
        <v>2015</v>
      </c>
      <c r="C194" s="16" t="s">
        <v>23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x14ac:dyDescent="0.3">
      <c r="A195" s="15" t="s">
        <v>83</v>
      </c>
      <c r="B195" s="16">
        <v>2016</v>
      </c>
      <c r="C195" s="16" t="s">
        <v>69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x14ac:dyDescent="0.3">
      <c r="A196" s="15" t="s">
        <v>8</v>
      </c>
      <c r="B196" s="16">
        <v>2016</v>
      </c>
      <c r="C196" s="16" t="s">
        <v>15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x14ac:dyDescent="0.3">
      <c r="A197" s="15" t="s">
        <v>25</v>
      </c>
      <c r="B197" s="16">
        <v>2016</v>
      </c>
      <c r="C197" s="16" t="s">
        <v>23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x14ac:dyDescent="0.3">
      <c r="A198" s="15" t="s">
        <v>40</v>
      </c>
      <c r="B198" s="16">
        <v>2016</v>
      </c>
      <c r="C198" s="16" t="s">
        <v>10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x14ac:dyDescent="0.3">
      <c r="A199" s="15" t="s">
        <v>40</v>
      </c>
      <c r="B199" s="16">
        <v>2016</v>
      </c>
      <c r="C199" s="16" t="s">
        <v>10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x14ac:dyDescent="0.3">
      <c r="A200" s="15" t="s">
        <v>40</v>
      </c>
      <c r="B200" s="16">
        <v>2016</v>
      </c>
      <c r="C200" s="16" t="s">
        <v>15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x14ac:dyDescent="0.3">
      <c r="A201" s="15" t="s">
        <v>41</v>
      </c>
      <c r="B201" s="16">
        <v>2016</v>
      </c>
      <c r="C201" s="16" t="s">
        <v>23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x14ac:dyDescent="0.3">
      <c r="A202" s="15" t="s">
        <v>47</v>
      </c>
      <c r="B202" s="16">
        <v>2016</v>
      </c>
      <c r="C202" s="16" t="s">
        <v>10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x14ac:dyDescent="0.3">
      <c r="A203" s="15" t="s">
        <v>47</v>
      </c>
      <c r="B203" s="16">
        <v>2016</v>
      </c>
      <c r="C203" s="16" t="s">
        <v>10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x14ac:dyDescent="0.3">
      <c r="A204" s="15" t="s">
        <v>47</v>
      </c>
      <c r="B204" s="16">
        <v>2016</v>
      </c>
      <c r="C204" s="16" t="s">
        <v>10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x14ac:dyDescent="0.3">
      <c r="A205" s="15" t="s">
        <v>47</v>
      </c>
      <c r="B205" s="16">
        <v>2016</v>
      </c>
      <c r="C205" s="16" t="s">
        <v>15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x14ac:dyDescent="0.3">
      <c r="A206" s="15" t="s">
        <v>48</v>
      </c>
      <c r="B206" s="16">
        <v>2016</v>
      </c>
      <c r="C206" s="16" t="s">
        <v>10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x14ac:dyDescent="0.3">
      <c r="A207" s="15" t="s">
        <v>48</v>
      </c>
      <c r="B207" s="16">
        <v>2016</v>
      </c>
      <c r="C207" s="16" t="s">
        <v>10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x14ac:dyDescent="0.3">
      <c r="A208" s="15" t="s">
        <v>51</v>
      </c>
      <c r="B208" s="16">
        <v>2016</v>
      </c>
      <c r="C208" s="16" t="s">
        <v>10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x14ac:dyDescent="0.3">
      <c r="A209" s="15" t="s">
        <v>51</v>
      </c>
      <c r="B209" s="16">
        <v>2016</v>
      </c>
      <c r="C209" s="16" t="s">
        <v>10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x14ac:dyDescent="0.3">
      <c r="A210" s="15" t="s">
        <v>51</v>
      </c>
      <c r="B210" s="16">
        <v>2016</v>
      </c>
      <c r="C210" s="16" t="s">
        <v>10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x14ac:dyDescent="0.3">
      <c r="A211" s="15" t="s">
        <v>51</v>
      </c>
      <c r="B211" s="16">
        <v>2016</v>
      </c>
      <c r="C211" s="16" t="s">
        <v>15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x14ac:dyDescent="0.3">
      <c r="A212" s="15" t="s">
        <v>62</v>
      </c>
      <c r="B212" s="16">
        <v>2016</v>
      </c>
      <c r="C212" s="16" t="s">
        <v>23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x14ac:dyDescent="0.3">
      <c r="A213" s="15" t="s">
        <v>62</v>
      </c>
      <c r="B213" s="16">
        <v>2016</v>
      </c>
      <c r="C213" s="16" t="s">
        <v>23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x14ac:dyDescent="0.3">
      <c r="A214" s="15" t="s">
        <v>110</v>
      </c>
      <c r="B214" s="16">
        <v>2016</v>
      </c>
      <c r="C214" s="16" t="s">
        <v>23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x14ac:dyDescent="0.3">
      <c r="A215" s="15" t="s">
        <v>83</v>
      </c>
      <c r="B215" s="16">
        <v>2017</v>
      </c>
      <c r="C215" s="16" t="s">
        <v>69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x14ac:dyDescent="0.3">
      <c r="A216" s="15" t="s">
        <v>8</v>
      </c>
      <c r="B216" s="16">
        <v>2017</v>
      </c>
      <c r="C216" s="16" t="s">
        <v>10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x14ac:dyDescent="0.3">
      <c r="A217" s="15" t="s">
        <v>8</v>
      </c>
      <c r="B217" s="16">
        <v>2017</v>
      </c>
      <c r="C217" s="16" t="s">
        <v>10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x14ac:dyDescent="0.3">
      <c r="A218" s="15" t="s">
        <v>8</v>
      </c>
      <c r="B218" s="16">
        <v>2017</v>
      </c>
      <c r="C218" s="16" t="s">
        <v>15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x14ac:dyDescent="0.3">
      <c r="A219" s="15" t="s">
        <v>25</v>
      </c>
      <c r="B219" s="16">
        <v>2017</v>
      </c>
      <c r="C219" s="16" t="s">
        <v>10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x14ac:dyDescent="0.3">
      <c r="A220" s="15" t="s">
        <v>25</v>
      </c>
      <c r="B220" s="16">
        <v>2017</v>
      </c>
      <c r="C220" s="16" t="s">
        <v>10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x14ac:dyDescent="0.3">
      <c r="A221" s="15" t="s">
        <v>25</v>
      </c>
      <c r="B221" s="16">
        <v>2017</v>
      </c>
      <c r="C221" s="16" t="s">
        <v>15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x14ac:dyDescent="0.3">
      <c r="A222" s="15" t="s">
        <v>40</v>
      </c>
      <c r="B222" s="16">
        <v>2017</v>
      </c>
      <c r="C222" s="16" t="s">
        <v>10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x14ac:dyDescent="0.3">
      <c r="A223" s="15" t="s">
        <v>40</v>
      </c>
      <c r="B223" s="16">
        <v>2017</v>
      </c>
      <c r="C223" s="16" t="s">
        <v>10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x14ac:dyDescent="0.3">
      <c r="A224" s="15" t="s">
        <v>40</v>
      </c>
      <c r="B224" s="16">
        <v>2017</v>
      </c>
      <c r="C224" s="16" t="s">
        <v>10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x14ac:dyDescent="0.3">
      <c r="A225" s="15" t="s">
        <v>41</v>
      </c>
      <c r="B225" s="16">
        <v>2017</v>
      </c>
      <c r="C225" s="16" t="s">
        <v>23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customHeight="1" x14ac:dyDescent="0.3">
      <c r="A226" s="15" t="s">
        <v>41</v>
      </c>
      <c r="B226" s="16">
        <v>2017</v>
      </c>
      <c r="C226" s="16" t="s">
        <v>21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x14ac:dyDescent="0.3">
      <c r="A227" s="15" t="s">
        <v>43</v>
      </c>
      <c r="B227" s="16">
        <v>2017</v>
      </c>
      <c r="C227" s="16" t="s">
        <v>10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x14ac:dyDescent="0.3">
      <c r="A228" s="15" t="s">
        <v>47</v>
      </c>
      <c r="B228" s="16">
        <v>2017</v>
      </c>
      <c r="C228" s="16" t="s">
        <v>10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x14ac:dyDescent="0.3">
      <c r="A229" s="15" t="s">
        <v>47</v>
      </c>
      <c r="B229" s="16">
        <v>2017</v>
      </c>
      <c r="C229" s="16" t="s">
        <v>10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x14ac:dyDescent="0.3">
      <c r="A230" s="15" t="s">
        <v>47</v>
      </c>
      <c r="B230" s="16">
        <v>2017</v>
      </c>
      <c r="C230" s="16" t="s">
        <v>15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x14ac:dyDescent="0.3">
      <c r="A231" s="15" t="s">
        <v>48</v>
      </c>
      <c r="B231" s="16">
        <v>2017</v>
      </c>
      <c r="C231" s="16" t="s">
        <v>10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x14ac:dyDescent="0.3">
      <c r="A232" s="15" t="s">
        <v>48</v>
      </c>
      <c r="B232" s="16">
        <v>2017</v>
      </c>
      <c r="C232" s="16" t="s">
        <v>10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x14ac:dyDescent="0.3">
      <c r="A233" s="15" t="s">
        <v>51</v>
      </c>
      <c r="B233" s="16">
        <v>2017</v>
      </c>
      <c r="C233" s="16" t="s">
        <v>10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x14ac:dyDescent="0.3">
      <c r="A234" s="15" t="s">
        <v>51</v>
      </c>
      <c r="B234" s="16">
        <v>2017</v>
      </c>
      <c r="C234" s="16" t="s">
        <v>10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x14ac:dyDescent="0.3">
      <c r="A235" s="15" t="s">
        <v>51</v>
      </c>
      <c r="B235" s="16">
        <v>2017</v>
      </c>
      <c r="C235" s="16" t="s">
        <v>15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x14ac:dyDescent="0.3">
      <c r="A236" s="15" t="s">
        <v>60</v>
      </c>
      <c r="B236" s="16">
        <v>2017</v>
      </c>
      <c r="C236" s="16" t="s">
        <v>23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x14ac:dyDescent="0.3">
      <c r="A237" s="15" t="s">
        <v>62</v>
      </c>
      <c r="B237" s="16">
        <v>2017</v>
      </c>
      <c r="C237" s="16" t="s">
        <v>10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x14ac:dyDescent="0.3">
      <c r="A238" s="15" t="s">
        <v>62</v>
      </c>
      <c r="B238" s="16">
        <v>2017</v>
      </c>
      <c r="C238" s="16" t="s">
        <v>10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x14ac:dyDescent="0.3">
      <c r="A239" s="15" t="s">
        <v>62</v>
      </c>
      <c r="B239" s="16">
        <v>2017</v>
      </c>
      <c r="C239" s="16" t="s">
        <v>10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x14ac:dyDescent="0.3">
      <c r="A240" s="15" t="s">
        <v>62</v>
      </c>
      <c r="B240" s="16">
        <v>2017</v>
      </c>
      <c r="C240" s="16" t="s">
        <v>10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x14ac:dyDescent="0.3">
      <c r="A241" s="15" t="s">
        <v>110</v>
      </c>
      <c r="B241" s="16">
        <v>2017</v>
      </c>
      <c r="C241" s="16" t="s">
        <v>23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x14ac:dyDescent="0.3">
      <c r="A242" s="15" t="s">
        <v>83</v>
      </c>
      <c r="B242" s="16">
        <v>2018</v>
      </c>
      <c r="C242" s="16" t="s">
        <v>69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x14ac:dyDescent="0.3">
      <c r="A243" s="15" t="s">
        <v>83</v>
      </c>
      <c r="B243" s="16">
        <v>2018</v>
      </c>
      <c r="C243" s="16" t="s">
        <v>70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x14ac:dyDescent="0.3">
      <c r="A244" s="15" t="s">
        <v>8</v>
      </c>
      <c r="B244" s="16">
        <v>2018</v>
      </c>
      <c r="C244" s="16" t="s">
        <v>15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x14ac:dyDescent="0.3">
      <c r="A245" s="15" t="s">
        <v>8</v>
      </c>
      <c r="B245" s="16">
        <v>2018</v>
      </c>
      <c r="C245" s="16" t="s">
        <v>11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x14ac:dyDescent="0.3">
      <c r="A246" s="15" t="s">
        <v>8</v>
      </c>
      <c r="B246" s="16">
        <v>2018</v>
      </c>
      <c r="C246" s="16" t="s">
        <v>11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x14ac:dyDescent="0.3">
      <c r="A247" s="15" t="s">
        <v>8</v>
      </c>
      <c r="B247" s="16">
        <v>2018</v>
      </c>
      <c r="C247" s="16" t="s">
        <v>11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x14ac:dyDescent="0.3">
      <c r="A248" s="15" t="s">
        <v>25</v>
      </c>
      <c r="B248" s="16">
        <v>2018</v>
      </c>
      <c r="C248" s="16" t="s">
        <v>10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x14ac:dyDescent="0.3">
      <c r="A249" s="15" t="s">
        <v>25</v>
      </c>
      <c r="B249" s="16">
        <v>2018</v>
      </c>
      <c r="C249" s="16" t="s">
        <v>10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x14ac:dyDescent="0.3">
      <c r="A250" s="15" t="s">
        <v>25</v>
      </c>
      <c r="B250" s="16">
        <v>2018</v>
      </c>
      <c r="C250" s="16" t="s">
        <v>10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x14ac:dyDescent="0.3">
      <c r="A251" s="15" t="s">
        <v>25</v>
      </c>
      <c r="B251" s="16">
        <v>2018</v>
      </c>
      <c r="C251" s="16" t="s">
        <v>10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x14ac:dyDescent="0.3">
      <c r="A252" s="15" t="s">
        <v>40</v>
      </c>
      <c r="B252" s="16">
        <v>2018</v>
      </c>
      <c r="C252" s="16" t="s">
        <v>10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x14ac:dyDescent="0.3">
      <c r="A253" s="15" t="s">
        <v>40</v>
      </c>
      <c r="B253" s="16">
        <v>2018</v>
      </c>
      <c r="C253" s="16" t="s">
        <v>10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x14ac:dyDescent="0.3">
      <c r="A254" s="15" t="s">
        <v>40</v>
      </c>
      <c r="B254" s="16">
        <v>2018</v>
      </c>
      <c r="C254" s="16" t="s">
        <v>10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x14ac:dyDescent="0.3">
      <c r="A255" s="15" t="s">
        <v>40</v>
      </c>
      <c r="B255" s="16">
        <v>2018</v>
      </c>
      <c r="C255" s="16" t="s">
        <v>10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x14ac:dyDescent="0.3">
      <c r="A256" s="15" t="s">
        <v>41</v>
      </c>
      <c r="B256" s="16">
        <v>2018</v>
      </c>
      <c r="C256" s="16" t="s">
        <v>23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x14ac:dyDescent="0.3">
      <c r="A257" s="15" t="s">
        <v>41</v>
      </c>
      <c r="B257" s="16">
        <v>2018</v>
      </c>
      <c r="C257" s="16" t="s">
        <v>10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x14ac:dyDescent="0.3">
      <c r="A258" s="15" t="s">
        <v>41</v>
      </c>
      <c r="B258" s="16">
        <v>2018</v>
      </c>
      <c r="C258" s="16" t="s">
        <v>10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x14ac:dyDescent="0.3">
      <c r="A259" s="15" t="s">
        <v>41</v>
      </c>
      <c r="B259" s="16">
        <v>2018</v>
      </c>
      <c r="C259" s="16" t="s">
        <v>10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x14ac:dyDescent="0.3">
      <c r="A260" s="15" t="s">
        <v>43</v>
      </c>
      <c r="B260" s="16">
        <v>2018</v>
      </c>
      <c r="C260" s="16" t="s">
        <v>10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x14ac:dyDescent="0.3">
      <c r="A261" s="15" t="s">
        <v>43</v>
      </c>
      <c r="B261" s="16">
        <v>2018</v>
      </c>
      <c r="C261" s="16" t="s">
        <v>10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x14ac:dyDescent="0.3">
      <c r="A262" s="15" t="s">
        <v>43</v>
      </c>
      <c r="B262" s="16">
        <v>2018</v>
      </c>
      <c r="C262" s="16" t="s">
        <v>10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x14ac:dyDescent="0.3">
      <c r="A263" s="15" t="s">
        <v>43</v>
      </c>
      <c r="B263" s="16">
        <v>2018</v>
      </c>
      <c r="C263" s="16" t="s">
        <v>10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x14ac:dyDescent="0.3">
      <c r="A264" s="15" t="s">
        <v>47</v>
      </c>
      <c r="B264" s="16">
        <v>2018</v>
      </c>
      <c r="C264" s="16" t="s">
        <v>10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x14ac:dyDescent="0.3">
      <c r="A265" s="15" t="s">
        <v>47</v>
      </c>
      <c r="B265" s="16">
        <v>2018</v>
      </c>
      <c r="C265" s="16" t="s">
        <v>10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x14ac:dyDescent="0.3">
      <c r="A266" s="15" t="s">
        <v>47</v>
      </c>
      <c r="B266" s="16">
        <v>2018</v>
      </c>
      <c r="C266" s="16" t="s">
        <v>10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x14ac:dyDescent="0.3">
      <c r="A267" s="15" t="s">
        <v>47</v>
      </c>
      <c r="B267" s="16">
        <v>2018</v>
      </c>
      <c r="C267" s="16" t="s">
        <v>10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x14ac:dyDescent="0.3">
      <c r="A268" s="15" t="s">
        <v>48</v>
      </c>
      <c r="B268" s="16">
        <v>2018</v>
      </c>
      <c r="C268" s="16" t="s">
        <v>10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x14ac:dyDescent="0.3">
      <c r="A269" s="15" t="s">
        <v>48</v>
      </c>
      <c r="B269" s="16">
        <v>2018</v>
      </c>
      <c r="C269" s="16" t="s">
        <v>10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x14ac:dyDescent="0.3">
      <c r="A270" s="15" t="s">
        <v>48</v>
      </c>
      <c r="B270" s="16">
        <v>2018</v>
      </c>
      <c r="C270" s="16" t="s">
        <v>10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x14ac:dyDescent="0.3">
      <c r="A271" s="15" t="s">
        <v>51</v>
      </c>
      <c r="B271" s="16">
        <v>2018</v>
      </c>
      <c r="C271" s="16" t="s">
        <v>10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x14ac:dyDescent="0.3">
      <c r="A272" s="15" t="s">
        <v>51</v>
      </c>
      <c r="B272" s="16">
        <v>2018</v>
      </c>
      <c r="C272" s="16" t="s">
        <v>10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x14ac:dyDescent="0.3">
      <c r="A273" s="15" t="s">
        <v>51</v>
      </c>
      <c r="B273" s="16">
        <v>2018</v>
      </c>
      <c r="C273" s="16" t="s">
        <v>10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x14ac:dyDescent="0.3">
      <c r="A274" s="15" t="s">
        <v>51</v>
      </c>
      <c r="B274" s="16">
        <v>2018</v>
      </c>
      <c r="C274" s="16" t="s">
        <v>10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x14ac:dyDescent="0.3">
      <c r="A275" s="15" t="s">
        <v>60</v>
      </c>
      <c r="B275" s="16">
        <v>2018</v>
      </c>
      <c r="C275" s="16" t="s">
        <v>23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x14ac:dyDescent="0.3">
      <c r="A276" s="15" t="s">
        <v>60</v>
      </c>
      <c r="B276" s="16">
        <v>2018</v>
      </c>
      <c r="C276" s="16" t="s">
        <v>10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x14ac:dyDescent="0.3">
      <c r="A277" s="15" t="s">
        <v>60</v>
      </c>
      <c r="B277" s="16">
        <v>2018</v>
      </c>
      <c r="C277" s="16" t="s">
        <v>10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x14ac:dyDescent="0.3">
      <c r="A278" s="15" t="s">
        <v>60</v>
      </c>
      <c r="B278" s="16">
        <v>2018</v>
      </c>
      <c r="C278" s="16" t="s">
        <v>10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customHeight="1" x14ac:dyDescent="0.3">
      <c r="A279" s="15" t="s">
        <v>62</v>
      </c>
      <c r="B279" s="16">
        <v>2018</v>
      </c>
      <c r="C279" s="16" t="s">
        <v>10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x14ac:dyDescent="0.3">
      <c r="A280" s="15" t="s">
        <v>62</v>
      </c>
      <c r="B280" s="16">
        <v>2018</v>
      </c>
      <c r="C280" s="16" t="s">
        <v>10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x14ac:dyDescent="0.3">
      <c r="A281" s="15" t="s">
        <v>62</v>
      </c>
      <c r="B281" s="16">
        <v>2018</v>
      </c>
      <c r="C281" s="16" t="s">
        <v>10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x14ac:dyDescent="0.3">
      <c r="A282" s="15" t="s">
        <v>62</v>
      </c>
      <c r="B282" s="16">
        <v>2018</v>
      </c>
      <c r="C282" s="16" t="s">
        <v>14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x14ac:dyDescent="0.3">
      <c r="A283" s="15" t="s">
        <v>110</v>
      </c>
      <c r="B283" s="16">
        <v>2018</v>
      </c>
      <c r="C283" s="16" t="s">
        <v>23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x14ac:dyDescent="0.3">
      <c r="A284" s="15" t="s">
        <v>110</v>
      </c>
      <c r="B284" s="16">
        <v>2018</v>
      </c>
      <c r="C284" s="16" t="s">
        <v>14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x14ac:dyDescent="0.3">
      <c r="A285" s="15" t="s">
        <v>83</v>
      </c>
      <c r="B285" s="16">
        <v>2019</v>
      </c>
      <c r="C285" s="16" t="s">
        <v>71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x14ac:dyDescent="0.3">
      <c r="A286" s="15" t="s">
        <v>83</v>
      </c>
      <c r="B286" s="16">
        <v>2019</v>
      </c>
      <c r="C286" s="16" t="s">
        <v>72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x14ac:dyDescent="0.3">
      <c r="A287" s="15" t="s">
        <v>8</v>
      </c>
      <c r="B287" s="16">
        <v>2019</v>
      </c>
      <c r="C287" s="16" t="s">
        <v>11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x14ac:dyDescent="0.3">
      <c r="A288" s="15" t="s">
        <v>8</v>
      </c>
      <c r="B288" s="16">
        <v>2019</v>
      </c>
      <c r="C288" s="16" t="s">
        <v>11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x14ac:dyDescent="0.3">
      <c r="A289" s="15" t="s">
        <v>8</v>
      </c>
      <c r="B289" s="16">
        <v>2019</v>
      </c>
      <c r="C289" s="16" t="s">
        <v>14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x14ac:dyDescent="0.3">
      <c r="A290" s="15" t="s">
        <v>8</v>
      </c>
      <c r="B290" s="16">
        <v>2019</v>
      </c>
      <c r="C290" s="16" t="s">
        <v>13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x14ac:dyDescent="0.3">
      <c r="A291" s="15" t="s">
        <v>8</v>
      </c>
      <c r="B291" s="16">
        <v>2019</v>
      </c>
      <c r="C291" s="16" t="s">
        <v>12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x14ac:dyDescent="0.3">
      <c r="A292" s="15" t="s">
        <v>25</v>
      </c>
      <c r="B292" s="16">
        <v>2019</v>
      </c>
      <c r="C292" s="16" t="s">
        <v>10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x14ac:dyDescent="0.3">
      <c r="A293" s="15" t="s">
        <v>25</v>
      </c>
      <c r="B293" s="16">
        <v>2019</v>
      </c>
      <c r="C293" s="16" t="s">
        <v>10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x14ac:dyDescent="0.3">
      <c r="A294" s="15" t="s">
        <v>25</v>
      </c>
      <c r="B294" s="16">
        <v>2019</v>
      </c>
      <c r="C294" s="16" t="s">
        <v>14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x14ac:dyDescent="0.3">
      <c r="A295" s="15" t="s">
        <v>25</v>
      </c>
      <c r="B295" s="16">
        <v>2019</v>
      </c>
      <c r="C295" s="16" t="s">
        <v>28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x14ac:dyDescent="0.3">
      <c r="A296" s="15" t="s">
        <v>25</v>
      </c>
      <c r="B296" s="16">
        <v>2019</v>
      </c>
      <c r="C296" s="16" t="s">
        <v>27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x14ac:dyDescent="0.3">
      <c r="A297" s="15" t="s">
        <v>40</v>
      </c>
      <c r="B297" s="16">
        <v>2019</v>
      </c>
      <c r="C297" s="16" t="s">
        <v>10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x14ac:dyDescent="0.3">
      <c r="A298" s="15" t="s">
        <v>40</v>
      </c>
      <c r="B298" s="16">
        <v>2019</v>
      </c>
      <c r="C298" s="16" t="s">
        <v>10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x14ac:dyDescent="0.3">
      <c r="A299" s="15" t="s">
        <v>40</v>
      </c>
      <c r="B299" s="16">
        <v>2019</v>
      </c>
      <c r="C299" s="16" t="s">
        <v>14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x14ac:dyDescent="0.3">
      <c r="A300" s="15" t="s">
        <v>40</v>
      </c>
      <c r="B300" s="16">
        <v>2019</v>
      </c>
      <c r="C300" s="16" t="s">
        <v>28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x14ac:dyDescent="0.3">
      <c r="A301" s="15" t="s">
        <v>40</v>
      </c>
      <c r="B301" s="16">
        <v>2019</v>
      </c>
      <c r="C301" s="16" t="s">
        <v>27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x14ac:dyDescent="0.3">
      <c r="A302" s="15" t="s">
        <v>41</v>
      </c>
      <c r="B302" s="16">
        <v>2019</v>
      </c>
      <c r="C302" s="16" t="s">
        <v>10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x14ac:dyDescent="0.3">
      <c r="A303" s="15" t="s">
        <v>41</v>
      </c>
      <c r="B303" s="16">
        <v>2019</v>
      </c>
      <c r="C303" s="16" t="s">
        <v>28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x14ac:dyDescent="0.3">
      <c r="A304" s="15" t="s">
        <v>43</v>
      </c>
      <c r="B304" s="16">
        <v>2019</v>
      </c>
      <c r="C304" s="16" t="s">
        <v>10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x14ac:dyDescent="0.3">
      <c r="A305" s="15" t="s">
        <v>43</v>
      </c>
      <c r="B305" s="16">
        <v>2019</v>
      </c>
      <c r="C305" s="16" t="s">
        <v>10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x14ac:dyDescent="0.3">
      <c r="A306" s="15" t="s">
        <v>43</v>
      </c>
      <c r="B306" s="16">
        <v>2019</v>
      </c>
      <c r="C306" s="16" t="s">
        <v>28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x14ac:dyDescent="0.3">
      <c r="A307" s="15" t="s">
        <v>43</v>
      </c>
      <c r="B307" s="16">
        <v>2019</v>
      </c>
      <c r="C307" s="16" t="s">
        <v>27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x14ac:dyDescent="0.3">
      <c r="A308" s="15" t="s">
        <v>47</v>
      </c>
      <c r="B308" s="16">
        <v>2019</v>
      </c>
      <c r="C308" s="16" t="s">
        <v>10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x14ac:dyDescent="0.3">
      <c r="A309" s="15" t="s">
        <v>47</v>
      </c>
      <c r="B309" s="16">
        <v>2019</v>
      </c>
      <c r="C309" s="16" t="s">
        <v>10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x14ac:dyDescent="0.3">
      <c r="A310" s="15" t="s">
        <v>47</v>
      </c>
      <c r="B310" s="16">
        <v>2019</v>
      </c>
      <c r="C310" s="16" t="s">
        <v>14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x14ac:dyDescent="0.3">
      <c r="A311" s="15" t="s">
        <v>47</v>
      </c>
      <c r="B311" s="16">
        <v>2019</v>
      </c>
      <c r="C311" s="16" t="s">
        <v>28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x14ac:dyDescent="0.3">
      <c r="A312" s="15" t="s">
        <v>47</v>
      </c>
      <c r="B312" s="16">
        <v>2019</v>
      </c>
      <c r="C312" s="16" t="s">
        <v>27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x14ac:dyDescent="0.3">
      <c r="A313" s="15" t="s">
        <v>48</v>
      </c>
      <c r="B313" s="16">
        <v>2019</v>
      </c>
      <c r="C313" s="16" t="s">
        <v>49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x14ac:dyDescent="0.3">
      <c r="A314" s="15" t="s">
        <v>48</v>
      </c>
      <c r="B314" s="16">
        <v>2019</v>
      </c>
      <c r="C314" s="16" t="s">
        <v>10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x14ac:dyDescent="0.3">
      <c r="A315" s="15" t="s">
        <v>51</v>
      </c>
      <c r="B315" s="16">
        <v>2019</v>
      </c>
      <c r="C315" s="16" t="s">
        <v>10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x14ac:dyDescent="0.3">
      <c r="A316" s="15" t="s">
        <v>51</v>
      </c>
      <c r="B316" s="16">
        <v>2019</v>
      </c>
      <c r="C316" s="16" t="s">
        <v>10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x14ac:dyDescent="0.3">
      <c r="A317" s="15" t="s">
        <v>51</v>
      </c>
      <c r="B317" s="16">
        <v>2019</v>
      </c>
      <c r="C317" s="16" t="s">
        <v>28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x14ac:dyDescent="0.3">
      <c r="A318" s="15" t="s">
        <v>51</v>
      </c>
      <c r="B318" s="16">
        <v>2019</v>
      </c>
      <c r="C318" s="16" t="s">
        <v>27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x14ac:dyDescent="0.3">
      <c r="A319" s="15" t="s">
        <v>60</v>
      </c>
      <c r="B319" s="16">
        <v>2019</v>
      </c>
      <c r="C319" s="16" t="s">
        <v>10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x14ac:dyDescent="0.3">
      <c r="A320" s="15" t="s">
        <v>60</v>
      </c>
      <c r="B320" s="16">
        <v>2019</v>
      </c>
      <c r="C320" s="16" t="s">
        <v>10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x14ac:dyDescent="0.3">
      <c r="A321" s="15" t="s">
        <v>60</v>
      </c>
      <c r="B321" s="16">
        <v>2019</v>
      </c>
      <c r="C321" s="16" t="s">
        <v>28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x14ac:dyDescent="0.3">
      <c r="A322" s="15" t="s">
        <v>60</v>
      </c>
      <c r="B322" s="16">
        <v>2019</v>
      </c>
      <c r="C322" s="16" t="s">
        <v>27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x14ac:dyDescent="0.3">
      <c r="A323" s="15" t="s">
        <v>62</v>
      </c>
      <c r="B323" s="16">
        <v>2019</v>
      </c>
      <c r="C323" s="16" t="s">
        <v>10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x14ac:dyDescent="0.3">
      <c r="A324" s="15" t="s">
        <v>62</v>
      </c>
      <c r="B324" s="16">
        <v>2019</v>
      </c>
      <c r="C324" s="16" t="s">
        <v>10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x14ac:dyDescent="0.3">
      <c r="A325" s="15" t="s">
        <v>62</v>
      </c>
      <c r="B325" s="16">
        <v>2019</v>
      </c>
      <c r="C325" s="16" t="s">
        <v>10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x14ac:dyDescent="0.3">
      <c r="A326" s="15" t="s">
        <v>110</v>
      </c>
      <c r="B326" s="16">
        <v>2019</v>
      </c>
      <c r="C326" s="16" t="s">
        <v>23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x14ac:dyDescent="0.3">
      <c r="A327" s="15" t="s">
        <v>110</v>
      </c>
      <c r="B327" s="16">
        <v>2019</v>
      </c>
      <c r="C327" s="16" t="s">
        <v>23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x14ac:dyDescent="0.3">
      <c r="A328" s="15" t="s">
        <v>110</v>
      </c>
      <c r="B328" s="16">
        <v>2019</v>
      </c>
      <c r="C328" s="16" t="s">
        <v>68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x14ac:dyDescent="0.3">
      <c r="A329" s="15" t="s">
        <v>83</v>
      </c>
      <c r="B329" s="16">
        <v>2020</v>
      </c>
      <c r="C329" s="16" t="s">
        <v>73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x14ac:dyDescent="0.3">
      <c r="A330" s="15" t="s">
        <v>83</v>
      </c>
      <c r="B330" s="16">
        <v>2020</v>
      </c>
      <c r="C330" s="16" t="s">
        <v>50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x14ac:dyDescent="0.3">
      <c r="A331" s="15" t="s">
        <v>8</v>
      </c>
      <c r="B331" s="16">
        <v>2020</v>
      </c>
      <c r="C331" s="16" t="s">
        <v>11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x14ac:dyDescent="0.3">
      <c r="A332" s="15" t="s">
        <v>8</v>
      </c>
      <c r="B332" s="16">
        <v>2020</v>
      </c>
      <c r="C332" s="16" t="s">
        <v>10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x14ac:dyDescent="0.3">
      <c r="A333" s="15" t="s">
        <v>8</v>
      </c>
      <c r="B333" s="16">
        <v>2020</v>
      </c>
      <c r="C333" s="16" t="s">
        <v>10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customHeight="1" x14ac:dyDescent="0.3">
      <c r="A334" s="15" t="s">
        <v>25</v>
      </c>
      <c r="B334" s="16">
        <v>2020</v>
      </c>
      <c r="C334" s="16" t="s">
        <v>10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x14ac:dyDescent="0.3">
      <c r="A335" s="15" t="s">
        <v>25</v>
      </c>
      <c r="B335" s="16">
        <v>2020</v>
      </c>
      <c r="C335" s="16" t="s">
        <v>10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x14ac:dyDescent="0.3">
      <c r="A336" s="15" t="s">
        <v>40</v>
      </c>
      <c r="B336" s="16">
        <v>2020</v>
      </c>
      <c r="C336" s="16" t="s">
        <v>10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x14ac:dyDescent="0.3">
      <c r="A337" s="15" t="s">
        <v>40</v>
      </c>
      <c r="B337" s="16">
        <v>2020</v>
      </c>
      <c r="C337" s="16" t="s">
        <v>10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x14ac:dyDescent="0.3">
      <c r="A338" s="15" t="s">
        <v>40</v>
      </c>
      <c r="B338" s="16">
        <v>2020</v>
      </c>
      <c r="C338" s="16" t="s">
        <v>10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x14ac:dyDescent="0.3">
      <c r="A339" s="15" t="s">
        <v>41</v>
      </c>
      <c r="B339" s="16">
        <v>2020</v>
      </c>
      <c r="C339" s="16" t="s">
        <v>10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x14ac:dyDescent="0.3">
      <c r="A340" s="15" t="s">
        <v>41</v>
      </c>
      <c r="B340" s="16">
        <v>2020</v>
      </c>
      <c r="C340" s="16" t="s">
        <v>10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x14ac:dyDescent="0.3">
      <c r="A341" s="15" t="s">
        <v>43</v>
      </c>
      <c r="B341" s="16">
        <v>2020</v>
      </c>
      <c r="C341" s="16" t="s">
        <v>10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x14ac:dyDescent="0.3">
      <c r="A342" s="15" t="s">
        <v>43</v>
      </c>
      <c r="B342" s="16">
        <v>2020</v>
      </c>
      <c r="C342" s="16" t="s">
        <v>10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x14ac:dyDescent="0.3">
      <c r="A343" s="15" t="s">
        <v>43</v>
      </c>
      <c r="B343" s="16">
        <v>2020</v>
      </c>
      <c r="C343" s="16" t="s">
        <v>10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x14ac:dyDescent="0.3">
      <c r="A344" s="15" t="s">
        <v>47</v>
      </c>
      <c r="B344" s="16">
        <v>2020</v>
      </c>
      <c r="C344" s="16" t="s">
        <v>10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x14ac:dyDescent="0.3">
      <c r="A345" s="15" t="s">
        <v>47</v>
      </c>
      <c r="B345" s="16">
        <v>2020</v>
      </c>
      <c r="C345" s="16" t="s">
        <v>10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x14ac:dyDescent="0.3">
      <c r="A346" s="15" t="s">
        <v>48</v>
      </c>
      <c r="B346" s="16">
        <v>2020</v>
      </c>
      <c r="C346" s="16" t="s">
        <v>10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x14ac:dyDescent="0.3">
      <c r="A347" s="15" t="s">
        <v>48</v>
      </c>
      <c r="B347" s="16">
        <v>2020</v>
      </c>
      <c r="C347" s="16" t="s">
        <v>10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x14ac:dyDescent="0.3">
      <c r="A348" s="15" t="s">
        <v>51</v>
      </c>
      <c r="B348" s="16">
        <v>2020</v>
      </c>
      <c r="C348" s="16" t="s">
        <v>10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x14ac:dyDescent="0.3">
      <c r="A349" s="15" t="s">
        <v>51</v>
      </c>
      <c r="B349" s="16">
        <v>2020</v>
      </c>
      <c r="C349" s="16" t="s">
        <v>10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x14ac:dyDescent="0.3">
      <c r="A350" s="15" t="s">
        <v>60</v>
      </c>
      <c r="B350" s="16">
        <v>2020</v>
      </c>
      <c r="C350" s="16" t="s">
        <v>10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x14ac:dyDescent="0.3">
      <c r="A351" s="15" t="s">
        <v>60</v>
      </c>
      <c r="B351" s="16">
        <v>2020</v>
      </c>
      <c r="C351" s="16" t="s">
        <v>10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x14ac:dyDescent="0.3">
      <c r="A352" s="15" t="s">
        <v>62</v>
      </c>
      <c r="B352" s="16">
        <v>2020</v>
      </c>
      <c r="C352" s="16" t="s">
        <v>10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x14ac:dyDescent="0.3">
      <c r="A353" s="15" t="s">
        <v>110</v>
      </c>
      <c r="B353" s="16">
        <v>2020</v>
      </c>
      <c r="C353" s="16" t="s">
        <v>67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customHeight="1" x14ac:dyDescent="0.3">
      <c r="A354" s="15" t="s">
        <v>110</v>
      </c>
      <c r="B354" s="16">
        <v>2020</v>
      </c>
      <c r="C354" s="16" t="s">
        <v>10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x14ac:dyDescent="0.3">
      <c r="A355" s="15" t="s">
        <v>83</v>
      </c>
      <c r="B355" s="16">
        <v>2021</v>
      </c>
      <c r="C355" s="16" t="s">
        <v>74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x14ac:dyDescent="0.3">
      <c r="A356" s="15" t="s">
        <v>83</v>
      </c>
      <c r="B356" s="16">
        <v>2021</v>
      </c>
      <c r="C356" s="16" t="s">
        <v>75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x14ac:dyDescent="0.3">
      <c r="A357" s="15" t="s">
        <v>83</v>
      </c>
      <c r="B357" s="16">
        <v>2021</v>
      </c>
      <c r="C357" s="16" t="s">
        <v>42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x14ac:dyDescent="0.3">
      <c r="A358" s="15" t="s">
        <v>83</v>
      </c>
      <c r="B358" s="16">
        <v>2021</v>
      </c>
      <c r="C358" s="16" t="s">
        <v>76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x14ac:dyDescent="0.3">
      <c r="A359" s="15" t="s">
        <v>8</v>
      </c>
      <c r="B359" s="16">
        <v>2021</v>
      </c>
      <c r="C359" s="16" t="s">
        <v>10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x14ac:dyDescent="0.3">
      <c r="A360" s="15" t="s">
        <v>8</v>
      </c>
      <c r="B360" s="16">
        <v>2021</v>
      </c>
      <c r="C360" s="16" t="s">
        <v>10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x14ac:dyDescent="0.3">
      <c r="A361" s="15" t="s">
        <v>8</v>
      </c>
      <c r="B361" s="16">
        <v>2021</v>
      </c>
      <c r="C361" s="16" t="s">
        <v>10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x14ac:dyDescent="0.3">
      <c r="A362" s="15" t="s">
        <v>8</v>
      </c>
      <c r="B362" s="16">
        <v>2021</v>
      </c>
      <c r="C362" s="16" t="s">
        <v>10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x14ac:dyDescent="0.3">
      <c r="A363" s="15" t="s">
        <v>25</v>
      </c>
      <c r="B363" s="16">
        <v>2021</v>
      </c>
      <c r="C363" s="16" t="s">
        <v>10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x14ac:dyDescent="0.3">
      <c r="A364" s="15" t="s">
        <v>25</v>
      </c>
      <c r="B364" s="16">
        <v>2021</v>
      </c>
      <c r="C364" s="16" t="s">
        <v>26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x14ac:dyDescent="0.3">
      <c r="A365" s="15" t="s">
        <v>25</v>
      </c>
      <c r="B365" s="16">
        <v>2021</v>
      </c>
      <c r="C365" s="16" t="s">
        <v>10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x14ac:dyDescent="0.3">
      <c r="A366" s="15" t="s">
        <v>25</v>
      </c>
      <c r="B366" s="16">
        <v>2021</v>
      </c>
      <c r="C366" s="16" t="s">
        <v>26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x14ac:dyDescent="0.3">
      <c r="A367" s="15" t="s">
        <v>25</v>
      </c>
      <c r="B367" s="16">
        <v>2021</v>
      </c>
      <c r="C367" s="16" t="s">
        <v>10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x14ac:dyDescent="0.3">
      <c r="A368" s="15" t="s">
        <v>25</v>
      </c>
      <c r="B368" s="16">
        <v>2021</v>
      </c>
      <c r="C368" s="16" t="s">
        <v>10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x14ac:dyDescent="0.3">
      <c r="A369" s="15" t="s">
        <v>40</v>
      </c>
      <c r="B369" s="16">
        <v>2021</v>
      </c>
      <c r="C369" s="16" t="s">
        <v>10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x14ac:dyDescent="0.3">
      <c r="A370" s="15" t="s">
        <v>40</v>
      </c>
      <c r="B370" s="16">
        <v>2021</v>
      </c>
      <c r="C370" s="16" t="s">
        <v>10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x14ac:dyDescent="0.3">
      <c r="A371" s="15" t="s">
        <v>41</v>
      </c>
      <c r="B371" s="16">
        <v>2021</v>
      </c>
      <c r="C371" s="16" t="s">
        <v>42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x14ac:dyDescent="0.3">
      <c r="A372" s="15" t="s">
        <v>41</v>
      </c>
      <c r="B372" s="16">
        <v>2021</v>
      </c>
      <c r="C372" s="16" t="s">
        <v>10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x14ac:dyDescent="0.3">
      <c r="A373" s="15" t="s">
        <v>41</v>
      </c>
      <c r="B373" s="16">
        <v>2021</v>
      </c>
      <c r="C373" s="16" t="s">
        <v>10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x14ac:dyDescent="0.3">
      <c r="A374" s="15" t="s">
        <v>43</v>
      </c>
      <c r="B374" s="16">
        <v>2021</v>
      </c>
      <c r="C374" s="16" t="s">
        <v>10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x14ac:dyDescent="0.3">
      <c r="A375" s="15" t="s">
        <v>43</v>
      </c>
      <c r="B375" s="16">
        <v>2021</v>
      </c>
      <c r="C375" s="16" t="s">
        <v>26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x14ac:dyDescent="0.3">
      <c r="A376" s="15" t="s">
        <v>43</v>
      </c>
      <c r="B376" s="16">
        <v>2021</v>
      </c>
      <c r="C376" s="16" t="s">
        <v>26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x14ac:dyDescent="0.3">
      <c r="A377" s="15" t="s">
        <v>43</v>
      </c>
      <c r="B377" s="16">
        <v>2021</v>
      </c>
      <c r="C377" s="16" t="s">
        <v>10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x14ac:dyDescent="0.3">
      <c r="A378" s="15" t="s">
        <v>43</v>
      </c>
      <c r="B378" s="16">
        <v>2021</v>
      </c>
      <c r="C378" s="16" t="s">
        <v>10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x14ac:dyDescent="0.3">
      <c r="A379" s="15" t="s">
        <v>47</v>
      </c>
      <c r="B379" s="16">
        <v>2021</v>
      </c>
      <c r="C379" s="16" t="s">
        <v>10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x14ac:dyDescent="0.3">
      <c r="A380" s="15" t="s">
        <v>47</v>
      </c>
      <c r="B380" s="16">
        <v>2021</v>
      </c>
      <c r="C380" s="16" t="s">
        <v>10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x14ac:dyDescent="0.3">
      <c r="A381" s="15" t="s">
        <v>47</v>
      </c>
      <c r="B381" s="16">
        <v>2021</v>
      </c>
      <c r="C381" s="16" t="s">
        <v>10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x14ac:dyDescent="0.3">
      <c r="A382" s="15" t="s">
        <v>47</v>
      </c>
      <c r="B382" s="16">
        <v>2021</v>
      </c>
      <c r="C382" s="16" t="s">
        <v>10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x14ac:dyDescent="0.3">
      <c r="A383" s="15" t="s">
        <v>48</v>
      </c>
      <c r="B383" s="16">
        <v>2021</v>
      </c>
      <c r="C383" s="16" t="s">
        <v>10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customHeight="1" x14ac:dyDescent="0.3">
      <c r="A384" s="15" t="s">
        <v>48</v>
      </c>
      <c r="B384" s="16">
        <v>2021</v>
      </c>
      <c r="C384" s="16" t="s">
        <v>10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x14ac:dyDescent="0.3">
      <c r="A385" s="15" t="s">
        <v>51</v>
      </c>
      <c r="B385" s="16">
        <v>2021</v>
      </c>
      <c r="C385" s="16" t="s">
        <v>10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x14ac:dyDescent="0.3">
      <c r="A386" s="15" t="s">
        <v>51</v>
      </c>
      <c r="B386" s="16">
        <v>2021</v>
      </c>
      <c r="C386" s="16" t="s">
        <v>10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x14ac:dyDescent="0.3">
      <c r="A387" s="15" t="s">
        <v>51</v>
      </c>
      <c r="B387" s="16">
        <v>2021</v>
      </c>
      <c r="C387" s="16" t="s">
        <v>10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x14ac:dyDescent="0.3">
      <c r="A388" s="15" t="s">
        <v>51</v>
      </c>
      <c r="B388" s="16">
        <v>2021</v>
      </c>
      <c r="C388" s="16" t="s">
        <v>10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x14ac:dyDescent="0.3">
      <c r="A389" s="15" t="s">
        <v>60</v>
      </c>
      <c r="B389" s="16">
        <v>2021</v>
      </c>
      <c r="C389" s="16" t="s">
        <v>10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x14ac:dyDescent="0.3">
      <c r="A390" s="15" t="s">
        <v>60</v>
      </c>
      <c r="B390" s="16">
        <v>2021</v>
      </c>
      <c r="C390" s="16" t="s">
        <v>10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x14ac:dyDescent="0.3">
      <c r="A391" s="15" t="s">
        <v>60</v>
      </c>
      <c r="B391" s="16">
        <v>2021</v>
      </c>
      <c r="C391" s="16" t="s">
        <v>10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x14ac:dyDescent="0.3">
      <c r="A392" s="15" t="s">
        <v>60</v>
      </c>
      <c r="B392" s="16">
        <v>2021</v>
      </c>
      <c r="C392" s="16" t="s">
        <v>10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x14ac:dyDescent="0.3">
      <c r="A393" s="15" t="s">
        <v>61</v>
      </c>
      <c r="B393" s="16">
        <v>2021</v>
      </c>
      <c r="C393" s="16" t="s">
        <v>10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x14ac:dyDescent="0.3">
      <c r="A394" s="15" t="s">
        <v>62</v>
      </c>
      <c r="B394" s="16">
        <v>2021</v>
      </c>
      <c r="C394" s="16" t="s">
        <v>10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x14ac:dyDescent="0.3">
      <c r="A395" s="15" t="s">
        <v>62</v>
      </c>
      <c r="B395" s="16">
        <v>2021</v>
      </c>
      <c r="C395" s="16" t="s">
        <v>10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x14ac:dyDescent="0.3">
      <c r="A396" s="15" t="s">
        <v>62</v>
      </c>
      <c r="B396" s="16">
        <v>2021</v>
      </c>
      <c r="C396" s="16" t="s">
        <v>10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x14ac:dyDescent="0.3">
      <c r="A397" s="15" t="s">
        <v>110</v>
      </c>
      <c r="B397" s="16">
        <v>2021</v>
      </c>
      <c r="C397" s="16" t="s">
        <v>66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x14ac:dyDescent="0.3">
      <c r="A398" s="15" t="s">
        <v>110</v>
      </c>
      <c r="B398" s="16">
        <v>2021</v>
      </c>
      <c r="C398" s="16" t="s">
        <v>14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x14ac:dyDescent="0.3">
      <c r="A399" s="15" t="s">
        <v>110</v>
      </c>
      <c r="B399" s="16">
        <v>2021</v>
      </c>
      <c r="C399" s="16" t="s">
        <v>65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x14ac:dyDescent="0.3">
      <c r="A400" s="15" t="s">
        <v>110</v>
      </c>
      <c r="B400" s="16">
        <v>2021</v>
      </c>
      <c r="C400" s="16" t="s">
        <v>64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x14ac:dyDescent="0.3">
      <c r="A401" s="15" t="s">
        <v>110</v>
      </c>
      <c r="B401" s="16">
        <v>2021</v>
      </c>
      <c r="C401" s="16" t="s">
        <v>63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x14ac:dyDescent="0.3">
      <c r="A402" s="15" t="s">
        <v>83</v>
      </c>
      <c r="B402" s="16">
        <v>2022</v>
      </c>
      <c r="C402" s="16" t="s">
        <v>77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x14ac:dyDescent="0.3">
      <c r="A403" s="15" t="s">
        <v>83</v>
      </c>
      <c r="B403" s="16">
        <v>2022</v>
      </c>
      <c r="C403" s="16" t="s">
        <v>78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x14ac:dyDescent="0.3">
      <c r="A404" s="15" t="s">
        <v>83</v>
      </c>
      <c r="B404" s="16">
        <v>2022</v>
      </c>
      <c r="C404" s="16" t="s">
        <v>79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x14ac:dyDescent="0.3">
      <c r="A405" s="15" t="s">
        <v>8</v>
      </c>
      <c r="B405" s="16">
        <v>2022</v>
      </c>
      <c r="C405" s="16" t="s">
        <v>10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x14ac:dyDescent="0.3">
      <c r="A406" s="15" t="s">
        <v>8</v>
      </c>
      <c r="B406" s="16">
        <v>2022</v>
      </c>
      <c r="C406" s="16" t="s">
        <v>10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x14ac:dyDescent="0.3">
      <c r="A407" s="15" t="s">
        <v>8</v>
      </c>
      <c r="B407" s="16">
        <v>2022</v>
      </c>
      <c r="C407" s="16" t="s">
        <v>10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x14ac:dyDescent="0.3">
      <c r="A408" s="15" t="s">
        <v>8</v>
      </c>
      <c r="B408" s="16">
        <v>2022</v>
      </c>
      <c r="C408" s="16" t="s">
        <v>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x14ac:dyDescent="0.3">
      <c r="A409" s="15" t="s">
        <v>25</v>
      </c>
      <c r="B409" s="16">
        <v>2022</v>
      </c>
      <c r="C409" s="16" t="s">
        <v>10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x14ac:dyDescent="0.3">
      <c r="A410" s="15" t="s">
        <v>25</v>
      </c>
      <c r="B410" s="16">
        <v>2022</v>
      </c>
      <c r="C410" s="16" t="s">
        <v>10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x14ac:dyDescent="0.3">
      <c r="A411" s="15" t="s">
        <v>25</v>
      </c>
      <c r="B411" s="16">
        <v>2022</v>
      </c>
      <c r="C411" s="16" t="s">
        <v>10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x14ac:dyDescent="0.3">
      <c r="A412" s="15" t="s">
        <v>39</v>
      </c>
      <c r="B412" s="16">
        <v>2022</v>
      </c>
      <c r="C412" s="16" t="s">
        <v>15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x14ac:dyDescent="0.3">
      <c r="A413" s="15" t="s">
        <v>40</v>
      </c>
      <c r="B413" s="16">
        <v>2022</v>
      </c>
      <c r="C413" s="16" t="s">
        <v>10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x14ac:dyDescent="0.3">
      <c r="A414" s="15" t="s">
        <v>40</v>
      </c>
      <c r="B414" s="16">
        <v>2022</v>
      </c>
      <c r="C414" s="16" t="s">
        <v>10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x14ac:dyDescent="0.3">
      <c r="A415" s="15" t="s">
        <v>40</v>
      </c>
      <c r="B415" s="16">
        <v>2022</v>
      </c>
      <c r="C415" s="16" t="s">
        <v>15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x14ac:dyDescent="0.3">
      <c r="A416" s="15" t="s">
        <v>41</v>
      </c>
      <c r="B416" s="16">
        <v>2022</v>
      </c>
      <c r="C416" s="16" t="s">
        <v>10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x14ac:dyDescent="0.3">
      <c r="A417" s="15" t="s">
        <v>41</v>
      </c>
      <c r="B417" s="16">
        <v>2022</v>
      </c>
      <c r="C417" s="16" t="s">
        <v>10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x14ac:dyDescent="0.3">
      <c r="A418" s="15" t="s">
        <v>41</v>
      </c>
      <c r="B418" s="16">
        <v>2022</v>
      </c>
      <c r="C418" s="16" t="s">
        <v>15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x14ac:dyDescent="0.3">
      <c r="A419" s="15" t="s">
        <v>43</v>
      </c>
      <c r="B419" s="16">
        <v>2022</v>
      </c>
      <c r="C419" s="16" t="s">
        <v>10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x14ac:dyDescent="0.3">
      <c r="A420" s="15" t="s">
        <v>43</v>
      </c>
      <c r="B420" s="16">
        <v>2022</v>
      </c>
      <c r="C420" s="16" t="s">
        <v>10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x14ac:dyDescent="0.3">
      <c r="A421" s="15" t="s">
        <v>43</v>
      </c>
      <c r="B421" s="16">
        <v>2022</v>
      </c>
      <c r="C421" s="16" t="s">
        <v>44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x14ac:dyDescent="0.3">
      <c r="A422" s="15" t="s">
        <v>43</v>
      </c>
      <c r="B422" s="16">
        <v>2022</v>
      </c>
      <c r="C422" s="16" t="s">
        <v>10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x14ac:dyDescent="0.3">
      <c r="A423" s="15" t="s">
        <v>47</v>
      </c>
      <c r="B423" s="16">
        <v>2022</v>
      </c>
      <c r="C423" s="16" t="s">
        <v>10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x14ac:dyDescent="0.3">
      <c r="A424" s="15" t="s">
        <v>47</v>
      </c>
      <c r="B424" s="16">
        <v>2022</v>
      </c>
      <c r="C424" s="16" t="s">
        <v>10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x14ac:dyDescent="0.3">
      <c r="A425" s="15" t="s">
        <v>47</v>
      </c>
      <c r="B425" s="16">
        <v>2022</v>
      </c>
      <c r="C425" s="16" t="s">
        <v>10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x14ac:dyDescent="0.3">
      <c r="A426" s="15" t="s">
        <v>47</v>
      </c>
      <c r="B426" s="16">
        <v>2022</v>
      </c>
      <c r="C426" s="16" t="s">
        <v>15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x14ac:dyDescent="0.3">
      <c r="A427" s="15" t="s">
        <v>48</v>
      </c>
      <c r="B427" s="16">
        <v>2022</v>
      </c>
      <c r="C427" s="16" t="s">
        <v>10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x14ac:dyDescent="0.3">
      <c r="A428" s="15" t="s">
        <v>48</v>
      </c>
      <c r="B428" s="16">
        <v>2022</v>
      </c>
      <c r="C428" s="16" t="s">
        <v>15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x14ac:dyDescent="0.3">
      <c r="A429" s="15" t="s">
        <v>51</v>
      </c>
      <c r="B429" s="16">
        <v>2022</v>
      </c>
      <c r="C429" s="16" t="s">
        <v>10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x14ac:dyDescent="0.3">
      <c r="A430" s="15" t="s">
        <v>51</v>
      </c>
      <c r="B430" s="16">
        <v>2022</v>
      </c>
      <c r="C430" s="16" t="s">
        <v>10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x14ac:dyDescent="0.3">
      <c r="A431" s="15" t="s">
        <v>51</v>
      </c>
      <c r="B431" s="16">
        <v>2022</v>
      </c>
      <c r="C431" s="16" t="s">
        <v>10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x14ac:dyDescent="0.3">
      <c r="A432" s="15" t="s">
        <v>51</v>
      </c>
      <c r="B432" s="16">
        <v>2022</v>
      </c>
      <c r="C432" s="16" t="s">
        <v>15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x14ac:dyDescent="0.3">
      <c r="A433" s="15" t="s">
        <v>60</v>
      </c>
      <c r="B433" s="16">
        <v>2022</v>
      </c>
      <c r="C433" s="16" t="s">
        <v>10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x14ac:dyDescent="0.3">
      <c r="A434" s="15" t="s">
        <v>60</v>
      </c>
      <c r="B434" s="16">
        <v>2022</v>
      </c>
      <c r="C434" s="16" t="s">
        <v>10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x14ac:dyDescent="0.3">
      <c r="A435" s="15" t="s">
        <v>60</v>
      </c>
      <c r="B435" s="16">
        <v>2022</v>
      </c>
      <c r="C435" s="16" t="s">
        <v>10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x14ac:dyDescent="0.3">
      <c r="A436" s="15" t="s">
        <v>60</v>
      </c>
      <c r="B436" s="16">
        <v>2022</v>
      </c>
      <c r="C436" s="16" t="s">
        <v>15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x14ac:dyDescent="0.3">
      <c r="A437" s="15" t="s">
        <v>62</v>
      </c>
      <c r="B437" s="16">
        <v>2022</v>
      </c>
      <c r="C437" s="16" t="s">
        <v>10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x14ac:dyDescent="0.3">
      <c r="A438" s="15" t="s">
        <v>62</v>
      </c>
      <c r="B438" s="16">
        <v>2022</v>
      </c>
      <c r="C438" s="16" t="s">
        <v>10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x14ac:dyDescent="0.3">
      <c r="A439" s="15" t="s">
        <v>62</v>
      </c>
      <c r="B439" s="16">
        <v>2022</v>
      </c>
      <c r="C439" s="16" t="s">
        <v>10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x14ac:dyDescent="0.3">
      <c r="A440" s="15" t="s">
        <v>62</v>
      </c>
      <c r="B440" s="16">
        <v>2022</v>
      </c>
      <c r="C440" s="16" t="s">
        <v>15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x14ac:dyDescent="0.3">
      <c r="A441" s="15" t="s">
        <v>110</v>
      </c>
      <c r="B441" s="16">
        <v>2022</v>
      </c>
      <c r="C441" s="16" t="s">
        <v>10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x14ac:dyDescent="0.3">
      <c r="A442" s="15" t="s">
        <v>110</v>
      </c>
      <c r="B442" s="16">
        <v>2022</v>
      </c>
      <c r="C442" s="16" t="s">
        <v>10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x14ac:dyDescent="0.3">
      <c r="A443" s="15" t="s">
        <v>110</v>
      </c>
      <c r="B443" s="16">
        <v>2022</v>
      </c>
      <c r="C443" s="16" t="s">
        <v>15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x14ac:dyDescent="0.3">
      <c r="A444" s="15" t="s">
        <v>83</v>
      </c>
      <c r="B444" s="16">
        <v>2023</v>
      </c>
      <c r="C444" s="16" t="s">
        <v>80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x14ac:dyDescent="0.3">
      <c r="A445" s="15" t="s">
        <v>83</v>
      </c>
      <c r="B445" s="16">
        <v>2023</v>
      </c>
      <c r="C445" s="16" t="s">
        <v>81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x14ac:dyDescent="0.3">
      <c r="A446" s="15" t="s">
        <v>83</v>
      </c>
      <c r="B446" s="16">
        <v>2023</v>
      </c>
      <c r="C446" s="16" t="s">
        <v>82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x14ac:dyDescent="0.3">
      <c r="A447" s="15" t="s">
        <v>83</v>
      </c>
      <c r="B447" s="16">
        <v>2023</v>
      </c>
      <c r="C447" s="16" t="s">
        <v>109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x14ac:dyDescent="0.3">
      <c r="A448" s="15" t="s">
        <v>39</v>
      </c>
      <c r="B448" s="16">
        <v>2023</v>
      </c>
      <c r="C448" s="16" t="s">
        <v>80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x14ac:dyDescent="0.3">
      <c r="A449" s="15" t="s">
        <v>39</v>
      </c>
      <c r="B449" s="16">
        <v>2023</v>
      </c>
      <c r="C449" s="16" t="s">
        <v>26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x14ac:dyDescent="0.3">
      <c r="A450" s="15" t="s">
        <v>39</v>
      </c>
      <c r="B450" s="16">
        <v>2023</v>
      </c>
      <c r="C450" s="16" t="s">
        <v>109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x14ac:dyDescent="0.3">
      <c r="A451" s="15" t="s">
        <v>40</v>
      </c>
      <c r="B451" s="16">
        <v>2023</v>
      </c>
      <c r="C451" s="16" t="s">
        <v>81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x14ac:dyDescent="0.3">
      <c r="A452" s="15" t="s">
        <v>40</v>
      </c>
      <c r="B452" s="16">
        <v>2023</v>
      </c>
      <c r="C452" s="16" t="s">
        <v>10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x14ac:dyDescent="0.3">
      <c r="A453" s="15" t="s">
        <v>40</v>
      </c>
      <c r="B453" s="16">
        <v>2023</v>
      </c>
      <c r="C453" s="16" t="s">
        <v>109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x14ac:dyDescent="0.3">
      <c r="A454" s="15" t="s">
        <v>41</v>
      </c>
      <c r="B454" s="16">
        <v>2023</v>
      </c>
      <c r="C454" s="16" t="s">
        <v>81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x14ac:dyDescent="0.3">
      <c r="A455" s="15" t="s">
        <v>41</v>
      </c>
      <c r="B455" s="16">
        <v>2023</v>
      </c>
      <c r="C455" s="16" t="s">
        <v>82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x14ac:dyDescent="0.3">
      <c r="A456" s="15" t="s">
        <v>41</v>
      </c>
      <c r="B456" s="16">
        <v>2023</v>
      </c>
      <c r="C456" s="16" t="s">
        <v>109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x14ac:dyDescent="0.3">
      <c r="A457" s="15" t="s">
        <v>47</v>
      </c>
      <c r="B457" s="16">
        <v>2023</v>
      </c>
      <c r="C457" s="16" t="s">
        <v>81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x14ac:dyDescent="0.3">
      <c r="A458" s="15" t="s">
        <v>47</v>
      </c>
      <c r="B458" s="16">
        <v>2023</v>
      </c>
      <c r="C458" s="16" t="s">
        <v>26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x14ac:dyDescent="0.3">
      <c r="A459" s="15" t="s">
        <v>47</v>
      </c>
      <c r="B459" s="16">
        <v>2023</v>
      </c>
      <c r="C459" s="16" t="s">
        <v>109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x14ac:dyDescent="0.3">
      <c r="A460" s="15" t="s">
        <v>48</v>
      </c>
      <c r="B460" s="16">
        <v>2023</v>
      </c>
      <c r="C460" s="16" t="s">
        <v>81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customHeight="1" x14ac:dyDescent="0.3">
      <c r="A461" s="15" t="s">
        <v>48</v>
      </c>
      <c r="B461" s="16">
        <v>2023</v>
      </c>
      <c r="C461" s="16" t="s">
        <v>82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x14ac:dyDescent="0.3">
      <c r="A462" s="15" t="s">
        <v>51</v>
      </c>
      <c r="B462" s="16">
        <v>2023</v>
      </c>
      <c r="C462" s="16" t="s">
        <v>26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x14ac:dyDescent="0.3">
      <c r="A463" s="15" t="s">
        <v>51</v>
      </c>
      <c r="B463" s="16">
        <v>2023</v>
      </c>
      <c r="C463" s="16" t="s">
        <v>109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x14ac:dyDescent="0.3">
      <c r="A464" s="15" t="s">
        <v>60</v>
      </c>
      <c r="B464" s="16">
        <v>2023</v>
      </c>
      <c r="C464" s="16" t="s">
        <v>81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x14ac:dyDescent="0.3">
      <c r="A465" s="15" t="s">
        <v>60</v>
      </c>
      <c r="B465" s="16">
        <v>2023</v>
      </c>
      <c r="C465" s="16" t="s">
        <v>10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x14ac:dyDescent="0.3">
      <c r="A466" s="15" t="s">
        <v>60</v>
      </c>
      <c r="B466" s="16">
        <v>2023</v>
      </c>
      <c r="C466" s="16" t="s">
        <v>109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x14ac:dyDescent="0.3">
      <c r="A467" s="15" t="s">
        <v>62</v>
      </c>
      <c r="B467" s="16">
        <v>2023</v>
      </c>
      <c r="C467" s="16" t="s">
        <v>81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x14ac:dyDescent="0.3">
      <c r="A468" s="15" t="s">
        <v>62</v>
      </c>
      <c r="B468" s="16">
        <v>2023</v>
      </c>
      <c r="C468" s="16" t="s">
        <v>10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x14ac:dyDescent="0.3">
      <c r="A469" s="15" t="s">
        <v>62</v>
      </c>
      <c r="B469" s="16">
        <v>2023</v>
      </c>
      <c r="C469" s="16" t="s">
        <v>109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x14ac:dyDescent="0.3">
      <c r="A470" s="15" t="s">
        <v>110</v>
      </c>
      <c r="B470" s="16">
        <v>2023</v>
      </c>
      <c r="C470" s="16" t="s">
        <v>81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x14ac:dyDescent="0.3">
      <c r="A471" s="15" t="s">
        <v>110</v>
      </c>
      <c r="B471" s="16">
        <v>2023</v>
      </c>
      <c r="C471" s="16" t="s">
        <v>82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x14ac:dyDescent="0.3">
      <c r="A472" s="15" t="s">
        <v>110</v>
      </c>
      <c r="B472" s="16">
        <v>2023</v>
      </c>
      <c r="C472" s="16" t="s">
        <v>109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x14ac:dyDescent="0.3">
      <c r="A473" s="15" t="s">
        <v>61</v>
      </c>
      <c r="B473" s="16" t="s">
        <v>178</v>
      </c>
      <c r="C473" s="16" t="s">
        <v>109</v>
      </c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15" t="s">
        <v>110</v>
      </c>
      <c r="B474" s="16" t="s">
        <v>180</v>
      </c>
      <c r="C474" s="16" t="s">
        <v>186</v>
      </c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 t="s">
        <v>186</v>
      </c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 t="s">
        <v>186</v>
      </c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 t="s">
        <v>186</v>
      </c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 t="s">
        <v>186</v>
      </c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35" t="s">
        <v>47</v>
      </c>
      <c r="B479" s="16" t="s">
        <v>180</v>
      </c>
      <c r="C479" s="16" t="s">
        <v>187</v>
      </c>
      <c r="D479" s="2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35" t="s">
        <v>51</v>
      </c>
      <c r="B480" s="16" t="s">
        <v>180</v>
      </c>
      <c r="C480" s="16" t="s">
        <v>187</v>
      </c>
      <c r="D480" s="2">
        <v>45530</v>
      </c>
      <c r="E480" s="18">
        <v>609.18596647724655</v>
      </c>
      <c r="F480" s="18"/>
      <c r="G480" s="18"/>
      <c r="H480" s="19">
        <v>119101.33912</v>
      </c>
    </row>
    <row r="481" spans="1:10" x14ac:dyDescent="0.3">
      <c r="A481" s="15" t="s">
        <v>39</v>
      </c>
      <c r="B481" s="16" t="s">
        <v>180</v>
      </c>
      <c r="C481" s="16" t="s">
        <v>187</v>
      </c>
      <c r="D481" s="2">
        <v>45530</v>
      </c>
      <c r="E481" s="18">
        <v>9.5006738970897278</v>
      </c>
      <c r="F481" s="18"/>
      <c r="G481" s="18"/>
      <c r="H481" s="19">
        <v>10059</v>
      </c>
    </row>
    <row r="482" spans="1:10" x14ac:dyDescent="0.3">
      <c r="A482" s="35" t="s">
        <v>48</v>
      </c>
      <c r="B482" s="16" t="s">
        <v>180</v>
      </c>
      <c r="C482" s="16" t="s">
        <v>187</v>
      </c>
      <c r="D482" s="2">
        <v>45532</v>
      </c>
      <c r="E482" s="36">
        <v>0.2</v>
      </c>
      <c r="F482" s="36">
        <v>0.2</v>
      </c>
      <c r="G482" s="18">
        <v>1</v>
      </c>
      <c r="H482" s="19">
        <v>457130.45760000002</v>
      </c>
    </row>
    <row r="483" spans="1:10" x14ac:dyDescent="0.3">
      <c r="A483" s="34" t="s">
        <v>190</v>
      </c>
      <c r="B483" s="16" t="s">
        <v>180</v>
      </c>
      <c r="C483" s="34" t="s">
        <v>191</v>
      </c>
      <c r="D483" s="21">
        <v>45618</v>
      </c>
      <c r="E483" s="23">
        <v>5.231652515245986E-2</v>
      </c>
      <c r="F483" s="23">
        <v>5.231652515245986E-2</v>
      </c>
      <c r="G483" s="18"/>
      <c r="H483" s="47">
        <v>33281.984600000003</v>
      </c>
    </row>
    <row r="484" spans="1:10" x14ac:dyDescent="0.3">
      <c r="A484" s="34" t="s">
        <v>39</v>
      </c>
      <c r="B484" s="16" t="s">
        <v>180</v>
      </c>
      <c r="C484" s="34" t="s">
        <v>192</v>
      </c>
      <c r="D484" s="21">
        <v>45618</v>
      </c>
      <c r="E484" s="23">
        <v>30.652615306294965</v>
      </c>
      <c r="F484" s="23">
        <v>0</v>
      </c>
      <c r="G484" s="18"/>
      <c r="H484" s="47">
        <v>32453.97755</v>
      </c>
    </row>
    <row r="485" spans="1:10" x14ac:dyDescent="0.3">
      <c r="A485" s="34" t="s">
        <v>51</v>
      </c>
      <c r="B485" s="16" t="s">
        <v>180</v>
      </c>
      <c r="C485" s="34" t="s">
        <v>192</v>
      </c>
      <c r="D485" s="21">
        <v>45618</v>
      </c>
      <c r="E485" s="23">
        <v>286.01412753377082</v>
      </c>
      <c r="F485" s="23">
        <v>0</v>
      </c>
      <c r="G485" s="18"/>
      <c r="H485" s="47">
        <v>55918.336060000001</v>
      </c>
    </row>
    <row r="486" spans="1:10" x14ac:dyDescent="0.3">
      <c r="A486" s="34" t="s">
        <v>110</v>
      </c>
      <c r="B486" s="16" t="s">
        <v>180</v>
      </c>
      <c r="C486" s="34" t="s">
        <v>192</v>
      </c>
      <c r="D486" s="21">
        <v>45621</v>
      </c>
      <c r="E486" s="23">
        <v>0.12794247712293974</v>
      </c>
      <c r="F486" s="23">
        <v>0</v>
      </c>
      <c r="G486" s="18"/>
      <c r="H486" s="47">
        <v>270000</v>
      </c>
    </row>
    <row r="487" spans="1:10" x14ac:dyDescent="0.3">
      <c r="A487" s="34" t="s">
        <v>83</v>
      </c>
      <c r="B487" s="16" t="s">
        <v>180</v>
      </c>
      <c r="C487" s="34" t="s">
        <v>192</v>
      </c>
      <c r="D487" s="21">
        <v>45622</v>
      </c>
      <c r="E487" s="23">
        <v>243.38451276094619</v>
      </c>
      <c r="F487" s="23">
        <v>0</v>
      </c>
      <c r="G487" s="18"/>
      <c r="H487" s="47">
        <v>189000</v>
      </c>
    </row>
    <row r="488" spans="1:10" x14ac:dyDescent="0.3">
      <c r="A488" s="34" t="s">
        <v>62</v>
      </c>
      <c r="B488" s="16" t="s">
        <v>180</v>
      </c>
      <c r="C488" s="34" t="s">
        <v>192</v>
      </c>
      <c r="D488" s="21">
        <v>45618</v>
      </c>
      <c r="E488" s="23">
        <v>110.97331860070747</v>
      </c>
      <c r="F488" s="23">
        <v>110.97331860070747</v>
      </c>
      <c r="G488" s="18"/>
      <c r="H488" s="47">
        <v>72311.879000000001</v>
      </c>
    </row>
    <row r="489" spans="1:10" x14ac:dyDescent="0.3">
      <c r="A489" s="34" t="s">
        <v>40</v>
      </c>
      <c r="B489" s="16" t="s">
        <v>180</v>
      </c>
      <c r="C489" s="34" t="s">
        <v>192</v>
      </c>
      <c r="D489" s="21">
        <v>45618</v>
      </c>
      <c r="E489" s="23">
        <v>287.17565379473427</v>
      </c>
      <c r="F489" s="23">
        <v>0</v>
      </c>
      <c r="G489" s="18"/>
      <c r="H489" s="47">
        <v>185806.95564</v>
      </c>
    </row>
    <row r="490" spans="1:10" x14ac:dyDescent="0.3">
      <c r="A490" s="34" t="s">
        <v>60</v>
      </c>
      <c r="B490" s="16" t="s">
        <v>180</v>
      </c>
      <c r="C490" s="34" t="s">
        <v>192</v>
      </c>
      <c r="D490" s="21">
        <v>45618</v>
      </c>
      <c r="E490" s="23">
        <v>439.98965998022902</v>
      </c>
      <c r="F490" s="23">
        <v>0</v>
      </c>
      <c r="G490" s="18"/>
      <c r="H490" s="47">
        <v>42728.275860000002</v>
      </c>
      <c r="J490" s="30"/>
    </row>
    <row r="491" spans="1:10" x14ac:dyDescent="0.3">
      <c r="A491" s="34" t="s">
        <v>47</v>
      </c>
      <c r="B491" s="16">
        <v>2024</v>
      </c>
      <c r="C491" s="34" t="s">
        <v>193</v>
      </c>
      <c r="D491" s="21">
        <v>45614</v>
      </c>
      <c r="E491" s="23">
        <v>44.527836206394497</v>
      </c>
      <c r="F491" s="23">
        <v>0</v>
      </c>
      <c r="G491" s="18"/>
      <c r="H491" s="47">
        <v>46642.418619999997</v>
      </c>
    </row>
    <row r="492" spans="1:10" x14ac:dyDescent="0.3">
      <c r="A492" s="34" t="s">
        <v>47</v>
      </c>
      <c r="B492" s="16">
        <v>2024</v>
      </c>
      <c r="C492" s="1" t="s">
        <v>209</v>
      </c>
      <c r="D492" s="2">
        <v>45741</v>
      </c>
      <c r="E492" s="23">
        <v>49.386863146056491</v>
      </c>
      <c r="F492" s="23">
        <v>0</v>
      </c>
      <c r="G492" s="18">
        <v>0</v>
      </c>
      <c r="H492" s="51">
        <v>51732.195889999566</v>
      </c>
    </row>
    <row r="493" spans="1:10" x14ac:dyDescent="0.3">
      <c r="A493" s="34" t="s">
        <v>51</v>
      </c>
      <c r="B493" s="16">
        <v>2024</v>
      </c>
      <c r="C493" s="1" t="s">
        <v>209</v>
      </c>
      <c r="D493" s="2">
        <v>45741</v>
      </c>
      <c r="E493" s="23">
        <v>75</v>
      </c>
      <c r="F493" s="23">
        <v>0</v>
      </c>
      <c r="G493" s="18">
        <v>0</v>
      </c>
      <c r="H493" s="51">
        <v>14663.174999999999</v>
      </c>
    </row>
    <row r="494" spans="1:10" x14ac:dyDescent="0.3">
      <c r="A494" s="34" t="s">
        <v>40</v>
      </c>
      <c r="B494" s="16">
        <v>2024</v>
      </c>
      <c r="C494" s="1" t="s">
        <v>209</v>
      </c>
      <c r="D494" s="2">
        <v>45741</v>
      </c>
      <c r="E494" s="23">
        <v>199.99999999999935</v>
      </c>
      <c r="F494" s="23">
        <v>0</v>
      </c>
      <c r="G494" s="18">
        <v>0</v>
      </c>
      <c r="H494" s="51">
        <v>129402.99999999958</v>
      </c>
    </row>
    <row r="495" spans="1:10" x14ac:dyDescent="0.3">
      <c r="A495" s="34" t="s">
        <v>41</v>
      </c>
      <c r="B495" s="16">
        <v>2024</v>
      </c>
      <c r="C495" s="1" t="s">
        <v>209</v>
      </c>
      <c r="D495" s="2">
        <v>45741</v>
      </c>
      <c r="E495" s="23">
        <v>2.4000000000000008</v>
      </c>
      <c r="F495" s="23">
        <v>2.4000000000000008</v>
      </c>
      <c r="G495" s="18">
        <v>0</v>
      </c>
      <c r="H495" s="51">
        <v>525460.65360000019</v>
      </c>
    </row>
    <row r="496" spans="1:10" x14ac:dyDescent="0.3">
      <c r="A496" s="34" t="s">
        <v>62</v>
      </c>
      <c r="B496" s="16">
        <v>2024</v>
      </c>
      <c r="C496" s="1" t="s">
        <v>209</v>
      </c>
      <c r="D496" s="2">
        <v>45741</v>
      </c>
      <c r="E496" s="23">
        <v>179.99999999999994</v>
      </c>
      <c r="F496" s="23">
        <v>179.99999999999994</v>
      </c>
      <c r="G496" s="18">
        <v>0</v>
      </c>
      <c r="H496" s="51">
        <v>117290.69999999997</v>
      </c>
    </row>
    <row r="497" spans="1:12" x14ac:dyDescent="0.3">
      <c r="A497" s="34" t="s">
        <v>195</v>
      </c>
      <c r="B497" s="16">
        <v>2024</v>
      </c>
      <c r="C497" s="1" t="s">
        <v>209</v>
      </c>
      <c r="D497" s="2">
        <v>45741</v>
      </c>
      <c r="E497" s="23">
        <v>0.11386680806451621</v>
      </c>
      <c r="F497" s="23">
        <v>0</v>
      </c>
      <c r="G497" s="18">
        <v>0</v>
      </c>
      <c r="H497" s="51">
        <v>3529.8710500000025</v>
      </c>
    </row>
    <row r="498" spans="1:12" x14ac:dyDescent="0.3">
      <c r="A498" s="34" t="s">
        <v>196</v>
      </c>
      <c r="B498" s="16">
        <v>2024</v>
      </c>
      <c r="C498" s="1" t="s">
        <v>211</v>
      </c>
      <c r="D498" s="2">
        <v>45741</v>
      </c>
      <c r="E498" s="23">
        <v>5.9638168512971879E-2</v>
      </c>
      <c r="F498" s="23">
        <v>0</v>
      </c>
      <c r="G498" s="18">
        <v>0</v>
      </c>
      <c r="H498" s="51">
        <v>116.58098999999999</v>
      </c>
    </row>
    <row r="499" spans="1:12" x14ac:dyDescent="0.3">
      <c r="A499" s="34" t="s">
        <v>197</v>
      </c>
      <c r="B499" s="16">
        <v>2024</v>
      </c>
      <c r="C499" s="1" t="s">
        <v>211</v>
      </c>
      <c r="D499" s="2">
        <v>45741</v>
      </c>
      <c r="E499" s="23">
        <v>2.7586635390401994E-2</v>
      </c>
      <c r="F499" s="23">
        <v>0</v>
      </c>
      <c r="G499" s="18">
        <v>0</v>
      </c>
      <c r="H499" s="51">
        <v>120.59128</v>
      </c>
    </row>
    <row r="500" spans="1:12" x14ac:dyDescent="0.3">
      <c r="A500" s="34" t="s">
        <v>198</v>
      </c>
      <c r="B500" s="16">
        <v>2024</v>
      </c>
      <c r="C500" s="1" t="s">
        <v>211</v>
      </c>
      <c r="D500" s="2">
        <v>45741</v>
      </c>
      <c r="E500" s="23">
        <v>0.40841992843208919</v>
      </c>
      <c r="F500" s="23">
        <v>0</v>
      </c>
      <c r="G500" s="18">
        <v>0</v>
      </c>
      <c r="H500" s="51">
        <v>1181.8672100000001</v>
      </c>
    </row>
    <row r="501" spans="1:12" x14ac:dyDescent="0.3">
      <c r="A501" s="34" t="s">
        <v>199</v>
      </c>
      <c r="B501" s="16">
        <v>2024</v>
      </c>
      <c r="C501" s="1" t="s">
        <v>211</v>
      </c>
      <c r="D501" s="2">
        <v>45741</v>
      </c>
      <c r="E501" s="23">
        <v>0.13737780155354518</v>
      </c>
      <c r="F501" s="23">
        <v>0</v>
      </c>
      <c r="G501" s="18">
        <v>0</v>
      </c>
      <c r="H501" s="51">
        <v>1413.9553900000001</v>
      </c>
    </row>
    <row r="502" spans="1:12" x14ac:dyDescent="0.3">
      <c r="A502" s="34" t="s">
        <v>200</v>
      </c>
      <c r="B502" s="16">
        <v>2024</v>
      </c>
      <c r="C502" s="1" t="s">
        <v>211</v>
      </c>
      <c r="D502" s="2">
        <v>45741</v>
      </c>
      <c r="E502" s="23">
        <v>0.1558984312582585</v>
      </c>
      <c r="F502" s="23">
        <v>0</v>
      </c>
      <c r="G502" s="18">
        <v>0</v>
      </c>
      <c r="H502" s="51">
        <v>1191.2740099999999</v>
      </c>
    </row>
    <row r="503" spans="1:12" x14ac:dyDescent="0.3">
      <c r="A503" s="34" t="s">
        <v>201</v>
      </c>
      <c r="B503" s="16">
        <v>2024</v>
      </c>
      <c r="C503" s="1" t="s">
        <v>211</v>
      </c>
      <c r="D503" s="2">
        <v>45741</v>
      </c>
      <c r="E503" s="23">
        <v>0.74635091307924328</v>
      </c>
      <c r="F503" s="23">
        <v>0</v>
      </c>
      <c r="G503" s="18">
        <v>0</v>
      </c>
      <c r="H503" s="51">
        <v>2721.9417800000001</v>
      </c>
    </row>
    <row r="504" spans="1:12" x14ac:dyDescent="0.3">
      <c r="A504" s="34" t="s">
        <v>202</v>
      </c>
      <c r="B504" s="16">
        <v>2024</v>
      </c>
      <c r="C504" s="1" t="s">
        <v>211</v>
      </c>
      <c r="D504" s="2">
        <v>45741</v>
      </c>
      <c r="E504" s="23">
        <v>2.0013765264684205</v>
      </c>
      <c r="F504" s="23">
        <v>0</v>
      </c>
      <c r="G504" s="18">
        <v>0</v>
      </c>
      <c r="H504" s="51">
        <v>4154.5974900000001</v>
      </c>
    </row>
    <row r="505" spans="1:12" x14ac:dyDescent="0.3">
      <c r="A505" s="34" t="s">
        <v>203</v>
      </c>
      <c r="B505" s="16">
        <v>2024</v>
      </c>
      <c r="C505" s="1" t="s">
        <v>211</v>
      </c>
      <c r="D505" s="2">
        <v>45741</v>
      </c>
      <c r="E505" s="23">
        <v>2.2340759371163841E-2</v>
      </c>
      <c r="F505" s="23">
        <v>0</v>
      </c>
      <c r="G505" s="18">
        <v>0</v>
      </c>
      <c r="H505" s="51">
        <v>699.72009000000025</v>
      </c>
    </row>
    <row r="506" spans="1:12" x14ac:dyDescent="0.3">
      <c r="A506" s="34" t="s">
        <v>204</v>
      </c>
      <c r="B506" s="16">
        <v>2024</v>
      </c>
      <c r="C506" s="1" t="s">
        <v>211</v>
      </c>
      <c r="D506" s="2">
        <v>45741</v>
      </c>
      <c r="E506" s="23">
        <v>5.6709724191203199E-3</v>
      </c>
      <c r="F506" s="23">
        <v>0</v>
      </c>
      <c r="G506" s="18">
        <v>0</v>
      </c>
      <c r="H506" s="51">
        <v>46.582530000000226</v>
      </c>
    </row>
    <row r="507" spans="1:12" x14ac:dyDescent="0.3">
      <c r="A507" s="34" t="s">
        <v>205</v>
      </c>
      <c r="B507" s="16">
        <v>2024</v>
      </c>
      <c r="C507" s="1" t="s">
        <v>211</v>
      </c>
      <c r="D507" s="2">
        <v>45741</v>
      </c>
      <c r="E507" s="23">
        <v>0.13672934065008444</v>
      </c>
      <c r="F507" s="23">
        <v>0</v>
      </c>
      <c r="G507" s="18">
        <v>0</v>
      </c>
      <c r="H507" s="51">
        <v>1137.8989000000001</v>
      </c>
    </row>
    <row r="508" spans="1:12" x14ac:dyDescent="0.3">
      <c r="A508" s="34" t="s">
        <v>206</v>
      </c>
      <c r="B508" s="16">
        <v>2024</v>
      </c>
      <c r="C508" s="1" t="s">
        <v>209</v>
      </c>
      <c r="D508" s="2">
        <v>45741</v>
      </c>
      <c r="E508" s="23">
        <v>0</v>
      </c>
      <c r="F508" s="23">
        <v>2.0275998714568904E-2</v>
      </c>
      <c r="G508" s="18">
        <v>0</v>
      </c>
      <c r="H508" s="51">
        <v>7992.3422399999999</v>
      </c>
      <c r="L508" s="5" t="s">
        <v>210</v>
      </c>
    </row>
    <row r="509" spans="1:12" x14ac:dyDescent="0.3">
      <c r="A509" s="34" t="s">
        <v>206</v>
      </c>
      <c r="B509" s="16">
        <v>2024</v>
      </c>
      <c r="C509" s="1" t="s">
        <v>209</v>
      </c>
      <c r="D509" s="2">
        <v>45741</v>
      </c>
      <c r="E509" s="23">
        <v>4.6422037394795099E-2</v>
      </c>
      <c r="F509" s="23">
        <v>0</v>
      </c>
      <c r="G509" s="18">
        <v>0</v>
      </c>
      <c r="H509" s="51">
        <v>18648.79855</v>
      </c>
    </row>
    <row r="510" spans="1:12" x14ac:dyDescent="0.3">
      <c r="A510" s="34" t="s">
        <v>207</v>
      </c>
      <c r="B510" s="16">
        <v>2024</v>
      </c>
      <c r="C510" s="1" t="s">
        <v>211</v>
      </c>
      <c r="D510" s="2">
        <v>45741</v>
      </c>
      <c r="E510" s="23">
        <v>266.27410256117656</v>
      </c>
      <c r="F510" s="23">
        <v>0</v>
      </c>
      <c r="G510" s="18">
        <v>0</v>
      </c>
      <c r="H510" s="51">
        <v>70000.000000000029</v>
      </c>
    </row>
    <row r="511" spans="1:12" x14ac:dyDescent="0.3">
      <c r="A511" s="34" t="s">
        <v>179</v>
      </c>
      <c r="B511" s="16">
        <v>2024</v>
      </c>
      <c r="C511" s="1" t="s">
        <v>209</v>
      </c>
      <c r="D511" s="2">
        <v>45742</v>
      </c>
      <c r="E511" s="23">
        <v>0.24500000000000027</v>
      </c>
      <c r="F511" s="23">
        <v>0</v>
      </c>
      <c r="G511" s="18">
        <v>0</v>
      </c>
      <c r="H511" s="51">
        <v>517029.22663000057</v>
      </c>
    </row>
    <row r="512" spans="1:12" x14ac:dyDescent="0.3">
      <c r="A512" s="34" t="s">
        <v>48</v>
      </c>
      <c r="B512" s="16">
        <v>2024</v>
      </c>
      <c r="C512" s="1" t="s">
        <v>209</v>
      </c>
      <c r="D512" s="2">
        <v>45744</v>
      </c>
      <c r="E512" s="23">
        <v>0.38</v>
      </c>
      <c r="F512" s="23">
        <v>0.38</v>
      </c>
      <c r="G512" s="18">
        <f>5*Tab_DividendosSiteRI[[#This Row],[PN ]]</f>
        <v>1.9</v>
      </c>
      <c r="H512" s="51">
        <v>868547.86944000004</v>
      </c>
    </row>
    <row r="513" spans="1:8" x14ac:dyDescent="0.3">
      <c r="A513" s="34" t="s">
        <v>194</v>
      </c>
      <c r="B513" s="16">
        <v>2024</v>
      </c>
      <c r="C513" s="1" t="s">
        <v>211</v>
      </c>
      <c r="D513" s="2">
        <v>45741</v>
      </c>
      <c r="E513" s="23">
        <v>4.9858360818306545E-2</v>
      </c>
      <c r="F513" s="23">
        <v>0</v>
      </c>
      <c r="G513" s="18">
        <v>0</v>
      </c>
      <c r="H513" s="51">
        <v>12970.306500000008</v>
      </c>
    </row>
    <row r="514" spans="1:8" x14ac:dyDescent="0.3">
      <c r="A514" s="34" t="s">
        <v>83</v>
      </c>
      <c r="B514" s="16">
        <v>2024</v>
      </c>
      <c r="C514" s="1" t="s">
        <v>211</v>
      </c>
      <c r="D514" s="2">
        <v>45742</v>
      </c>
      <c r="E514" s="23">
        <v>466</v>
      </c>
      <c r="F514" s="23">
        <v>0</v>
      </c>
      <c r="G514" s="18">
        <v>0</v>
      </c>
      <c r="H514" s="51">
        <v>361871.83400000015</v>
      </c>
    </row>
    <row r="515" spans="1:8" x14ac:dyDescent="0.3">
      <c r="A515" s="34" t="s">
        <v>208</v>
      </c>
      <c r="B515" s="16">
        <v>2024</v>
      </c>
      <c r="C515" s="1" t="s">
        <v>211</v>
      </c>
      <c r="D515" s="2">
        <v>45744</v>
      </c>
      <c r="E515" s="23">
        <v>0</v>
      </c>
      <c r="F515" s="23">
        <v>1.2009900441269639</v>
      </c>
      <c r="G515" s="18">
        <v>0</v>
      </c>
      <c r="H515" s="30">
        <v>199185.09836</v>
      </c>
    </row>
    <row r="516" spans="1:8" x14ac:dyDescent="0.3">
      <c r="A516" s="34" t="s">
        <v>208</v>
      </c>
      <c r="B516" s="16">
        <v>2024</v>
      </c>
      <c r="C516" s="1" t="s">
        <v>211</v>
      </c>
      <c r="D516" s="2">
        <v>45744</v>
      </c>
      <c r="E516" s="23">
        <v>0.38080788338386656</v>
      </c>
      <c r="F516" s="23">
        <v>0</v>
      </c>
      <c r="G516" s="18">
        <v>0</v>
      </c>
      <c r="H516" s="30">
        <v>162969.62593000001</v>
      </c>
    </row>
    <row r="517" spans="1:8" x14ac:dyDescent="0.3">
      <c r="A517" s="34"/>
      <c r="B517" s="16"/>
      <c r="C517" s="16"/>
      <c r="D517" s="17"/>
      <c r="E517" s="45"/>
      <c r="F517" s="45"/>
      <c r="G517" s="45"/>
      <c r="H517" s="46">
        <f>SUBTOTAL(109,Tab_DividendosSiteRI[Total (R​$ mil)])</f>
        <v>35086717.106918693</v>
      </c>
    </row>
    <row r="518" spans="1:8" x14ac:dyDescent="0.3">
      <c r="A518" s="15"/>
      <c r="B518" s="16"/>
      <c r="C518" s="16"/>
      <c r="D518" s="17"/>
      <c r="E518" s="18"/>
      <c r="F518" s="18"/>
      <c r="G518" s="18"/>
      <c r="H518" s="19"/>
    </row>
    <row r="519" spans="1:8" x14ac:dyDescent="0.3">
      <c r="A519" s="15"/>
      <c r="B519" s="16"/>
      <c r="C519" s="16"/>
      <c r="D519" s="17"/>
      <c r="E519" s="18"/>
      <c r="F519" s="18"/>
      <c r="G519" s="18"/>
      <c r="H519" s="19"/>
    </row>
    <row r="520" spans="1:8" x14ac:dyDescent="0.3">
      <c r="A520" s="15"/>
      <c r="B520" s="16"/>
      <c r="C520" s="16"/>
      <c r="D520" s="17"/>
      <c r="E520" s="18"/>
      <c r="F520" s="18"/>
      <c r="G520" s="18"/>
      <c r="H520" s="19"/>
    </row>
    <row r="521" spans="1:8" x14ac:dyDescent="0.3">
      <c r="A521" s="15"/>
      <c r="B521" s="16"/>
      <c r="C521" s="16"/>
      <c r="D521" s="17"/>
      <c r="E521" s="18"/>
      <c r="F521" s="18"/>
      <c r="G521" s="18"/>
      <c r="H521" s="19"/>
    </row>
    <row r="522" spans="1:8" x14ac:dyDescent="0.3">
      <c r="A522" s="15"/>
      <c r="B522" s="16"/>
      <c r="C522" s="16"/>
      <c r="D522" s="17"/>
      <c r="E522" s="18"/>
      <c r="F522" s="18"/>
      <c r="G522" s="18"/>
      <c r="H522" s="19"/>
    </row>
    <row r="523" spans="1:8" x14ac:dyDescent="0.3">
      <c r="A523" s="15"/>
      <c r="B523" s="16"/>
      <c r="C523" s="16"/>
      <c r="D523" s="17"/>
      <c r="E523" s="18"/>
      <c r="F523" s="18"/>
      <c r="G523" s="18"/>
      <c r="H523" s="19"/>
    </row>
  </sheetData>
  <mergeCells count="1">
    <mergeCell ref="E5:G5"/>
  </mergeCells>
  <phoneticPr fontId="10" type="noConversion"/>
  <conditionalFormatting sqref="H463:H471">
    <cfRule type="duplicateValues" dxfId="22" priority="10"/>
  </conditionalFormatting>
  <conditionalFormatting sqref="H492:H516">
    <cfRule type="duplicateValues" dxfId="21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79DE-B760-486C-B832-4884645A374E}">
  <sheetPr>
    <tabColor rgb="FF009FC2"/>
  </sheetPr>
  <dimension ref="A1:H516"/>
  <sheetViews>
    <sheetView showGridLines="0" showRowColHeaders="0" workbookViewId="0">
      <pane ySplit="6" topLeftCell="A502" activePane="bottomLeft" state="frozen"/>
      <selection activeCell="K7" sqref="K7"/>
      <selection pane="bottomLeft" activeCell="C494" sqref="C494"/>
    </sheetView>
  </sheetViews>
  <sheetFormatPr defaultRowHeight="15" x14ac:dyDescent="0.3"/>
  <cols>
    <col min="1" max="1" width="15.5703125" style="1" customWidth="1"/>
    <col min="2" max="2" width="10.140625" style="1" bestFit="1" customWidth="1"/>
    <col min="3" max="3" width="41.140625" style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29" t="s">
        <v>111</v>
      </c>
      <c r="B2" s="29"/>
      <c r="C2" s="29"/>
      <c r="D2" s="29"/>
      <c r="E2" s="29"/>
      <c r="F2" s="29"/>
      <c r="G2" s="29"/>
      <c r="H2" s="29"/>
    </row>
    <row r="3" spans="1:8" ht="98.25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54" t="s">
        <v>1</v>
      </c>
      <c r="F5" s="55"/>
      <c r="G5" s="56"/>
      <c r="H5" s="8"/>
    </row>
    <row r="6" spans="1:8" s="14" customFormat="1" x14ac:dyDescent="0.25">
      <c r="A6" s="9" t="s">
        <v>112</v>
      </c>
      <c r="B6" s="10" t="s">
        <v>167</v>
      </c>
      <c r="C6" s="10" t="s">
        <v>113</v>
      </c>
      <c r="D6" s="11" t="s">
        <v>114</v>
      </c>
      <c r="E6" s="12" t="s">
        <v>116</v>
      </c>
      <c r="F6" s="12" t="s">
        <v>117</v>
      </c>
      <c r="G6" s="12" t="s">
        <v>118</v>
      </c>
      <c r="H6" s="13" t="s">
        <v>115</v>
      </c>
    </row>
    <row r="7" spans="1:8" s="20" customFormat="1" x14ac:dyDescent="0.3">
      <c r="A7" s="15" t="s">
        <v>8</v>
      </c>
      <c r="B7" s="16">
        <v>2004</v>
      </c>
      <c r="C7" s="16" t="s">
        <v>125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x14ac:dyDescent="0.3">
      <c r="A8" s="15" t="s">
        <v>25</v>
      </c>
      <c r="B8" s="16">
        <v>2004</v>
      </c>
      <c r="C8" s="16" t="s">
        <v>122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x14ac:dyDescent="0.3">
      <c r="A9" s="15" t="s">
        <v>43</v>
      </c>
      <c r="B9" s="16">
        <v>2004</v>
      </c>
      <c r="C9" s="16" t="s">
        <v>122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x14ac:dyDescent="0.3">
      <c r="A10" s="15" t="s">
        <v>8</v>
      </c>
      <c r="B10" s="16">
        <v>2005</v>
      </c>
      <c r="C10" s="16" t="s">
        <v>122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x14ac:dyDescent="0.3">
      <c r="A11" s="15" t="s">
        <v>25</v>
      </c>
      <c r="B11" s="16">
        <v>2005</v>
      </c>
      <c r="C11" s="16" t="s">
        <v>122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x14ac:dyDescent="0.3">
      <c r="A12" s="15" t="s">
        <v>43</v>
      </c>
      <c r="B12" s="16">
        <v>2005</v>
      </c>
      <c r="C12" s="16" t="s">
        <v>126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x14ac:dyDescent="0.3">
      <c r="A13" s="15" t="s">
        <v>43</v>
      </c>
      <c r="B13" s="16">
        <v>2005</v>
      </c>
      <c r="C13" s="16" t="s">
        <v>172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x14ac:dyDescent="0.3">
      <c r="A14" s="15" t="s">
        <v>43</v>
      </c>
      <c r="B14" s="16">
        <v>2005</v>
      </c>
      <c r="C14" s="16" t="s">
        <v>126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x14ac:dyDescent="0.3">
      <c r="A15" s="15" t="s">
        <v>43</v>
      </c>
      <c r="B15" s="16">
        <v>2005</v>
      </c>
      <c r="C15" s="16" t="s">
        <v>119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x14ac:dyDescent="0.3">
      <c r="A16" s="15" t="s">
        <v>47</v>
      </c>
      <c r="B16" s="16">
        <v>2005</v>
      </c>
      <c r="C16" s="16" t="s">
        <v>122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x14ac:dyDescent="0.3">
      <c r="A17" s="15" t="s">
        <v>51</v>
      </c>
      <c r="B17" s="16">
        <v>2005</v>
      </c>
      <c r="C17" s="16" t="s">
        <v>122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x14ac:dyDescent="0.3">
      <c r="A18" s="15" t="s">
        <v>8</v>
      </c>
      <c r="B18" s="16">
        <v>2006</v>
      </c>
      <c r="C18" s="16" t="s">
        <v>126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x14ac:dyDescent="0.3">
      <c r="A19" s="15" t="s">
        <v>25</v>
      </c>
      <c r="B19" s="16">
        <v>2006</v>
      </c>
      <c r="C19" s="16" t="s">
        <v>126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x14ac:dyDescent="0.3">
      <c r="A20" s="15" t="s">
        <v>25</v>
      </c>
      <c r="B20" s="16">
        <v>2006</v>
      </c>
      <c r="C20" s="16" t="s">
        <v>126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x14ac:dyDescent="0.3">
      <c r="A21" s="15" t="s">
        <v>43</v>
      </c>
      <c r="B21" s="16">
        <v>2006</v>
      </c>
      <c r="C21" s="16" t="s">
        <v>126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x14ac:dyDescent="0.3">
      <c r="A22" s="15" t="s">
        <v>47</v>
      </c>
      <c r="B22" s="16">
        <v>2006</v>
      </c>
      <c r="C22" s="16" t="s">
        <v>126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x14ac:dyDescent="0.3">
      <c r="A23" s="15" t="s">
        <v>47</v>
      </c>
      <c r="B23" s="16">
        <v>2006</v>
      </c>
      <c r="C23" s="16" t="s">
        <v>126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x14ac:dyDescent="0.3">
      <c r="A24" s="15" t="s">
        <v>47</v>
      </c>
      <c r="B24" s="16">
        <v>2006</v>
      </c>
      <c r="C24" s="16" t="s">
        <v>119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x14ac:dyDescent="0.3">
      <c r="A25" s="15" t="s">
        <v>51</v>
      </c>
      <c r="B25" s="16">
        <v>2006</v>
      </c>
      <c r="C25" s="16" t="s">
        <v>126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x14ac:dyDescent="0.3">
      <c r="A26" s="15" t="s">
        <v>51</v>
      </c>
      <c r="B26" s="16">
        <v>2006</v>
      </c>
      <c r="C26" s="16" t="s">
        <v>126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x14ac:dyDescent="0.3">
      <c r="A27" s="15" t="s">
        <v>51</v>
      </c>
      <c r="B27" s="16">
        <v>2006</v>
      </c>
      <c r="C27" s="16" t="s">
        <v>119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x14ac:dyDescent="0.3">
      <c r="A28" s="15" t="s">
        <v>8</v>
      </c>
      <c r="B28" s="16">
        <v>2007</v>
      </c>
      <c r="C28" s="16" t="s">
        <v>122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x14ac:dyDescent="0.3">
      <c r="A29" s="15" t="s">
        <v>25</v>
      </c>
      <c r="B29" s="16">
        <v>2007</v>
      </c>
      <c r="C29" s="16" t="s">
        <v>126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x14ac:dyDescent="0.3">
      <c r="A30" s="15" t="s">
        <v>25</v>
      </c>
      <c r="B30" s="16">
        <v>2007</v>
      </c>
      <c r="C30" s="16" t="s">
        <v>119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x14ac:dyDescent="0.3">
      <c r="A31" s="15" t="s">
        <v>43</v>
      </c>
      <c r="B31" s="16">
        <v>2007</v>
      </c>
      <c r="C31" s="16" t="s">
        <v>122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x14ac:dyDescent="0.3">
      <c r="A32" s="15" t="s">
        <v>47</v>
      </c>
      <c r="B32" s="16">
        <v>2007</v>
      </c>
      <c r="C32" s="16" t="s">
        <v>122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x14ac:dyDescent="0.3">
      <c r="A33" s="15" t="s">
        <v>48</v>
      </c>
      <c r="B33" s="16">
        <v>2007</v>
      </c>
      <c r="C33" s="16" t="s">
        <v>126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x14ac:dyDescent="0.3">
      <c r="A34" s="15" t="s">
        <v>48</v>
      </c>
      <c r="B34" s="16">
        <v>2007</v>
      </c>
      <c r="C34" s="16" t="s">
        <v>119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x14ac:dyDescent="0.3">
      <c r="A35" s="15" t="s">
        <v>51</v>
      </c>
      <c r="B35" s="16">
        <v>2007</v>
      </c>
      <c r="C35" s="16" t="s">
        <v>126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x14ac:dyDescent="0.3">
      <c r="A36" s="15" t="s">
        <v>51</v>
      </c>
      <c r="B36" s="16">
        <v>2007</v>
      </c>
      <c r="C36" s="16" t="s">
        <v>149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x14ac:dyDescent="0.3">
      <c r="A37" s="15" t="s">
        <v>51</v>
      </c>
      <c r="B37" s="16">
        <v>2007</v>
      </c>
      <c r="C37" s="16" t="s">
        <v>151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x14ac:dyDescent="0.3">
      <c r="A38" s="15" t="s">
        <v>51</v>
      </c>
      <c r="B38" s="16">
        <v>2007</v>
      </c>
      <c r="C38" s="16" t="s">
        <v>152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x14ac:dyDescent="0.3">
      <c r="A39" s="15" t="s">
        <v>51</v>
      </c>
      <c r="B39" s="16">
        <v>2007</v>
      </c>
      <c r="C39" s="16" t="s">
        <v>160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x14ac:dyDescent="0.3">
      <c r="A40" s="15" t="s">
        <v>51</v>
      </c>
      <c r="B40" s="16">
        <v>2007</v>
      </c>
      <c r="C40" s="16" t="s">
        <v>161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x14ac:dyDescent="0.3">
      <c r="A41" s="15" t="s">
        <v>51</v>
      </c>
      <c r="B41" s="16">
        <v>2007</v>
      </c>
      <c r="C41" s="16" t="s">
        <v>162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x14ac:dyDescent="0.3">
      <c r="A42" s="15" t="s">
        <v>51</v>
      </c>
      <c r="B42" s="16">
        <v>2007</v>
      </c>
      <c r="C42" s="16" t="s">
        <v>163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x14ac:dyDescent="0.3">
      <c r="A43" s="15" t="s">
        <v>51</v>
      </c>
      <c r="B43" s="16">
        <v>2007</v>
      </c>
      <c r="C43" s="16" t="s">
        <v>164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x14ac:dyDescent="0.3">
      <c r="A44" s="15" t="s">
        <v>8</v>
      </c>
      <c r="B44" s="16">
        <v>2008</v>
      </c>
      <c r="C44" s="16" t="s">
        <v>123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x14ac:dyDescent="0.3">
      <c r="A45" s="15" t="s">
        <v>8</v>
      </c>
      <c r="B45" s="16">
        <v>2008</v>
      </c>
      <c r="C45" s="16" t="s">
        <v>119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x14ac:dyDescent="0.3">
      <c r="A46" s="15" t="s">
        <v>25</v>
      </c>
      <c r="B46" s="16">
        <v>2008</v>
      </c>
      <c r="C46" s="16" t="s">
        <v>126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x14ac:dyDescent="0.3">
      <c r="A47" s="15" t="s">
        <v>25</v>
      </c>
      <c r="B47" s="16">
        <v>2008</v>
      </c>
      <c r="C47" s="16" t="s">
        <v>148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x14ac:dyDescent="0.3">
      <c r="A48" s="15" t="s">
        <v>25</v>
      </c>
      <c r="B48" s="16">
        <v>2008</v>
      </c>
      <c r="C48" s="16" t="s">
        <v>150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x14ac:dyDescent="0.3">
      <c r="A49" s="15" t="s">
        <v>25</v>
      </c>
      <c r="B49" s="16">
        <v>2008</v>
      </c>
      <c r="C49" s="16" t="s">
        <v>153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x14ac:dyDescent="0.3">
      <c r="A50" s="15" t="s">
        <v>25</v>
      </c>
      <c r="B50" s="16">
        <v>2008</v>
      </c>
      <c r="C50" s="16" t="s">
        <v>154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x14ac:dyDescent="0.3">
      <c r="A51" s="15" t="s">
        <v>25</v>
      </c>
      <c r="B51" s="16">
        <v>2008</v>
      </c>
      <c r="C51" s="16" t="s">
        <v>155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x14ac:dyDescent="0.3">
      <c r="A52" s="15" t="s">
        <v>25</v>
      </c>
      <c r="B52" s="16">
        <v>2008</v>
      </c>
      <c r="C52" s="16" t="s">
        <v>156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x14ac:dyDescent="0.3">
      <c r="A53" s="15" t="s">
        <v>25</v>
      </c>
      <c r="B53" s="16">
        <v>2008</v>
      </c>
      <c r="C53" s="16" t="s">
        <v>157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x14ac:dyDescent="0.3">
      <c r="A54" s="15" t="s">
        <v>25</v>
      </c>
      <c r="B54" s="16">
        <v>2008</v>
      </c>
      <c r="C54" s="16" t="s">
        <v>158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x14ac:dyDescent="0.3">
      <c r="A55" s="15" t="s">
        <v>25</v>
      </c>
      <c r="B55" s="16">
        <v>2008</v>
      </c>
      <c r="C55" s="16" t="s">
        <v>159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x14ac:dyDescent="0.3">
      <c r="A56" s="15" t="s">
        <v>43</v>
      </c>
      <c r="B56" s="16">
        <v>2008</v>
      </c>
      <c r="C56" s="16" t="s">
        <v>126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x14ac:dyDescent="0.3">
      <c r="A57" s="15" t="s">
        <v>43</v>
      </c>
      <c r="B57" s="16">
        <v>2008</v>
      </c>
      <c r="C57" s="16" t="s">
        <v>119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customHeight="1" x14ac:dyDescent="0.3">
      <c r="A58" s="15" t="s">
        <v>43</v>
      </c>
      <c r="B58" s="16">
        <v>2008</v>
      </c>
      <c r="C58" s="16" t="s">
        <v>124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x14ac:dyDescent="0.3">
      <c r="A59" s="15" t="s">
        <v>47</v>
      </c>
      <c r="B59" s="16">
        <v>2008</v>
      </c>
      <c r="C59" s="16" t="s">
        <v>126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x14ac:dyDescent="0.3">
      <c r="A60" s="15" t="s">
        <v>48</v>
      </c>
      <c r="B60" s="16">
        <v>2008</v>
      </c>
      <c r="C60" s="16" t="s">
        <v>126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x14ac:dyDescent="0.3">
      <c r="A61" s="15" t="s">
        <v>51</v>
      </c>
      <c r="B61" s="16">
        <v>2008</v>
      </c>
      <c r="C61" s="16" t="s">
        <v>126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x14ac:dyDescent="0.3">
      <c r="A62" s="15" t="s">
        <v>8</v>
      </c>
      <c r="B62" s="16">
        <v>2009</v>
      </c>
      <c r="C62" s="16" t="s">
        <v>123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x14ac:dyDescent="0.3">
      <c r="A63" s="15" t="s">
        <v>25</v>
      </c>
      <c r="B63" s="16">
        <v>2009</v>
      </c>
      <c r="C63" s="16" t="s">
        <v>126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x14ac:dyDescent="0.3">
      <c r="A64" s="15" t="s">
        <v>25</v>
      </c>
      <c r="B64" s="16">
        <v>2009</v>
      </c>
      <c r="C64" s="16" t="s">
        <v>119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x14ac:dyDescent="0.3">
      <c r="A65" s="15" t="s">
        <v>43</v>
      </c>
      <c r="B65" s="16">
        <v>2009</v>
      </c>
      <c r="C65" s="16" t="s">
        <v>126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x14ac:dyDescent="0.3">
      <c r="A66" s="15" t="s">
        <v>43</v>
      </c>
      <c r="B66" s="16">
        <v>2009</v>
      </c>
      <c r="C66" s="16" t="s">
        <v>119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x14ac:dyDescent="0.3">
      <c r="A67" s="15" t="s">
        <v>47</v>
      </c>
      <c r="B67" s="16">
        <v>2009</v>
      </c>
      <c r="C67" s="16" t="s">
        <v>126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x14ac:dyDescent="0.3">
      <c r="A68" s="15" t="s">
        <v>47</v>
      </c>
      <c r="B68" s="16">
        <v>2009</v>
      </c>
      <c r="C68" s="16" t="s">
        <v>119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x14ac:dyDescent="0.3">
      <c r="A69" s="15" t="s">
        <v>48</v>
      </c>
      <c r="B69" s="16">
        <v>2009</v>
      </c>
      <c r="C69" s="16" t="s">
        <v>126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x14ac:dyDescent="0.3">
      <c r="A70" s="15" t="s">
        <v>48</v>
      </c>
      <c r="B70" s="16">
        <v>2009</v>
      </c>
      <c r="C70" s="16" t="s">
        <v>119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x14ac:dyDescent="0.3">
      <c r="A71" s="15" t="s">
        <v>51</v>
      </c>
      <c r="B71" s="16">
        <v>2009</v>
      </c>
      <c r="C71" s="16" t="s">
        <v>123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x14ac:dyDescent="0.3">
      <c r="A72" s="15" t="s">
        <v>8</v>
      </c>
      <c r="B72" s="16">
        <v>2010</v>
      </c>
      <c r="C72" s="16" t="s">
        <v>123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x14ac:dyDescent="0.3">
      <c r="A73" s="15" t="s">
        <v>8</v>
      </c>
      <c r="B73" s="16">
        <v>2010</v>
      </c>
      <c r="C73" s="16" t="s">
        <v>126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x14ac:dyDescent="0.3">
      <c r="A74" s="15" t="s">
        <v>8</v>
      </c>
      <c r="B74" s="16">
        <v>2010</v>
      </c>
      <c r="C74" s="16" t="s">
        <v>126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x14ac:dyDescent="0.3">
      <c r="A75" s="15" t="s">
        <v>8</v>
      </c>
      <c r="B75" s="16">
        <v>2010</v>
      </c>
      <c r="C75" s="16" t="s">
        <v>126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x14ac:dyDescent="0.3">
      <c r="A76" s="15" t="s">
        <v>25</v>
      </c>
      <c r="B76" s="16">
        <v>2010</v>
      </c>
      <c r="C76" s="16" t="s">
        <v>126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x14ac:dyDescent="0.3">
      <c r="A77" s="15" t="s">
        <v>25</v>
      </c>
      <c r="B77" s="16">
        <v>2010</v>
      </c>
      <c r="C77" s="16" t="s">
        <v>126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x14ac:dyDescent="0.3">
      <c r="A78" s="15" t="s">
        <v>25</v>
      </c>
      <c r="B78" s="16">
        <v>2010</v>
      </c>
      <c r="C78" s="16" t="s">
        <v>126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x14ac:dyDescent="0.3">
      <c r="A79" s="15" t="s">
        <v>25</v>
      </c>
      <c r="B79" s="16">
        <v>2010</v>
      </c>
      <c r="C79" s="16" t="s">
        <v>126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x14ac:dyDescent="0.3">
      <c r="A80" s="15" t="s">
        <v>43</v>
      </c>
      <c r="B80" s="16">
        <v>2010</v>
      </c>
      <c r="C80" s="16" t="s">
        <v>126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x14ac:dyDescent="0.3">
      <c r="A81" s="15" t="s">
        <v>43</v>
      </c>
      <c r="B81" s="16">
        <v>2010</v>
      </c>
      <c r="C81" s="16" t="s">
        <v>126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x14ac:dyDescent="0.3">
      <c r="A82" s="15" t="s">
        <v>43</v>
      </c>
      <c r="B82" s="16">
        <v>2010</v>
      </c>
      <c r="C82" s="16" t="s">
        <v>126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x14ac:dyDescent="0.3">
      <c r="A83" s="15" t="s">
        <v>43</v>
      </c>
      <c r="B83" s="16">
        <v>2010</v>
      </c>
      <c r="C83" s="16" t="s">
        <v>126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x14ac:dyDescent="0.3">
      <c r="A84" s="15" t="s">
        <v>47</v>
      </c>
      <c r="B84" s="16">
        <v>2010</v>
      </c>
      <c r="C84" s="16" t="s">
        <v>126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x14ac:dyDescent="0.3">
      <c r="A85" s="15" t="s">
        <v>47</v>
      </c>
      <c r="B85" s="16">
        <v>2010</v>
      </c>
      <c r="C85" s="16" t="s">
        <v>126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x14ac:dyDescent="0.3">
      <c r="A86" s="15" t="s">
        <v>47</v>
      </c>
      <c r="B86" s="16">
        <v>2010</v>
      </c>
      <c r="C86" s="16" t="s">
        <v>126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x14ac:dyDescent="0.3">
      <c r="A87" s="15" t="s">
        <v>47</v>
      </c>
      <c r="B87" s="16">
        <v>2010</v>
      </c>
      <c r="C87" s="16" t="s">
        <v>126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x14ac:dyDescent="0.3">
      <c r="A88" s="15" t="s">
        <v>48</v>
      </c>
      <c r="B88" s="16">
        <v>2010</v>
      </c>
      <c r="C88" s="16" t="s">
        <v>126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x14ac:dyDescent="0.3">
      <c r="A89" s="15" t="s">
        <v>48</v>
      </c>
      <c r="B89" s="16">
        <v>2010</v>
      </c>
      <c r="C89" s="16" t="s">
        <v>119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x14ac:dyDescent="0.3">
      <c r="A90" s="15" t="s">
        <v>51</v>
      </c>
      <c r="B90" s="16">
        <v>2010</v>
      </c>
      <c r="C90" s="16" t="s">
        <v>126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x14ac:dyDescent="0.3">
      <c r="A91" s="15" t="s">
        <v>51</v>
      </c>
      <c r="B91" s="16">
        <v>2010</v>
      </c>
      <c r="C91" s="16" t="s">
        <v>126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x14ac:dyDescent="0.3">
      <c r="A92" s="15" t="s">
        <v>51</v>
      </c>
      <c r="B92" s="16">
        <v>2010</v>
      </c>
      <c r="C92" s="16" t="s">
        <v>126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x14ac:dyDescent="0.3">
      <c r="A93" s="15" t="s">
        <v>51</v>
      </c>
      <c r="B93" s="16">
        <v>2010</v>
      </c>
      <c r="C93" s="16" t="s">
        <v>126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x14ac:dyDescent="0.3">
      <c r="A94" s="15" t="s">
        <v>8</v>
      </c>
      <c r="B94" s="16">
        <v>2011</v>
      </c>
      <c r="C94" s="16" t="s">
        <v>123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x14ac:dyDescent="0.3">
      <c r="A95" s="15" t="s">
        <v>8</v>
      </c>
      <c r="B95" s="16">
        <v>2011</v>
      </c>
      <c r="C95" s="16" t="s">
        <v>126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x14ac:dyDescent="0.3">
      <c r="A96" s="15" t="s">
        <v>8</v>
      </c>
      <c r="B96" s="16">
        <v>2011</v>
      </c>
      <c r="C96" s="16" t="s">
        <v>126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x14ac:dyDescent="0.3">
      <c r="A97" s="15" t="s">
        <v>25</v>
      </c>
      <c r="B97" s="16">
        <v>2011</v>
      </c>
      <c r="C97" s="16" t="s">
        <v>126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x14ac:dyDescent="0.3">
      <c r="A98" s="15" t="s">
        <v>25</v>
      </c>
      <c r="B98" s="16">
        <v>2011</v>
      </c>
      <c r="C98" s="16" t="s">
        <v>126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x14ac:dyDescent="0.3">
      <c r="A99" s="15" t="s">
        <v>25</v>
      </c>
      <c r="B99" s="16">
        <v>2011</v>
      </c>
      <c r="C99" s="16" t="s">
        <v>126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x14ac:dyDescent="0.3">
      <c r="A100" s="15" t="s">
        <v>43</v>
      </c>
      <c r="B100" s="16">
        <v>2011</v>
      </c>
      <c r="C100" s="16" t="s">
        <v>126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x14ac:dyDescent="0.3">
      <c r="A101" s="15" t="s">
        <v>43</v>
      </c>
      <c r="B101" s="16">
        <v>2011</v>
      </c>
      <c r="C101" s="16" t="s">
        <v>126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x14ac:dyDescent="0.3">
      <c r="A102" s="15" t="s">
        <v>43</v>
      </c>
      <c r="B102" s="16">
        <v>2011</v>
      </c>
      <c r="C102" s="16" t="s">
        <v>126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x14ac:dyDescent="0.3">
      <c r="A103" s="15" t="s">
        <v>47</v>
      </c>
      <c r="B103" s="16">
        <v>2011</v>
      </c>
      <c r="C103" s="16" t="s">
        <v>126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x14ac:dyDescent="0.3">
      <c r="A104" s="15" t="s">
        <v>47</v>
      </c>
      <c r="B104" s="16">
        <v>2011</v>
      </c>
      <c r="C104" s="16" t="s">
        <v>126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x14ac:dyDescent="0.3">
      <c r="A105" s="15" t="s">
        <v>47</v>
      </c>
      <c r="B105" s="16">
        <v>2011</v>
      </c>
      <c r="C105" s="16" t="s">
        <v>126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x14ac:dyDescent="0.3">
      <c r="A106" s="15" t="s">
        <v>48</v>
      </c>
      <c r="B106" s="16">
        <v>2011</v>
      </c>
      <c r="C106" s="16" t="s">
        <v>126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x14ac:dyDescent="0.3">
      <c r="A107" s="15" t="s">
        <v>48</v>
      </c>
      <c r="B107" s="16">
        <v>2011</v>
      </c>
      <c r="C107" s="16" t="s">
        <v>119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x14ac:dyDescent="0.3">
      <c r="A108" s="15" t="s">
        <v>51</v>
      </c>
      <c r="B108" s="16">
        <v>2011</v>
      </c>
      <c r="C108" s="16" t="s">
        <v>126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x14ac:dyDescent="0.3">
      <c r="A109" s="15" t="s">
        <v>51</v>
      </c>
      <c r="B109" s="16">
        <v>2011</v>
      </c>
      <c r="C109" s="16" t="s">
        <v>126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x14ac:dyDescent="0.3">
      <c r="A110" s="15" t="s">
        <v>51</v>
      </c>
      <c r="B110" s="16">
        <v>2011</v>
      </c>
      <c r="C110" s="16" t="s">
        <v>126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x14ac:dyDescent="0.3">
      <c r="A111" s="15" t="s">
        <v>8</v>
      </c>
      <c r="B111" s="16">
        <v>2012</v>
      </c>
      <c r="C111" s="16" t="s">
        <v>126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x14ac:dyDescent="0.3">
      <c r="A112" s="15" t="s">
        <v>8</v>
      </c>
      <c r="B112" s="16">
        <v>2012</v>
      </c>
      <c r="C112" s="16" t="s">
        <v>119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x14ac:dyDescent="0.3">
      <c r="A113" s="15" t="s">
        <v>8</v>
      </c>
      <c r="B113" s="16">
        <v>2012</v>
      </c>
      <c r="C113" s="16" t="s">
        <v>121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ht="20.25" customHeight="1" x14ac:dyDescent="0.3">
      <c r="A114" s="15" t="s">
        <v>8</v>
      </c>
      <c r="B114" s="16">
        <v>2012</v>
      </c>
      <c r="C114" s="16" t="s">
        <v>150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x14ac:dyDescent="0.3">
      <c r="A115" s="15" t="s">
        <v>25</v>
      </c>
      <c r="B115" s="16">
        <v>2012</v>
      </c>
      <c r="C115" s="16" t="s">
        <v>126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x14ac:dyDescent="0.3">
      <c r="A116" s="15" t="s">
        <v>25</v>
      </c>
      <c r="B116" s="16">
        <v>2012</v>
      </c>
      <c r="C116" s="16" t="s">
        <v>119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x14ac:dyDescent="0.3">
      <c r="A117" s="15" t="s">
        <v>25</v>
      </c>
      <c r="B117" s="16">
        <v>2012</v>
      </c>
      <c r="C117" s="16" t="s">
        <v>148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x14ac:dyDescent="0.3">
      <c r="A118" s="15" t="s">
        <v>25</v>
      </c>
      <c r="B118" s="16">
        <v>2012</v>
      </c>
      <c r="C118" s="16" t="s">
        <v>150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x14ac:dyDescent="0.3">
      <c r="A119" s="15" t="s">
        <v>43</v>
      </c>
      <c r="B119" s="16">
        <v>2012</v>
      </c>
      <c r="C119" s="16" t="s">
        <v>126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x14ac:dyDescent="0.3">
      <c r="A120" s="15" t="s">
        <v>43</v>
      </c>
      <c r="B120" s="16">
        <v>2012</v>
      </c>
      <c r="C120" s="16" t="s">
        <v>119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x14ac:dyDescent="0.3">
      <c r="A121" s="15" t="s">
        <v>43</v>
      </c>
      <c r="B121" s="16">
        <v>2012</v>
      </c>
      <c r="C121" s="16" t="s">
        <v>148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x14ac:dyDescent="0.3">
      <c r="A122" s="15" t="s">
        <v>43</v>
      </c>
      <c r="B122" s="16">
        <v>2012</v>
      </c>
      <c r="C122" s="16" t="s">
        <v>150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x14ac:dyDescent="0.3">
      <c r="A123" s="15" t="s">
        <v>47</v>
      </c>
      <c r="B123" s="16">
        <v>2012</v>
      </c>
      <c r="C123" s="16" t="s">
        <v>126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x14ac:dyDescent="0.3">
      <c r="A124" s="15" t="s">
        <v>47</v>
      </c>
      <c r="B124" s="16">
        <v>2012</v>
      </c>
      <c r="C124" s="16" t="s">
        <v>119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x14ac:dyDescent="0.3">
      <c r="A125" s="15" t="s">
        <v>47</v>
      </c>
      <c r="B125" s="16">
        <v>2012</v>
      </c>
      <c r="C125" s="16" t="s">
        <v>126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x14ac:dyDescent="0.3">
      <c r="A126" s="15" t="s">
        <v>47</v>
      </c>
      <c r="B126" s="16">
        <v>2012</v>
      </c>
      <c r="C126" s="16" t="s">
        <v>148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x14ac:dyDescent="0.3">
      <c r="A127" s="15" t="s">
        <v>47</v>
      </c>
      <c r="B127" s="16">
        <v>2012</v>
      </c>
      <c r="C127" s="16" t="s">
        <v>150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x14ac:dyDescent="0.3">
      <c r="A128" s="15" t="s">
        <v>48</v>
      </c>
      <c r="B128" s="16">
        <v>2012</v>
      </c>
      <c r="C128" s="16" t="s">
        <v>126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x14ac:dyDescent="0.3">
      <c r="A129" s="15" t="s">
        <v>48</v>
      </c>
      <c r="B129" s="16">
        <v>2012</v>
      </c>
      <c r="C129" s="16" t="s">
        <v>126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x14ac:dyDescent="0.3">
      <c r="A130" s="15" t="s">
        <v>51</v>
      </c>
      <c r="B130" s="16">
        <v>2012</v>
      </c>
      <c r="C130" s="16" t="s">
        <v>126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x14ac:dyDescent="0.3">
      <c r="A131" s="15" t="s">
        <v>51</v>
      </c>
      <c r="B131" s="16">
        <v>2012</v>
      </c>
      <c r="C131" s="16" t="s">
        <v>119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x14ac:dyDescent="0.3">
      <c r="A132" s="15" t="s">
        <v>51</v>
      </c>
      <c r="B132" s="16">
        <v>2012</v>
      </c>
      <c r="C132" s="16" t="s">
        <v>148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customHeight="1" x14ac:dyDescent="0.3">
      <c r="A133" s="15" t="s">
        <v>51</v>
      </c>
      <c r="B133" s="16">
        <v>2012</v>
      </c>
      <c r="C133" s="16" t="s">
        <v>150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x14ac:dyDescent="0.3">
      <c r="A134" s="15" t="s">
        <v>8</v>
      </c>
      <c r="B134" s="16">
        <v>2013</v>
      </c>
      <c r="C134" s="16" t="s">
        <v>126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x14ac:dyDescent="0.3">
      <c r="A135" s="15" t="s">
        <v>8</v>
      </c>
      <c r="B135" s="16">
        <v>2013</v>
      </c>
      <c r="C135" s="16" t="s">
        <v>126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x14ac:dyDescent="0.3">
      <c r="A136" s="15" t="s">
        <v>8</v>
      </c>
      <c r="B136" s="16">
        <v>2013</v>
      </c>
      <c r="C136" s="16" t="s">
        <v>119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x14ac:dyDescent="0.3">
      <c r="A137" s="15" t="s">
        <v>25</v>
      </c>
      <c r="B137" s="16">
        <v>2013</v>
      </c>
      <c r="C137" s="16" t="s">
        <v>126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x14ac:dyDescent="0.3">
      <c r="A138" s="15" t="s">
        <v>25</v>
      </c>
      <c r="B138" s="16">
        <v>2013</v>
      </c>
      <c r="C138" s="16" t="s">
        <v>126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x14ac:dyDescent="0.3">
      <c r="A139" s="15" t="s">
        <v>25</v>
      </c>
      <c r="B139" s="16">
        <v>2013</v>
      </c>
      <c r="C139" s="16" t="s">
        <v>126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x14ac:dyDescent="0.3">
      <c r="A140" s="15" t="s">
        <v>25</v>
      </c>
      <c r="B140" s="16">
        <v>2013</v>
      </c>
      <c r="C140" s="16" t="s">
        <v>119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x14ac:dyDescent="0.3">
      <c r="A141" s="15" t="s">
        <v>43</v>
      </c>
      <c r="B141" s="16">
        <v>2013</v>
      </c>
      <c r="C141" s="16" t="s">
        <v>126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x14ac:dyDescent="0.3">
      <c r="A142" s="15" t="s">
        <v>43</v>
      </c>
      <c r="B142" s="16">
        <v>2013</v>
      </c>
      <c r="C142" s="16" t="s">
        <v>120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x14ac:dyDescent="0.3">
      <c r="A143" s="15" t="s">
        <v>43</v>
      </c>
      <c r="B143" s="16">
        <v>2013</v>
      </c>
      <c r="C143" s="16" t="s">
        <v>119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x14ac:dyDescent="0.3">
      <c r="A144" s="15" t="s">
        <v>47</v>
      </c>
      <c r="B144" s="16">
        <v>2013</v>
      </c>
      <c r="C144" s="16" t="s">
        <v>126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x14ac:dyDescent="0.3">
      <c r="A145" s="15" t="s">
        <v>47</v>
      </c>
      <c r="B145" s="16">
        <v>2013</v>
      </c>
      <c r="C145" s="16" t="s">
        <v>126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x14ac:dyDescent="0.3">
      <c r="A146" s="15" t="s">
        <v>47</v>
      </c>
      <c r="B146" s="16">
        <v>2013</v>
      </c>
      <c r="C146" s="16" t="s">
        <v>126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x14ac:dyDescent="0.3">
      <c r="A147" s="15" t="s">
        <v>47</v>
      </c>
      <c r="B147" s="16">
        <v>2013</v>
      </c>
      <c r="C147" s="16" t="s">
        <v>119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x14ac:dyDescent="0.3">
      <c r="A148" s="15" t="s">
        <v>48</v>
      </c>
      <c r="B148" s="16">
        <v>2013</v>
      </c>
      <c r="C148" s="16" t="s">
        <v>126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x14ac:dyDescent="0.3">
      <c r="A149" s="15" t="s">
        <v>48</v>
      </c>
      <c r="B149" s="16">
        <v>2013</v>
      </c>
      <c r="C149" s="16" t="s">
        <v>126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x14ac:dyDescent="0.3">
      <c r="A150" s="15" t="s">
        <v>48</v>
      </c>
      <c r="B150" s="16">
        <v>2013</v>
      </c>
      <c r="C150" s="16" t="s">
        <v>126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x14ac:dyDescent="0.3">
      <c r="A151" s="15" t="s">
        <v>51</v>
      </c>
      <c r="B151" s="16">
        <v>2013</v>
      </c>
      <c r="C151" s="16" t="s">
        <v>126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x14ac:dyDescent="0.3">
      <c r="A152" s="15" t="s">
        <v>51</v>
      </c>
      <c r="B152" s="16">
        <v>2013</v>
      </c>
      <c r="C152" s="16" t="s">
        <v>126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x14ac:dyDescent="0.3">
      <c r="A153" s="15" t="s">
        <v>51</v>
      </c>
      <c r="B153" s="16">
        <v>2013</v>
      </c>
      <c r="C153" s="16" t="s">
        <v>119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x14ac:dyDescent="0.3">
      <c r="A154" s="15" t="s">
        <v>8</v>
      </c>
      <c r="B154" s="16">
        <v>2014</v>
      </c>
      <c r="C154" s="16" t="s">
        <v>120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x14ac:dyDescent="0.3">
      <c r="A155" s="15" t="s">
        <v>25</v>
      </c>
      <c r="B155" s="16">
        <v>2014</v>
      </c>
      <c r="C155" s="16" t="s">
        <v>126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x14ac:dyDescent="0.3">
      <c r="A156" s="15" t="s">
        <v>25</v>
      </c>
      <c r="B156" s="16">
        <v>2014</v>
      </c>
      <c r="C156" s="16" t="s">
        <v>126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x14ac:dyDescent="0.3">
      <c r="A157" s="15" t="s">
        <v>40</v>
      </c>
      <c r="B157" s="16">
        <v>2014</v>
      </c>
      <c r="C157" s="16" t="s">
        <v>122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x14ac:dyDescent="0.3">
      <c r="A158" s="15" t="s">
        <v>41</v>
      </c>
      <c r="B158" s="16">
        <v>2014</v>
      </c>
      <c r="C158" s="16" t="s">
        <v>126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x14ac:dyDescent="0.3">
      <c r="A159" s="15" t="s">
        <v>41</v>
      </c>
      <c r="B159" s="16">
        <v>2014</v>
      </c>
      <c r="C159" s="16" t="s">
        <v>119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x14ac:dyDescent="0.3">
      <c r="A160" s="15" t="s">
        <v>43</v>
      </c>
      <c r="B160" s="16">
        <v>2014</v>
      </c>
      <c r="C160" s="16" t="s">
        <v>126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x14ac:dyDescent="0.3">
      <c r="A161" s="15" t="s">
        <v>47</v>
      </c>
      <c r="B161" s="16">
        <v>2014</v>
      </c>
      <c r="C161" s="16" t="s">
        <v>126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x14ac:dyDescent="0.3">
      <c r="A162" s="15" t="s">
        <v>47</v>
      </c>
      <c r="B162" s="16">
        <v>2014</v>
      </c>
      <c r="C162" s="16" t="s">
        <v>120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x14ac:dyDescent="0.3">
      <c r="A163" s="15" t="s">
        <v>47</v>
      </c>
      <c r="B163" s="16">
        <v>2014</v>
      </c>
      <c r="C163" s="16" t="s">
        <v>126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x14ac:dyDescent="0.3">
      <c r="A164" s="15" t="s">
        <v>47</v>
      </c>
      <c r="B164" s="16">
        <v>2014</v>
      </c>
      <c r="C164" s="16" t="s">
        <v>119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customHeight="1" x14ac:dyDescent="0.3">
      <c r="A165" s="15" t="s">
        <v>48</v>
      </c>
      <c r="B165" s="16">
        <v>2014</v>
      </c>
      <c r="C165" s="16" t="s">
        <v>126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x14ac:dyDescent="0.3">
      <c r="A166" s="15" t="s">
        <v>48</v>
      </c>
      <c r="B166" s="16">
        <v>2014</v>
      </c>
      <c r="C166" s="16" t="s">
        <v>119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x14ac:dyDescent="0.3">
      <c r="A167" s="15" t="s">
        <v>51</v>
      </c>
      <c r="B167" s="16">
        <v>2014</v>
      </c>
      <c r="C167" s="16" t="s">
        <v>126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x14ac:dyDescent="0.3">
      <c r="A168" s="15" t="s">
        <v>51</v>
      </c>
      <c r="B168" s="16">
        <v>2014</v>
      </c>
      <c r="C168" s="16" t="s">
        <v>120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x14ac:dyDescent="0.3">
      <c r="A169" s="15" t="s">
        <v>51</v>
      </c>
      <c r="B169" s="16">
        <v>2014</v>
      </c>
      <c r="C169" s="16" t="s">
        <v>126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x14ac:dyDescent="0.3">
      <c r="A170" s="15" t="s">
        <v>51</v>
      </c>
      <c r="B170" s="16">
        <v>2014</v>
      </c>
      <c r="C170" s="16" t="s">
        <v>126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x14ac:dyDescent="0.3">
      <c r="A171" s="15" t="s">
        <v>51</v>
      </c>
      <c r="B171" s="16">
        <v>2014</v>
      </c>
      <c r="C171" s="16" t="s">
        <v>126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x14ac:dyDescent="0.3">
      <c r="A172" s="15" t="s">
        <v>62</v>
      </c>
      <c r="B172" s="16">
        <v>2014</v>
      </c>
      <c r="C172" s="16" t="s">
        <v>126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x14ac:dyDescent="0.3">
      <c r="A173" s="15" t="s">
        <v>83</v>
      </c>
      <c r="B173" s="16">
        <v>2015</v>
      </c>
      <c r="C173" s="16" t="s">
        <v>167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x14ac:dyDescent="0.3">
      <c r="A174" s="15" t="s">
        <v>8</v>
      </c>
      <c r="B174" s="16">
        <v>2015</v>
      </c>
      <c r="C174" s="16" t="s">
        <v>123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x14ac:dyDescent="0.3">
      <c r="A175" s="15" t="s">
        <v>8</v>
      </c>
      <c r="B175" s="16">
        <v>2015</v>
      </c>
      <c r="C175" s="16" t="s">
        <v>126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x14ac:dyDescent="0.3">
      <c r="A176" s="15" t="s">
        <v>8</v>
      </c>
      <c r="B176" s="16">
        <v>2015</v>
      </c>
      <c r="C176" s="16" t="s">
        <v>126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x14ac:dyDescent="0.3">
      <c r="A177" s="15" t="s">
        <v>8</v>
      </c>
      <c r="B177" s="16">
        <v>2015</v>
      </c>
      <c r="C177" s="16" t="s">
        <v>169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x14ac:dyDescent="0.3">
      <c r="A178" s="15" t="s">
        <v>8</v>
      </c>
      <c r="B178" s="16">
        <v>2015</v>
      </c>
      <c r="C178" s="16" t="s">
        <v>169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x14ac:dyDescent="0.3">
      <c r="A179" s="15" t="s">
        <v>25</v>
      </c>
      <c r="B179" s="16">
        <v>2015</v>
      </c>
      <c r="C179" s="16" t="s">
        <v>126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x14ac:dyDescent="0.3">
      <c r="A180" s="15" t="s">
        <v>25</v>
      </c>
      <c r="B180" s="16">
        <v>2015</v>
      </c>
      <c r="C180" s="16" t="s">
        <v>119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x14ac:dyDescent="0.3">
      <c r="A181" s="15" t="s">
        <v>40</v>
      </c>
      <c r="B181" s="16">
        <v>2015</v>
      </c>
      <c r="C181" s="16" t="s">
        <v>126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x14ac:dyDescent="0.3">
      <c r="A182" s="15" t="s">
        <v>40</v>
      </c>
      <c r="B182" s="16">
        <v>2015</v>
      </c>
      <c r="C182" s="16" t="s">
        <v>119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x14ac:dyDescent="0.3">
      <c r="A183" s="15" t="s">
        <v>41</v>
      </c>
      <c r="B183" s="16">
        <v>2015</v>
      </c>
      <c r="C183" s="16" t="s">
        <v>126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x14ac:dyDescent="0.3">
      <c r="A184" s="15" t="s">
        <v>41</v>
      </c>
      <c r="B184" s="16">
        <v>2015</v>
      </c>
      <c r="C184" s="16" t="s">
        <v>119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x14ac:dyDescent="0.3">
      <c r="A185" s="15" t="s">
        <v>43</v>
      </c>
      <c r="B185" s="16">
        <v>2015</v>
      </c>
      <c r="C185" s="16" t="s">
        <v>126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x14ac:dyDescent="0.3">
      <c r="A186" s="15" t="s">
        <v>47</v>
      </c>
      <c r="B186" s="16">
        <v>2015</v>
      </c>
      <c r="C186" s="16" t="s">
        <v>126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x14ac:dyDescent="0.3">
      <c r="A187" s="15" t="s">
        <v>47</v>
      </c>
      <c r="B187" s="16">
        <v>2015</v>
      </c>
      <c r="C187" s="16" t="s">
        <v>126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x14ac:dyDescent="0.3">
      <c r="A188" s="15" t="s">
        <v>47</v>
      </c>
      <c r="B188" s="16">
        <v>2015</v>
      </c>
      <c r="C188" s="16" t="s">
        <v>126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x14ac:dyDescent="0.3">
      <c r="A189" s="15" t="s">
        <v>48</v>
      </c>
      <c r="B189" s="16">
        <v>2015</v>
      </c>
      <c r="C189" s="16" t="s">
        <v>126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x14ac:dyDescent="0.3">
      <c r="A190" s="15" t="s">
        <v>48</v>
      </c>
      <c r="B190" s="16">
        <v>2015</v>
      </c>
      <c r="C190" s="16" t="s">
        <v>126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x14ac:dyDescent="0.3">
      <c r="A191" s="15" t="s">
        <v>62</v>
      </c>
      <c r="B191" s="16">
        <v>2015</v>
      </c>
      <c r="C191" s="16" t="s">
        <v>126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x14ac:dyDescent="0.3">
      <c r="A192" s="15" t="s">
        <v>62</v>
      </c>
      <c r="B192" s="16">
        <v>2015</v>
      </c>
      <c r="C192" s="16" t="s">
        <v>126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x14ac:dyDescent="0.3">
      <c r="A193" s="15" t="s">
        <v>62</v>
      </c>
      <c r="B193" s="16">
        <v>2015</v>
      </c>
      <c r="C193" s="16" t="s">
        <v>126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x14ac:dyDescent="0.3">
      <c r="A194" s="15" t="s">
        <v>110</v>
      </c>
      <c r="B194" s="16">
        <v>2015</v>
      </c>
      <c r="C194" s="16" t="s">
        <v>122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x14ac:dyDescent="0.3">
      <c r="A195" s="15" t="s">
        <v>83</v>
      </c>
      <c r="B195" s="16">
        <v>2016</v>
      </c>
      <c r="C195" s="16" t="s">
        <v>167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x14ac:dyDescent="0.3">
      <c r="A196" s="15" t="s">
        <v>8</v>
      </c>
      <c r="B196" s="16">
        <v>2016</v>
      </c>
      <c r="C196" s="16" t="s">
        <v>119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x14ac:dyDescent="0.3">
      <c r="A197" s="15" t="s">
        <v>25</v>
      </c>
      <c r="B197" s="16">
        <v>2016</v>
      </c>
      <c r="C197" s="16" t="s">
        <v>122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x14ac:dyDescent="0.3">
      <c r="A198" s="15" t="s">
        <v>40</v>
      </c>
      <c r="B198" s="16">
        <v>2016</v>
      </c>
      <c r="C198" s="16" t="s">
        <v>126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x14ac:dyDescent="0.3">
      <c r="A199" s="15" t="s">
        <v>40</v>
      </c>
      <c r="B199" s="16">
        <v>2016</v>
      </c>
      <c r="C199" s="16" t="s">
        <v>126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x14ac:dyDescent="0.3">
      <c r="A200" s="15" t="s">
        <v>40</v>
      </c>
      <c r="B200" s="16">
        <v>2016</v>
      </c>
      <c r="C200" s="16" t="s">
        <v>119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x14ac:dyDescent="0.3">
      <c r="A201" s="15" t="s">
        <v>41</v>
      </c>
      <c r="B201" s="16">
        <v>2016</v>
      </c>
      <c r="C201" s="16" t="s">
        <v>122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x14ac:dyDescent="0.3">
      <c r="A202" s="15" t="s">
        <v>47</v>
      </c>
      <c r="B202" s="16">
        <v>2016</v>
      </c>
      <c r="C202" s="16" t="s">
        <v>126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x14ac:dyDescent="0.3">
      <c r="A203" s="15" t="s">
        <v>47</v>
      </c>
      <c r="B203" s="16">
        <v>2016</v>
      </c>
      <c r="C203" s="16" t="s">
        <v>126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x14ac:dyDescent="0.3">
      <c r="A204" s="15" t="s">
        <v>47</v>
      </c>
      <c r="B204" s="16">
        <v>2016</v>
      </c>
      <c r="C204" s="16" t="s">
        <v>126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x14ac:dyDescent="0.3">
      <c r="A205" s="15" t="s">
        <v>47</v>
      </c>
      <c r="B205" s="16">
        <v>2016</v>
      </c>
      <c r="C205" s="16" t="s">
        <v>119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x14ac:dyDescent="0.3">
      <c r="A206" s="15" t="s">
        <v>48</v>
      </c>
      <c r="B206" s="16">
        <v>2016</v>
      </c>
      <c r="C206" s="16" t="s">
        <v>126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x14ac:dyDescent="0.3">
      <c r="A207" s="15" t="s">
        <v>48</v>
      </c>
      <c r="B207" s="16">
        <v>2016</v>
      </c>
      <c r="C207" s="16" t="s">
        <v>126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x14ac:dyDescent="0.3">
      <c r="A208" s="15" t="s">
        <v>51</v>
      </c>
      <c r="B208" s="16">
        <v>2016</v>
      </c>
      <c r="C208" s="16" t="s">
        <v>126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x14ac:dyDescent="0.3">
      <c r="A209" s="15" t="s">
        <v>51</v>
      </c>
      <c r="B209" s="16">
        <v>2016</v>
      </c>
      <c r="C209" s="16" t="s">
        <v>126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x14ac:dyDescent="0.3">
      <c r="A210" s="15" t="s">
        <v>51</v>
      </c>
      <c r="B210" s="16">
        <v>2016</v>
      </c>
      <c r="C210" s="16" t="s">
        <v>126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x14ac:dyDescent="0.3">
      <c r="A211" s="15" t="s">
        <v>51</v>
      </c>
      <c r="B211" s="16">
        <v>2016</v>
      </c>
      <c r="C211" s="16" t="s">
        <v>119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x14ac:dyDescent="0.3">
      <c r="A212" s="15" t="s">
        <v>62</v>
      </c>
      <c r="B212" s="16">
        <v>2016</v>
      </c>
      <c r="C212" s="16" t="s">
        <v>122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x14ac:dyDescent="0.3">
      <c r="A213" s="15" t="s">
        <v>62</v>
      </c>
      <c r="B213" s="16">
        <v>2016</v>
      </c>
      <c r="C213" s="16" t="s">
        <v>122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x14ac:dyDescent="0.3">
      <c r="A214" s="15" t="s">
        <v>110</v>
      </c>
      <c r="B214" s="16">
        <v>2016</v>
      </c>
      <c r="C214" s="16" t="s">
        <v>122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x14ac:dyDescent="0.3">
      <c r="A215" s="15" t="s">
        <v>83</v>
      </c>
      <c r="B215" s="16">
        <v>2017</v>
      </c>
      <c r="C215" s="16" t="s">
        <v>167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x14ac:dyDescent="0.3">
      <c r="A216" s="15" t="s">
        <v>8</v>
      </c>
      <c r="B216" s="16">
        <v>2017</v>
      </c>
      <c r="C216" s="16" t="s">
        <v>126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x14ac:dyDescent="0.3">
      <c r="A217" s="15" t="s">
        <v>8</v>
      </c>
      <c r="B217" s="16">
        <v>2017</v>
      </c>
      <c r="C217" s="16" t="s">
        <v>126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x14ac:dyDescent="0.3">
      <c r="A218" s="15" t="s">
        <v>8</v>
      </c>
      <c r="B218" s="16">
        <v>2017</v>
      </c>
      <c r="C218" s="16" t="s">
        <v>119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x14ac:dyDescent="0.3">
      <c r="A219" s="15" t="s">
        <v>25</v>
      </c>
      <c r="B219" s="16">
        <v>2017</v>
      </c>
      <c r="C219" s="16" t="s">
        <v>126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x14ac:dyDescent="0.3">
      <c r="A220" s="15" t="s">
        <v>25</v>
      </c>
      <c r="B220" s="16">
        <v>2017</v>
      </c>
      <c r="C220" s="16" t="s">
        <v>126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x14ac:dyDescent="0.3">
      <c r="A221" s="15" t="s">
        <v>25</v>
      </c>
      <c r="B221" s="16">
        <v>2017</v>
      </c>
      <c r="C221" s="16" t="s">
        <v>119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x14ac:dyDescent="0.3">
      <c r="A222" s="15" t="s">
        <v>40</v>
      </c>
      <c r="B222" s="16">
        <v>2017</v>
      </c>
      <c r="C222" s="16" t="s">
        <v>126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x14ac:dyDescent="0.3">
      <c r="A223" s="15" t="s">
        <v>40</v>
      </c>
      <c r="B223" s="16">
        <v>2017</v>
      </c>
      <c r="C223" s="16" t="s">
        <v>126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x14ac:dyDescent="0.3">
      <c r="A224" s="15" t="s">
        <v>40</v>
      </c>
      <c r="B224" s="16">
        <v>2017</v>
      </c>
      <c r="C224" s="16" t="s">
        <v>126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x14ac:dyDescent="0.3">
      <c r="A225" s="15" t="s">
        <v>41</v>
      </c>
      <c r="B225" s="16">
        <v>2017</v>
      </c>
      <c r="C225" s="16" t="s">
        <v>122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customHeight="1" x14ac:dyDescent="0.3">
      <c r="A226" s="15" t="s">
        <v>41</v>
      </c>
      <c r="B226" s="16">
        <v>2017</v>
      </c>
      <c r="C226" s="16" t="s">
        <v>119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x14ac:dyDescent="0.3">
      <c r="A227" s="15" t="s">
        <v>43</v>
      </c>
      <c r="B227" s="16">
        <v>2017</v>
      </c>
      <c r="C227" s="16" t="s">
        <v>126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x14ac:dyDescent="0.3">
      <c r="A228" s="15" t="s">
        <v>47</v>
      </c>
      <c r="B228" s="16">
        <v>2017</v>
      </c>
      <c r="C228" s="16" t="s">
        <v>126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x14ac:dyDescent="0.3">
      <c r="A229" s="15" t="s">
        <v>47</v>
      </c>
      <c r="B229" s="16">
        <v>2017</v>
      </c>
      <c r="C229" s="16" t="s">
        <v>126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x14ac:dyDescent="0.3">
      <c r="A230" s="15" t="s">
        <v>47</v>
      </c>
      <c r="B230" s="16">
        <v>2017</v>
      </c>
      <c r="C230" s="16" t="s">
        <v>119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x14ac:dyDescent="0.3">
      <c r="A231" s="15" t="s">
        <v>48</v>
      </c>
      <c r="B231" s="16">
        <v>2017</v>
      </c>
      <c r="C231" s="16" t="s">
        <v>126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x14ac:dyDescent="0.3">
      <c r="A232" s="15" t="s">
        <v>48</v>
      </c>
      <c r="B232" s="16">
        <v>2017</v>
      </c>
      <c r="C232" s="16" t="s">
        <v>126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x14ac:dyDescent="0.3">
      <c r="A233" s="15" t="s">
        <v>51</v>
      </c>
      <c r="B233" s="16">
        <v>2017</v>
      </c>
      <c r="C233" s="16" t="s">
        <v>126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x14ac:dyDescent="0.3">
      <c r="A234" s="15" t="s">
        <v>51</v>
      </c>
      <c r="B234" s="16">
        <v>2017</v>
      </c>
      <c r="C234" s="16" t="s">
        <v>126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x14ac:dyDescent="0.3">
      <c r="A235" s="15" t="s">
        <v>51</v>
      </c>
      <c r="B235" s="16">
        <v>2017</v>
      </c>
      <c r="C235" s="16" t="s">
        <v>119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x14ac:dyDescent="0.3">
      <c r="A236" s="15" t="s">
        <v>60</v>
      </c>
      <c r="B236" s="16">
        <v>2017</v>
      </c>
      <c r="C236" s="16" t="s">
        <v>122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x14ac:dyDescent="0.3">
      <c r="A237" s="15" t="s">
        <v>62</v>
      </c>
      <c r="B237" s="16">
        <v>2017</v>
      </c>
      <c r="C237" s="16" t="s">
        <v>126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x14ac:dyDescent="0.3">
      <c r="A238" s="15" t="s">
        <v>62</v>
      </c>
      <c r="B238" s="16">
        <v>2017</v>
      </c>
      <c r="C238" s="16" t="s">
        <v>126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x14ac:dyDescent="0.3">
      <c r="A239" s="15" t="s">
        <v>62</v>
      </c>
      <c r="B239" s="16">
        <v>2017</v>
      </c>
      <c r="C239" s="16" t="s">
        <v>126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x14ac:dyDescent="0.3">
      <c r="A240" s="15" t="s">
        <v>62</v>
      </c>
      <c r="B240" s="16">
        <v>2017</v>
      </c>
      <c r="C240" s="16" t="s">
        <v>126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x14ac:dyDescent="0.3">
      <c r="A241" s="15" t="s">
        <v>110</v>
      </c>
      <c r="B241" s="16">
        <v>2017</v>
      </c>
      <c r="C241" s="16" t="s">
        <v>122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x14ac:dyDescent="0.3">
      <c r="A242" s="15" t="s">
        <v>83</v>
      </c>
      <c r="B242" s="16">
        <v>2018</v>
      </c>
      <c r="C242" s="16" t="s">
        <v>167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x14ac:dyDescent="0.3">
      <c r="A243" s="15" t="s">
        <v>83</v>
      </c>
      <c r="B243" s="16">
        <v>2018</v>
      </c>
      <c r="C243" s="16" t="s">
        <v>166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x14ac:dyDescent="0.3">
      <c r="A244" s="15" t="s">
        <v>8</v>
      </c>
      <c r="B244" s="16">
        <v>2018</v>
      </c>
      <c r="C244" s="16" t="s">
        <v>119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x14ac:dyDescent="0.3">
      <c r="A245" s="15" t="s">
        <v>8</v>
      </c>
      <c r="B245" s="16">
        <v>2018</v>
      </c>
      <c r="C245" s="16" t="s">
        <v>169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x14ac:dyDescent="0.3">
      <c r="A246" s="15" t="s">
        <v>8</v>
      </c>
      <c r="B246" s="16">
        <v>2018</v>
      </c>
      <c r="C246" s="16" t="s">
        <v>169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x14ac:dyDescent="0.3">
      <c r="A247" s="15" t="s">
        <v>8</v>
      </c>
      <c r="B247" s="16">
        <v>2018</v>
      </c>
      <c r="C247" s="16" t="s">
        <v>169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x14ac:dyDescent="0.3">
      <c r="A248" s="15" t="s">
        <v>25</v>
      </c>
      <c r="B248" s="16">
        <v>2018</v>
      </c>
      <c r="C248" s="16" t="s">
        <v>126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x14ac:dyDescent="0.3">
      <c r="A249" s="15" t="s">
        <v>25</v>
      </c>
      <c r="B249" s="16">
        <v>2018</v>
      </c>
      <c r="C249" s="16" t="s">
        <v>126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x14ac:dyDescent="0.3">
      <c r="A250" s="15" t="s">
        <v>25</v>
      </c>
      <c r="B250" s="16">
        <v>2018</v>
      </c>
      <c r="C250" s="16" t="s">
        <v>126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x14ac:dyDescent="0.3">
      <c r="A251" s="15" t="s">
        <v>25</v>
      </c>
      <c r="B251" s="16">
        <v>2018</v>
      </c>
      <c r="C251" s="16" t="s">
        <v>126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x14ac:dyDescent="0.3">
      <c r="A252" s="15" t="s">
        <v>40</v>
      </c>
      <c r="B252" s="16">
        <v>2018</v>
      </c>
      <c r="C252" s="16" t="s">
        <v>126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x14ac:dyDescent="0.3">
      <c r="A253" s="15" t="s">
        <v>40</v>
      </c>
      <c r="B253" s="16">
        <v>2018</v>
      </c>
      <c r="C253" s="16" t="s">
        <v>126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x14ac:dyDescent="0.3">
      <c r="A254" s="15" t="s">
        <v>40</v>
      </c>
      <c r="B254" s="16">
        <v>2018</v>
      </c>
      <c r="C254" s="16" t="s">
        <v>126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x14ac:dyDescent="0.3">
      <c r="A255" s="15" t="s">
        <v>40</v>
      </c>
      <c r="B255" s="16">
        <v>2018</v>
      </c>
      <c r="C255" s="16" t="s">
        <v>126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x14ac:dyDescent="0.3">
      <c r="A256" s="15" t="s">
        <v>41</v>
      </c>
      <c r="B256" s="16">
        <v>2018</v>
      </c>
      <c r="C256" s="16" t="s">
        <v>122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x14ac:dyDescent="0.3">
      <c r="A257" s="15" t="s">
        <v>41</v>
      </c>
      <c r="B257" s="16">
        <v>2018</v>
      </c>
      <c r="C257" s="16" t="s">
        <v>126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x14ac:dyDescent="0.3">
      <c r="A258" s="15" t="s">
        <v>41</v>
      </c>
      <c r="B258" s="16">
        <v>2018</v>
      </c>
      <c r="C258" s="16" t="s">
        <v>126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x14ac:dyDescent="0.3">
      <c r="A259" s="15" t="s">
        <v>41</v>
      </c>
      <c r="B259" s="16">
        <v>2018</v>
      </c>
      <c r="C259" s="16" t="s">
        <v>126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x14ac:dyDescent="0.3">
      <c r="A260" s="15" t="s">
        <v>43</v>
      </c>
      <c r="B260" s="16">
        <v>2018</v>
      </c>
      <c r="C260" s="16" t="s">
        <v>126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x14ac:dyDescent="0.3">
      <c r="A261" s="15" t="s">
        <v>43</v>
      </c>
      <c r="B261" s="16">
        <v>2018</v>
      </c>
      <c r="C261" s="16" t="s">
        <v>126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x14ac:dyDescent="0.3">
      <c r="A262" s="15" t="s">
        <v>43</v>
      </c>
      <c r="B262" s="16">
        <v>2018</v>
      </c>
      <c r="C262" s="16" t="s">
        <v>126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x14ac:dyDescent="0.3">
      <c r="A263" s="15" t="s">
        <v>43</v>
      </c>
      <c r="B263" s="16">
        <v>2018</v>
      </c>
      <c r="C263" s="16" t="s">
        <v>126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x14ac:dyDescent="0.3">
      <c r="A264" s="15" t="s">
        <v>47</v>
      </c>
      <c r="B264" s="16">
        <v>2018</v>
      </c>
      <c r="C264" s="16" t="s">
        <v>126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x14ac:dyDescent="0.3">
      <c r="A265" s="15" t="s">
        <v>47</v>
      </c>
      <c r="B265" s="16">
        <v>2018</v>
      </c>
      <c r="C265" s="16" t="s">
        <v>126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x14ac:dyDescent="0.3">
      <c r="A266" s="15" t="s">
        <v>47</v>
      </c>
      <c r="B266" s="16">
        <v>2018</v>
      </c>
      <c r="C266" s="16" t="s">
        <v>126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x14ac:dyDescent="0.3">
      <c r="A267" s="15" t="s">
        <v>47</v>
      </c>
      <c r="B267" s="16">
        <v>2018</v>
      </c>
      <c r="C267" s="16" t="s">
        <v>126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x14ac:dyDescent="0.3">
      <c r="A268" s="15" t="s">
        <v>48</v>
      </c>
      <c r="B268" s="16">
        <v>2018</v>
      </c>
      <c r="C268" s="16" t="s">
        <v>126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x14ac:dyDescent="0.3">
      <c r="A269" s="15" t="s">
        <v>48</v>
      </c>
      <c r="B269" s="16">
        <v>2018</v>
      </c>
      <c r="C269" s="16" t="s">
        <v>126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x14ac:dyDescent="0.3">
      <c r="A270" s="15" t="s">
        <v>48</v>
      </c>
      <c r="B270" s="16">
        <v>2018</v>
      </c>
      <c r="C270" s="16" t="s">
        <v>126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x14ac:dyDescent="0.3">
      <c r="A271" s="15" t="s">
        <v>51</v>
      </c>
      <c r="B271" s="16">
        <v>2018</v>
      </c>
      <c r="C271" s="16" t="s">
        <v>126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x14ac:dyDescent="0.3">
      <c r="A272" s="15" t="s">
        <v>51</v>
      </c>
      <c r="B272" s="16">
        <v>2018</v>
      </c>
      <c r="C272" s="16" t="s">
        <v>126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x14ac:dyDescent="0.3">
      <c r="A273" s="15" t="s">
        <v>51</v>
      </c>
      <c r="B273" s="16">
        <v>2018</v>
      </c>
      <c r="C273" s="16" t="s">
        <v>126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x14ac:dyDescent="0.3">
      <c r="A274" s="15" t="s">
        <v>51</v>
      </c>
      <c r="B274" s="16">
        <v>2018</v>
      </c>
      <c r="C274" s="16" t="s">
        <v>126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x14ac:dyDescent="0.3">
      <c r="A275" s="15" t="s">
        <v>60</v>
      </c>
      <c r="B275" s="16">
        <v>2018</v>
      </c>
      <c r="C275" s="16" t="s">
        <v>122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x14ac:dyDescent="0.3">
      <c r="A276" s="15" t="s">
        <v>60</v>
      </c>
      <c r="B276" s="16">
        <v>2018</v>
      </c>
      <c r="C276" s="16" t="s">
        <v>126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x14ac:dyDescent="0.3">
      <c r="A277" s="15" t="s">
        <v>60</v>
      </c>
      <c r="B277" s="16">
        <v>2018</v>
      </c>
      <c r="C277" s="16" t="s">
        <v>126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x14ac:dyDescent="0.3">
      <c r="A278" s="15" t="s">
        <v>60</v>
      </c>
      <c r="B278" s="16">
        <v>2018</v>
      </c>
      <c r="C278" s="16" t="s">
        <v>126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customHeight="1" x14ac:dyDescent="0.3">
      <c r="A279" s="15" t="s">
        <v>62</v>
      </c>
      <c r="B279" s="16">
        <v>2018</v>
      </c>
      <c r="C279" s="16" t="s">
        <v>126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x14ac:dyDescent="0.3">
      <c r="A280" s="15" t="s">
        <v>62</v>
      </c>
      <c r="B280" s="16">
        <v>2018</v>
      </c>
      <c r="C280" s="16" t="s">
        <v>126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x14ac:dyDescent="0.3">
      <c r="A281" s="15" t="s">
        <v>62</v>
      </c>
      <c r="B281" s="16">
        <v>2018</v>
      </c>
      <c r="C281" s="16" t="s">
        <v>126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x14ac:dyDescent="0.3">
      <c r="A282" s="15" t="s">
        <v>62</v>
      </c>
      <c r="B282" s="16">
        <v>2018</v>
      </c>
      <c r="C282" s="16" t="s">
        <v>166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x14ac:dyDescent="0.3">
      <c r="A283" s="15" t="s">
        <v>110</v>
      </c>
      <c r="B283" s="16">
        <v>2018</v>
      </c>
      <c r="C283" s="16" t="s">
        <v>122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x14ac:dyDescent="0.3">
      <c r="A284" s="15" t="s">
        <v>110</v>
      </c>
      <c r="B284" s="16">
        <v>2018</v>
      </c>
      <c r="C284" s="16" t="s">
        <v>166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x14ac:dyDescent="0.3">
      <c r="A285" s="15" t="s">
        <v>83</v>
      </c>
      <c r="B285" s="16">
        <v>2019</v>
      </c>
      <c r="C285" s="16" t="s">
        <v>138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x14ac:dyDescent="0.3">
      <c r="A286" s="15" t="s">
        <v>83</v>
      </c>
      <c r="B286" s="16">
        <v>2019</v>
      </c>
      <c r="C286" s="16" t="s">
        <v>127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x14ac:dyDescent="0.3">
      <c r="A287" s="15" t="s">
        <v>8</v>
      </c>
      <c r="B287" s="16">
        <v>2019</v>
      </c>
      <c r="C287" s="16" t="s">
        <v>169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x14ac:dyDescent="0.3">
      <c r="A288" s="15" t="s">
        <v>8</v>
      </c>
      <c r="B288" s="16">
        <v>2019</v>
      </c>
      <c r="C288" s="16" t="s">
        <v>169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x14ac:dyDescent="0.3">
      <c r="A289" s="15" t="s">
        <v>8</v>
      </c>
      <c r="B289" s="16">
        <v>2019</v>
      </c>
      <c r="C289" s="16" t="s">
        <v>166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x14ac:dyDescent="0.3">
      <c r="A290" s="15" t="s">
        <v>8</v>
      </c>
      <c r="B290" s="16">
        <v>2019</v>
      </c>
      <c r="C290" s="16" t="s">
        <v>170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x14ac:dyDescent="0.3">
      <c r="A291" s="15" t="s">
        <v>8</v>
      </c>
      <c r="B291" s="16">
        <v>2019</v>
      </c>
      <c r="C291" s="16" t="s">
        <v>171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x14ac:dyDescent="0.3">
      <c r="A292" s="15" t="s">
        <v>25</v>
      </c>
      <c r="B292" s="16">
        <v>2019</v>
      </c>
      <c r="C292" s="16" t="s">
        <v>126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x14ac:dyDescent="0.3">
      <c r="A293" s="15" t="s">
        <v>25</v>
      </c>
      <c r="B293" s="16">
        <v>2019</v>
      </c>
      <c r="C293" s="16" t="s">
        <v>126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x14ac:dyDescent="0.3">
      <c r="A294" s="15" t="s">
        <v>25</v>
      </c>
      <c r="B294" s="16">
        <v>2019</v>
      </c>
      <c r="C294" s="16" t="s">
        <v>166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x14ac:dyDescent="0.3">
      <c r="A295" s="15" t="s">
        <v>25</v>
      </c>
      <c r="B295" s="16">
        <v>2019</v>
      </c>
      <c r="C295" s="16" t="s">
        <v>133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x14ac:dyDescent="0.3">
      <c r="A296" s="15" t="s">
        <v>25</v>
      </c>
      <c r="B296" s="16">
        <v>2019</v>
      </c>
      <c r="C296" s="16" t="s">
        <v>142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x14ac:dyDescent="0.3">
      <c r="A297" s="15" t="s">
        <v>40</v>
      </c>
      <c r="B297" s="16">
        <v>2019</v>
      </c>
      <c r="C297" s="16" t="s">
        <v>126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x14ac:dyDescent="0.3">
      <c r="A298" s="15" t="s">
        <v>40</v>
      </c>
      <c r="B298" s="16">
        <v>2019</v>
      </c>
      <c r="C298" s="16" t="s">
        <v>126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x14ac:dyDescent="0.3">
      <c r="A299" s="15" t="s">
        <v>40</v>
      </c>
      <c r="B299" s="16">
        <v>2019</v>
      </c>
      <c r="C299" s="16" t="s">
        <v>166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x14ac:dyDescent="0.3">
      <c r="A300" s="15" t="s">
        <v>40</v>
      </c>
      <c r="B300" s="16">
        <v>2019</v>
      </c>
      <c r="C300" s="16" t="s">
        <v>133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x14ac:dyDescent="0.3">
      <c r="A301" s="15" t="s">
        <v>40</v>
      </c>
      <c r="B301" s="16">
        <v>2019</v>
      </c>
      <c r="C301" s="16" t="s">
        <v>142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x14ac:dyDescent="0.3">
      <c r="A302" s="15" t="s">
        <v>41</v>
      </c>
      <c r="B302" s="16">
        <v>2019</v>
      </c>
      <c r="C302" s="16" t="s">
        <v>126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x14ac:dyDescent="0.3">
      <c r="A303" s="15" t="s">
        <v>41</v>
      </c>
      <c r="B303" s="16">
        <v>2019</v>
      </c>
      <c r="C303" s="16" t="s">
        <v>133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x14ac:dyDescent="0.3">
      <c r="A304" s="15" t="s">
        <v>43</v>
      </c>
      <c r="B304" s="16">
        <v>2019</v>
      </c>
      <c r="C304" s="16" t="s">
        <v>126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x14ac:dyDescent="0.3">
      <c r="A305" s="15" t="s">
        <v>43</v>
      </c>
      <c r="B305" s="16">
        <v>2019</v>
      </c>
      <c r="C305" s="16" t="s">
        <v>126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x14ac:dyDescent="0.3">
      <c r="A306" s="15" t="s">
        <v>43</v>
      </c>
      <c r="B306" s="16">
        <v>2019</v>
      </c>
      <c r="C306" s="16" t="s">
        <v>133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x14ac:dyDescent="0.3">
      <c r="A307" s="15" t="s">
        <v>43</v>
      </c>
      <c r="B307" s="16">
        <v>2019</v>
      </c>
      <c r="C307" s="16" t="s">
        <v>142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x14ac:dyDescent="0.3">
      <c r="A308" s="15" t="s">
        <v>47</v>
      </c>
      <c r="B308" s="16">
        <v>2019</v>
      </c>
      <c r="C308" s="16" t="s">
        <v>126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x14ac:dyDescent="0.3">
      <c r="A309" s="15" t="s">
        <v>47</v>
      </c>
      <c r="B309" s="16">
        <v>2019</v>
      </c>
      <c r="C309" s="16" t="s">
        <v>126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x14ac:dyDescent="0.3">
      <c r="A310" s="15" t="s">
        <v>47</v>
      </c>
      <c r="B310" s="16">
        <v>2019</v>
      </c>
      <c r="C310" s="16" t="s">
        <v>166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x14ac:dyDescent="0.3">
      <c r="A311" s="15" t="s">
        <v>47</v>
      </c>
      <c r="B311" s="16">
        <v>2019</v>
      </c>
      <c r="C311" s="16" t="s">
        <v>133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x14ac:dyDescent="0.3">
      <c r="A312" s="15" t="s">
        <v>47</v>
      </c>
      <c r="B312" s="16">
        <v>2019</v>
      </c>
      <c r="C312" s="16" t="s">
        <v>142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x14ac:dyDescent="0.3">
      <c r="A313" s="15" t="s">
        <v>48</v>
      </c>
      <c r="B313" s="16">
        <v>2019</v>
      </c>
      <c r="C313" s="16" t="s">
        <v>168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x14ac:dyDescent="0.3">
      <c r="A314" s="15" t="s">
        <v>48</v>
      </c>
      <c r="B314" s="16">
        <v>2019</v>
      </c>
      <c r="C314" s="16" t="s">
        <v>126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x14ac:dyDescent="0.3">
      <c r="A315" s="15" t="s">
        <v>51</v>
      </c>
      <c r="B315" s="16">
        <v>2019</v>
      </c>
      <c r="C315" s="16" t="s">
        <v>126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x14ac:dyDescent="0.3">
      <c r="A316" s="15" t="s">
        <v>51</v>
      </c>
      <c r="B316" s="16">
        <v>2019</v>
      </c>
      <c r="C316" s="16" t="s">
        <v>126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x14ac:dyDescent="0.3">
      <c r="A317" s="15" t="s">
        <v>51</v>
      </c>
      <c r="B317" s="16">
        <v>2019</v>
      </c>
      <c r="C317" s="16" t="s">
        <v>133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x14ac:dyDescent="0.3">
      <c r="A318" s="15" t="s">
        <v>51</v>
      </c>
      <c r="B318" s="16">
        <v>2019</v>
      </c>
      <c r="C318" s="16" t="s">
        <v>142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x14ac:dyDescent="0.3">
      <c r="A319" s="15" t="s">
        <v>60</v>
      </c>
      <c r="B319" s="16">
        <v>2019</v>
      </c>
      <c r="C319" s="16" t="s">
        <v>126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x14ac:dyDescent="0.3">
      <c r="A320" s="15" t="s">
        <v>60</v>
      </c>
      <c r="B320" s="16">
        <v>2019</v>
      </c>
      <c r="C320" s="16" t="s">
        <v>126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x14ac:dyDescent="0.3">
      <c r="A321" s="15" t="s">
        <v>60</v>
      </c>
      <c r="B321" s="16">
        <v>2019</v>
      </c>
      <c r="C321" s="16" t="s">
        <v>133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x14ac:dyDescent="0.3">
      <c r="A322" s="15" t="s">
        <v>60</v>
      </c>
      <c r="B322" s="16">
        <v>2019</v>
      </c>
      <c r="C322" s="16" t="s">
        <v>142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x14ac:dyDescent="0.3">
      <c r="A323" s="15" t="s">
        <v>62</v>
      </c>
      <c r="B323" s="16">
        <v>2019</v>
      </c>
      <c r="C323" s="16" t="s">
        <v>126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x14ac:dyDescent="0.3">
      <c r="A324" s="15" t="s">
        <v>62</v>
      </c>
      <c r="B324" s="16">
        <v>2019</v>
      </c>
      <c r="C324" s="16" t="s">
        <v>126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x14ac:dyDescent="0.3">
      <c r="A325" s="15" t="s">
        <v>62</v>
      </c>
      <c r="B325" s="16">
        <v>2019</v>
      </c>
      <c r="C325" s="16" t="s">
        <v>126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x14ac:dyDescent="0.3">
      <c r="A326" s="15" t="s">
        <v>110</v>
      </c>
      <c r="B326" s="16">
        <v>2019</v>
      </c>
      <c r="C326" s="16" t="s">
        <v>122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x14ac:dyDescent="0.3">
      <c r="A327" s="15" t="s">
        <v>110</v>
      </c>
      <c r="B327" s="16">
        <v>2019</v>
      </c>
      <c r="C327" s="16" t="s">
        <v>122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x14ac:dyDescent="0.3">
      <c r="A328" s="15" t="s">
        <v>110</v>
      </c>
      <c r="B328" s="16">
        <v>2019</v>
      </c>
      <c r="C328" s="16" t="s">
        <v>134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x14ac:dyDescent="0.3">
      <c r="A329" s="15" t="s">
        <v>83</v>
      </c>
      <c r="B329" s="16">
        <v>2020</v>
      </c>
      <c r="C329" s="16" t="s">
        <v>166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x14ac:dyDescent="0.3">
      <c r="A330" s="15" t="s">
        <v>83</v>
      </c>
      <c r="B330" s="16">
        <v>2020</v>
      </c>
      <c r="C330" s="16" t="s">
        <v>126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x14ac:dyDescent="0.3">
      <c r="A331" s="15" t="s">
        <v>8</v>
      </c>
      <c r="B331" s="16">
        <v>2020</v>
      </c>
      <c r="C331" s="16" t="s">
        <v>169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x14ac:dyDescent="0.3">
      <c r="A332" s="15" t="s">
        <v>8</v>
      </c>
      <c r="B332" s="16">
        <v>2020</v>
      </c>
      <c r="C332" s="16" t="s">
        <v>126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x14ac:dyDescent="0.3">
      <c r="A333" s="15" t="s">
        <v>8</v>
      </c>
      <c r="B333" s="16">
        <v>2020</v>
      </c>
      <c r="C333" s="16" t="s">
        <v>126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customHeight="1" x14ac:dyDescent="0.3">
      <c r="A334" s="15" t="s">
        <v>25</v>
      </c>
      <c r="B334" s="16">
        <v>2020</v>
      </c>
      <c r="C334" s="16" t="s">
        <v>126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x14ac:dyDescent="0.3">
      <c r="A335" s="15" t="s">
        <v>25</v>
      </c>
      <c r="B335" s="16">
        <v>2020</v>
      </c>
      <c r="C335" s="16" t="s">
        <v>126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x14ac:dyDescent="0.3">
      <c r="A336" s="15" t="s">
        <v>40</v>
      </c>
      <c r="B336" s="16">
        <v>2020</v>
      </c>
      <c r="C336" s="16" t="s">
        <v>126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x14ac:dyDescent="0.3">
      <c r="A337" s="15" t="s">
        <v>40</v>
      </c>
      <c r="B337" s="16">
        <v>2020</v>
      </c>
      <c r="C337" s="16" t="s">
        <v>126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x14ac:dyDescent="0.3">
      <c r="A338" s="15" t="s">
        <v>40</v>
      </c>
      <c r="B338" s="16">
        <v>2020</v>
      </c>
      <c r="C338" s="16" t="s">
        <v>126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x14ac:dyDescent="0.3">
      <c r="A339" s="15" t="s">
        <v>41</v>
      </c>
      <c r="B339" s="16">
        <v>2020</v>
      </c>
      <c r="C339" s="16" t="s">
        <v>126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x14ac:dyDescent="0.3">
      <c r="A340" s="15" t="s">
        <v>41</v>
      </c>
      <c r="B340" s="16">
        <v>2020</v>
      </c>
      <c r="C340" s="16" t="s">
        <v>126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x14ac:dyDescent="0.3">
      <c r="A341" s="15" t="s">
        <v>43</v>
      </c>
      <c r="B341" s="16">
        <v>2020</v>
      </c>
      <c r="C341" s="16" t="s">
        <v>126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x14ac:dyDescent="0.3">
      <c r="A342" s="15" t="s">
        <v>43</v>
      </c>
      <c r="B342" s="16">
        <v>2020</v>
      </c>
      <c r="C342" s="16" t="s">
        <v>126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x14ac:dyDescent="0.3">
      <c r="A343" s="15" t="s">
        <v>43</v>
      </c>
      <c r="B343" s="16">
        <v>2020</v>
      </c>
      <c r="C343" s="16" t="s">
        <v>126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x14ac:dyDescent="0.3">
      <c r="A344" s="15" t="s">
        <v>47</v>
      </c>
      <c r="B344" s="16">
        <v>2020</v>
      </c>
      <c r="C344" s="16" t="s">
        <v>126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x14ac:dyDescent="0.3">
      <c r="A345" s="15" t="s">
        <v>47</v>
      </c>
      <c r="B345" s="16">
        <v>2020</v>
      </c>
      <c r="C345" s="16" t="s">
        <v>126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x14ac:dyDescent="0.3">
      <c r="A346" s="15" t="s">
        <v>48</v>
      </c>
      <c r="B346" s="16">
        <v>2020</v>
      </c>
      <c r="C346" s="16" t="s">
        <v>126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x14ac:dyDescent="0.3">
      <c r="A347" s="15" t="s">
        <v>48</v>
      </c>
      <c r="B347" s="16">
        <v>2020</v>
      </c>
      <c r="C347" s="16" t="s">
        <v>126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x14ac:dyDescent="0.3">
      <c r="A348" s="15" t="s">
        <v>51</v>
      </c>
      <c r="B348" s="16">
        <v>2020</v>
      </c>
      <c r="C348" s="16" t="s">
        <v>126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x14ac:dyDescent="0.3">
      <c r="A349" s="15" t="s">
        <v>51</v>
      </c>
      <c r="B349" s="16">
        <v>2020</v>
      </c>
      <c r="C349" s="16" t="s">
        <v>126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x14ac:dyDescent="0.3">
      <c r="A350" s="15" t="s">
        <v>60</v>
      </c>
      <c r="B350" s="16">
        <v>2020</v>
      </c>
      <c r="C350" s="16" t="s">
        <v>126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x14ac:dyDescent="0.3">
      <c r="A351" s="15" t="s">
        <v>60</v>
      </c>
      <c r="B351" s="16">
        <v>2020</v>
      </c>
      <c r="C351" s="16" t="s">
        <v>126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x14ac:dyDescent="0.3">
      <c r="A352" s="15" t="s">
        <v>62</v>
      </c>
      <c r="B352" s="16">
        <v>2020</v>
      </c>
      <c r="C352" s="16" t="s">
        <v>126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x14ac:dyDescent="0.3">
      <c r="A353" s="15" t="s">
        <v>110</v>
      </c>
      <c r="B353" s="16">
        <v>2020</v>
      </c>
      <c r="C353" s="16" t="s">
        <v>128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customHeight="1" x14ac:dyDescent="0.3">
      <c r="A354" s="15" t="s">
        <v>110</v>
      </c>
      <c r="B354" s="16">
        <v>2020</v>
      </c>
      <c r="C354" s="16" t="s">
        <v>126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x14ac:dyDescent="0.3">
      <c r="A355" s="15" t="s">
        <v>83</v>
      </c>
      <c r="B355" s="16">
        <v>2021</v>
      </c>
      <c r="C355" s="16" t="s">
        <v>143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x14ac:dyDescent="0.3">
      <c r="A356" s="15" t="s">
        <v>83</v>
      </c>
      <c r="B356" s="16">
        <v>2021</v>
      </c>
      <c r="C356" s="16" t="s">
        <v>139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x14ac:dyDescent="0.3">
      <c r="A357" s="15" t="s">
        <v>83</v>
      </c>
      <c r="B357" s="16">
        <v>2021</v>
      </c>
      <c r="C357" s="16" t="s">
        <v>129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x14ac:dyDescent="0.3">
      <c r="A358" s="15" t="s">
        <v>83</v>
      </c>
      <c r="B358" s="16">
        <v>2021</v>
      </c>
      <c r="C358" s="16" t="s">
        <v>135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x14ac:dyDescent="0.3">
      <c r="A359" s="15" t="s">
        <v>8</v>
      </c>
      <c r="B359" s="16">
        <v>2021</v>
      </c>
      <c r="C359" s="16" t="s">
        <v>126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x14ac:dyDescent="0.3">
      <c r="A360" s="15" t="s">
        <v>8</v>
      </c>
      <c r="B360" s="16">
        <v>2021</v>
      </c>
      <c r="C360" s="16" t="s">
        <v>126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x14ac:dyDescent="0.3">
      <c r="A361" s="15" t="s">
        <v>8</v>
      </c>
      <c r="B361" s="16">
        <v>2021</v>
      </c>
      <c r="C361" s="16" t="s">
        <v>126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x14ac:dyDescent="0.3">
      <c r="A362" s="15" t="s">
        <v>8</v>
      </c>
      <c r="B362" s="16">
        <v>2021</v>
      </c>
      <c r="C362" s="16" t="s">
        <v>126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x14ac:dyDescent="0.3">
      <c r="A363" s="15" t="s">
        <v>25</v>
      </c>
      <c r="B363" s="16">
        <v>2021</v>
      </c>
      <c r="C363" s="16" t="s">
        <v>126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x14ac:dyDescent="0.3">
      <c r="A364" s="15" t="s">
        <v>25</v>
      </c>
      <c r="B364" s="16">
        <v>2021</v>
      </c>
      <c r="C364" s="16" t="s">
        <v>172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x14ac:dyDescent="0.3">
      <c r="A365" s="15" t="s">
        <v>25</v>
      </c>
      <c r="B365" s="16">
        <v>2021</v>
      </c>
      <c r="C365" s="16" t="s">
        <v>126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x14ac:dyDescent="0.3">
      <c r="A366" s="15" t="s">
        <v>25</v>
      </c>
      <c r="B366" s="16">
        <v>2021</v>
      </c>
      <c r="C366" s="16" t="s">
        <v>172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x14ac:dyDescent="0.3">
      <c r="A367" s="15" t="s">
        <v>25</v>
      </c>
      <c r="B367" s="16">
        <v>2021</v>
      </c>
      <c r="C367" s="16" t="s">
        <v>126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x14ac:dyDescent="0.3">
      <c r="A368" s="15" t="s">
        <v>25</v>
      </c>
      <c r="B368" s="16">
        <v>2021</v>
      </c>
      <c r="C368" s="16" t="s">
        <v>126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x14ac:dyDescent="0.3">
      <c r="A369" s="15" t="s">
        <v>40</v>
      </c>
      <c r="B369" s="16">
        <v>2021</v>
      </c>
      <c r="C369" s="16" t="s">
        <v>126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x14ac:dyDescent="0.3">
      <c r="A370" s="15" t="s">
        <v>40</v>
      </c>
      <c r="B370" s="16">
        <v>2021</v>
      </c>
      <c r="C370" s="16" t="s">
        <v>126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x14ac:dyDescent="0.3">
      <c r="A371" s="15" t="s">
        <v>41</v>
      </c>
      <c r="B371" s="16">
        <v>2021</v>
      </c>
      <c r="C371" s="16" t="s">
        <v>129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x14ac:dyDescent="0.3">
      <c r="A372" s="15" t="s">
        <v>41</v>
      </c>
      <c r="B372" s="16">
        <v>2021</v>
      </c>
      <c r="C372" s="16" t="s">
        <v>126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x14ac:dyDescent="0.3">
      <c r="A373" s="15" t="s">
        <v>41</v>
      </c>
      <c r="B373" s="16">
        <v>2021</v>
      </c>
      <c r="C373" s="16" t="s">
        <v>126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x14ac:dyDescent="0.3">
      <c r="A374" s="15" t="s">
        <v>43</v>
      </c>
      <c r="B374" s="16">
        <v>2021</v>
      </c>
      <c r="C374" s="16" t="s">
        <v>126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x14ac:dyDescent="0.3">
      <c r="A375" s="15" t="s">
        <v>43</v>
      </c>
      <c r="B375" s="16">
        <v>2021</v>
      </c>
      <c r="C375" s="16" t="s">
        <v>172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x14ac:dyDescent="0.3">
      <c r="A376" s="15" t="s">
        <v>43</v>
      </c>
      <c r="B376" s="16">
        <v>2021</v>
      </c>
      <c r="C376" s="16" t="s">
        <v>172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x14ac:dyDescent="0.3">
      <c r="A377" s="15" t="s">
        <v>43</v>
      </c>
      <c r="B377" s="16">
        <v>2021</v>
      </c>
      <c r="C377" s="16" t="s">
        <v>126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x14ac:dyDescent="0.3">
      <c r="A378" s="15" t="s">
        <v>43</v>
      </c>
      <c r="B378" s="16">
        <v>2021</v>
      </c>
      <c r="C378" s="16" t="s">
        <v>126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x14ac:dyDescent="0.3">
      <c r="A379" s="15" t="s">
        <v>47</v>
      </c>
      <c r="B379" s="16">
        <v>2021</v>
      </c>
      <c r="C379" s="16" t="s">
        <v>126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x14ac:dyDescent="0.3">
      <c r="A380" s="15" t="s">
        <v>47</v>
      </c>
      <c r="B380" s="16">
        <v>2021</v>
      </c>
      <c r="C380" s="16" t="s">
        <v>126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x14ac:dyDescent="0.3">
      <c r="A381" s="15" t="s">
        <v>47</v>
      </c>
      <c r="B381" s="16">
        <v>2021</v>
      </c>
      <c r="C381" s="16" t="s">
        <v>126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x14ac:dyDescent="0.3">
      <c r="A382" s="15" t="s">
        <v>47</v>
      </c>
      <c r="B382" s="16">
        <v>2021</v>
      </c>
      <c r="C382" s="16" t="s">
        <v>126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x14ac:dyDescent="0.3">
      <c r="A383" s="15" t="s">
        <v>48</v>
      </c>
      <c r="B383" s="16">
        <v>2021</v>
      </c>
      <c r="C383" s="16" t="s">
        <v>126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customHeight="1" x14ac:dyDescent="0.3">
      <c r="A384" s="15" t="s">
        <v>48</v>
      </c>
      <c r="B384" s="16">
        <v>2021</v>
      </c>
      <c r="C384" s="16" t="s">
        <v>126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x14ac:dyDescent="0.3">
      <c r="A385" s="15" t="s">
        <v>51</v>
      </c>
      <c r="B385" s="16">
        <v>2021</v>
      </c>
      <c r="C385" s="16" t="s">
        <v>126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x14ac:dyDescent="0.3">
      <c r="A386" s="15" t="s">
        <v>51</v>
      </c>
      <c r="B386" s="16">
        <v>2021</v>
      </c>
      <c r="C386" s="16" t="s">
        <v>126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x14ac:dyDescent="0.3">
      <c r="A387" s="15" t="s">
        <v>51</v>
      </c>
      <c r="B387" s="16">
        <v>2021</v>
      </c>
      <c r="C387" s="16" t="s">
        <v>126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x14ac:dyDescent="0.3">
      <c r="A388" s="15" t="s">
        <v>51</v>
      </c>
      <c r="B388" s="16">
        <v>2021</v>
      </c>
      <c r="C388" s="16" t="s">
        <v>126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x14ac:dyDescent="0.3">
      <c r="A389" s="15" t="s">
        <v>60</v>
      </c>
      <c r="B389" s="16">
        <v>2021</v>
      </c>
      <c r="C389" s="16" t="s">
        <v>126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x14ac:dyDescent="0.3">
      <c r="A390" s="15" t="s">
        <v>60</v>
      </c>
      <c r="B390" s="16">
        <v>2021</v>
      </c>
      <c r="C390" s="16" t="s">
        <v>126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x14ac:dyDescent="0.3">
      <c r="A391" s="15" t="s">
        <v>60</v>
      </c>
      <c r="B391" s="16">
        <v>2021</v>
      </c>
      <c r="C391" s="16" t="s">
        <v>126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x14ac:dyDescent="0.3">
      <c r="A392" s="15" t="s">
        <v>60</v>
      </c>
      <c r="B392" s="16">
        <v>2021</v>
      </c>
      <c r="C392" s="16" t="s">
        <v>126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x14ac:dyDescent="0.3">
      <c r="A393" s="15" t="s">
        <v>61</v>
      </c>
      <c r="B393" s="16">
        <v>2021</v>
      </c>
      <c r="C393" s="16" t="s">
        <v>126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x14ac:dyDescent="0.3">
      <c r="A394" s="15" t="s">
        <v>62</v>
      </c>
      <c r="B394" s="16">
        <v>2021</v>
      </c>
      <c r="C394" s="16" t="s">
        <v>126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x14ac:dyDescent="0.3">
      <c r="A395" s="15" t="s">
        <v>62</v>
      </c>
      <c r="B395" s="16">
        <v>2021</v>
      </c>
      <c r="C395" s="16" t="s">
        <v>126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x14ac:dyDescent="0.3">
      <c r="A396" s="15" t="s">
        <v>62</v>
      </c>
      <c r="B396" s="16">
        <v>2021</v>
      </c>
      <c r="C396" s="16" t="s">
        <v>126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x14ac:dyDescent="0.3">
      <c r="A397" s="15" t="s">
        <v>110</v>
      </c>
      <c r="B397" s="16">
        <v>2021</v>
      </c>
      <c r="C397" s="16" t="s">
        <v>140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x14ac:dyDescent="0.3">
      <c r="A398" s="15" t="s">
        <v>110</v>
      </c>
      <c r="B398" s="16">
        <v>2021</v>
      </c>
      <c r="C398" s="16" t="s">
        <v>166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x14ac:dyDescent="0.3">
      <c r="A399" s="15" t="s">
        <v>110</v>
      </c>
      <c r="B399" s="16">
        <v>2021</v>
      </c>
      <c r="C399" s="16" t="s">
        <v>130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x14ac:dyDescent="0.3">
      <c r="A400" s="15" t="s">
        <v>110</v>
      </c>
      <c r="B400" s="16">
        <v>2021</v>
      </c>
      <c r="C400" s="16" t="s">
        <v>136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x14ac:dyDescent="0.3">
      <c r="A401" s="15" t="s">
        <v>110</v>
      </c>
      <c r="B401" s="16">
        <v>2021</v>
      </c>
      <c r="C401" s="16" t="s">
        <v>144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x14ac:dyDescent="0.3">
      <c r="A402" s="15" t="s">
        <v>83</v>
      </c>
      <c r="B402" s="16">
        <v>2022</v>
      </c>
      <c r="C402" s="16" t="s">
        <v>145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x14ac:dyDescent="0.3">
      <c r="A403" s="15" t="s">
        <v>83</v>
      </c>
      <c r="B403" s="16">
        <v>2022</v>
      </c>
      <c r="C403" s="16" t="s">
        <v>131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x14ac:dyDescent="0.3">
      <c r="A404" s="15" t="s">
        <v>83</v>
      </c>
      <c r="B404" s="16">
        <v>2022</v>
      </c>
      <c r="C404" s="16" t="s">
        <v>146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x14ac:dyDescent="0.3">
      <c r="A405" s="15" t="s">
        <v>8</v>
      </c>
      <c r="B405" s="16">
        <v>2022</v>
      </c>
      <c r="C405" s="16" t="s">
        <v>126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x14ac:dyDescent="0.3">
      <c r="A406" s="15" t="s">
        <v>8</v>
      </c>
      <c r="B406" s="16">
        <v>2022</v>
      </c>
      <c r="C406" s="16" t="s">
        <v>126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x14ac:dyDescent="0.3">
      <c r="A407" s="15" t="s">
        <v>8</v>
      </c>
      <c r="B407" s="16">
        <v>2022</v>
      </c>
      <c r="C407" s="16" t="s">
        <v>126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x14ac:dyDescent="0.3">
      <c r="A408" s="15" t="s">
        <v>8</v>
      </c>
      <c r="B408" s="16">
        <v>2022</v>
      </c>
      <c r="C408" s="16" t="s">
        <v>119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x14ac:dyDescent="0.3">
      <c r="A409" s="15" t="s">
        <v>25</v>
      </c>
      <c r="B409" s="16">
        <v>2022</v>
      </c>
      <c r="C409" s="16" t="s">
        <v>126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x14ac:dyDescent="0.3">
      <c r="A410" s="15" t="s">
        <v>25</v>
      </c>
      <c r="B410" s="16">
        <v>2022</v>
      </c>
      <c r="C410" s="16" t="s">
        <v>126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x14ac:dyDescent="0.3">
      <c r="A411" s="15" t="s">
        <v>25</v>
      </c>
      <c r="B411" s="16">
        <v>2022</v>
      </c>
      <c r="C411" s="16" t="s">
        <v>126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x14ac:dyDescent="0.3">
      <c r="A412" s="15" t="s">
        <v>39</v>
      </c>
      <c r="B412" s="16">
        <v>2022</v>
      </c>
      <c r="C412" s="16" t="s">
        <v>119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x14ac:dyDescent="0.3">
      <c r="A413" s="15" t="s">
        <v>40</v>
      </c>
      <c r="B413" s="16">
        <v>2022</v>
      </c>
      <c r="C413" s="16" t="s">
        <v>126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x14ac:dyDescent="0.3">
      <c r="A414" s="15" t="s">
        <v>40</v>
      </c>
      <c r="B414" s="16">
        <v>2022</v>
      </c>
      <c r="C414" s="16" t="s">
        <v>126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x14ac:dyDescent="0.3">
      <c r="A415" s="15" t="s">
        <v>40</v>
      </c>
      <c r="B415" s="16">
        <v>2022</v>
      </c>
      <c r="C415" s="16" t="s">
        <v>119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x14ac:dyDescent="0.3">
      <c r="A416" s="15" t="s">
        <v>41</v>
      </c>
      <c r="B416" s="16">
        <v>2022</v>
      </c>
      <c r="C416" s="16" t="s">
        <v>126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x14ac:dyDescent="0.3">
      <c r="A417" s="15" t="s">
        <v>41</v>
      </c>
      <c r="B417" s="16">
        <v>2022</v>
      </c>
      <c r="C417" s="16" t="s">
        <v>126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x14ac:dyDescent="0.3">
      <c r="A418" s="15" t="s">
        <v>41</v>
      </c>
      <c r="B418" s="16">
        <v>2022</v>
      </c>
      <c r="C418" s="16" t="s">
        <v>119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x14ac:dyDescent="0.3">
      <c r="A419" s="15" t="s">
        <v>43</v>
      </c>
      <c r="B419" s="16">
        <v>2022</v>
      </c>
      <c r="C419" s="16" t="s">
        <v>126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x14ac:dyDescent="0.3">
      <c r="A420" s="15" t="s">
        <v>43</v>
      </c>
      <c r="B420" s="16">
        <v>2022</v>
      </c>
      <c r="C420" s="16" t="s">
        <v>126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x14ac:dyDescent="0.3">
      <c r="A421" s="15" t="s">
        <v>43</v>
      </c>
      <c r="B421" s="16">
        <v>2022</v>
      </c>
      <c r="C421" s="16" t="s">
        <v>165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x14ac:dyDescent="0.3">
      <c r="A422" s="15" t="s">
        <v>43</v>
      </c>
      <c r="B422" s="16">
        <v>2022</v>
      </c>
      <c r="C422" s="16" t="s">
        <v>126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x14ac:dyDescent="0.3">
      <c r="A423" s="15" t="s">
        <v>47</v>
      </c>
      <c r="B423" s="16">
        <v>2022</v>
      </c>
      <c r="C423" s="16" t="s">
        <v>126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x14ac:dyDescent="0.3">
      <c r="A424" s="15" t="s">
        <v>47</v>
      </c>
      <c r="B424" s="16">
        <v>2022</v>
      </c>
      <c r="C424" s="16" t="s">
        <v>126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x14ac:dyDescent="0.3">
      <c r="A425" s="15" t="s">
        <v>47</v>
      </c>
      <c r="B425" s="16">
        <v>2022</v>
      </c>
      <c r="C425" s="16" t="s">
        <v>126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x14ac:dyDescent="0.3">
      <c r="A426" s="15" t="s">
        <v>47</v>
      </c>
      <c r="B426" s="16">
        <v>2022</v>
      </c>
      <c r="C426" s="16" t="s">
        <v>119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x14ac:dyDescent="0.3">
      <c r="A427" s="15" t="s">
        <v>48</v>
      </c>
      <c r="B427" s="16">
        <v>2022</v>
      </c>
      <c r="C427" s="16" t="s">
        <v>126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x14ac:dyDescent="0.3">
      <c r="A428" s="15" t="s">
        <v>48</v>
      </c>
      <c r="B428" s="16">
        <v>2022</v>
      </c>
      <c r="C428" s="16" t="s">
        <v>119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x14ac:dyDescent="0.3">
      <c r="A429" s="15" t="s">
        <v>51</v>
      </c>
      <c r="B429" s="16">
        <v>2022</v>
      </c>
      <c r="C429" s="16" t="s">
        <v>126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x14ac:dyDescent="0.3">
      <c r="A430" s="15" t="s">
        <v>51</v>
      </c>
      <c r="B430" s="16">
        <v>2022</v>
      </c>
      <c r="C430" s="16" t="s">
        <v>126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x14ac:dyDescent="0.3">
      <c r="A431" s="15" t="s">
        <v>51</v>
      </c>
      <c r="B431" s="16">
        <v>2022</v>
      </c>
      <c r="C431" s="16" t="s">
        <v>126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x14ac:dyDescent="0.3">
      <c r="A432" s="15" t="s">
        <v>51</v>
      </c>
      <c r="B432" s="16">
        <v>2022</v>
      </c>
      <c r="C432" s="16" t="s">
        <v>119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x14ac:dyDescent="0.3">
      <c r="A433" s="15" t="s">
        <v>60</v>
      </c>
      <c r="B433" s="16">
        <v>2022</v>
      </c>
      <c r="C433" s="16" t="s">
        <v>126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x14ac:dyDescent="0.3">
      <c r="A434" s="15" t="s">
        <v>60</v>
      </c>
      <c r="B434" s="16">
        <v>2022</v>
      </c>
      <c r="C434" s="16" t="s">
        <v>126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x14ac:dyDescent="0.3">
      <c r="A435" s="15" t="s">
        <v>60</v>
      </c>
      <c r="B435" s="16">
        <v>2022</v>
      </c>
      <c r="C435" s="16" t="s">
        <v>126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x14ac:dyDescent="0.3">
      <c r="A436" s="15" t="s">
        <v>60</v>
      </c>
      <c r="B436" s="16">
        <v>2022</v>
      </c>
      <c r="C436" s="16" t="s">
        <v>119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x14ac:dyDescent="0.3">
      <c r="A437" s="15" t="s">
        <v>62</v>
      </c>
      <c r="B437" s="16">
        <v>2022</v>
      </c>
      <c r="C437" s="16" t="s">
        <v>126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x14ac:dyDescent="0.3">
      <c r="A438" s="15" t="s">
        <v>62</v>
      </c>
      <c r="B438" s="16">
        <v>2022</v>
      </c>
      <c r="C438" s="16" t="s">
        <v>126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x14ac:dyDescent="0.3">
      <c r="A439" s="15" t="s">
        <v>62</v>
      </c>
      <c r="B439" s="16">
        <v>2022</v>
      </c>
      <c r="C439" s="16" t="s">
        <v>126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x14ac:dyDescent="0.3">
      <c r="A440" s="15" t="s">
        <v>62</v>
      </c>
      <c r="B440" s="16">
        <v>2022</v>
      </c>
      <c r="C440" s="16" t="s">
        <v>119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x14ac:dyDescent="0.3">
      <c r="A441" s="15" t="s">
        <v>110</v>
      </c>
      <c r="B441" s="16">
        <v>2022</v>
      </c>
      <c r="C441" s="16" t="s">
        <v>126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x14ac:dyDescent="0.3">
      <c r="A442" s="15" t="s">
        <v>110</v>
      </c>
      <c r="B442" s="16">
        <v>2022</v>
      </c>
      <c r="C442" s="16" t="s">
        <v>126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x14ac:dyDescent="0.3">
      <c r="A443" s="15" t="s">
        <v>110</v>
      </c>
      <c r="B443" s="16">
        <v>2022</v>
      </c>
      <c r="C443" s="16" t="s">
        <v>119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x14ac:dyDescent="0.3">
      <c r="A444" s="15" t="s">
        <v>83</v>
      </c>
      <c r="B444" s="16">
        <v>2023</v>
      </c>
      <c r="C444" s="16" t="s">
        <v>141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x14ac:dyDescent="0.3">
      <c r="A445" s="15" t="s">
        <v>83</v>
      </c>
      <c r="B445" s="16">
        <v>2023</v>
      </c>
      <c r="C445" s="16" t="s">
        <v>132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x14ac:dyDescent="0.3">
      <c r="A446" s="15" t="s">
        <v>83</v>
      </c>
      <c r="B446" s="16">
        <v>2023</v>
      </c>
      <c r="C446" s="16" t="s">
        <v>137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x14ac:dyDescent="0.3">
      <c r="A447" s="15" t="s">
        <v>83</v>
      </c>
      <c r="B447" s="16">
        <v>2023</v>
      </c>
      <c r="C447" s="16" t="s">
        <v>147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x14ac:dyDescent="0.3">
      <c r="A448" s="15" t="s">
        <v>39</v>
      </c>
      <c r="B448" s="16">
        <v>2023</v>
      </c>
      <c r="C448" s="16" t="s">
        <v>141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x14ac:dyDescent="0.3">
      <c r="A449" s="15" t="s">
        <v>39</v>
      </c>
      <c r="B449" s="16">
        <v>2023</v>
      </c>
      <c r="C449" s="16" t="s">
        <v>172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x14ac:dyDescent="0.3">
      <c r="A450" s="15" t="s">
        <v>39</v>
      </c>
      <c r="B450" s="16">
        <v>2023</v>
      </c>
      <c r="C450" s="16" t="s">
        <v>147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x14ac:dyDescent="0.3">
      <c r="A451" s="15" t="s">
        <v>40</v>
      </c>
      <c r="B451" s="16">
        <v>2023</v>
      </c>
      <c r="C451" s="16" t="s">
        <v>132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x14ac:dyDescent="0.3">
      <c r="A452" s="15" t="s">
        <v>40</v>
      </c>
      <c r="B452" s="16">
        <v>2023</v>
      </c>
      <c r="C452" s="16" t="s">
        <v>126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x14ac:dyDescent="0.3">
      <c r="A453" s="15" t="s">
        <v>40</v>
      </c>
      <c r="B453" s="16">
        <v>2023</v>
      </c>
      <c r="C453" s="16" t="s">
        <v>147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x14ac:dyDescent="0.3">
      <c r="A454" s="15" t="s">
        <v>41</v>
      </c>
      <c r="B454" s="16">
        <v>2023</v>
      </c>
      <c r="C454" s="16" t="s">
        <v>132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x14ac:dyDescent="0.3">
      <c r="A455" s="15" t="s">
        <v>41</v>
      </c>
      <c r="B455" s="16">
        <v>2023</v>
      </c>
      <c r="C455" s="16" t="s">
        <v>137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x14ac:dyDescent="0.3">
      <c r="A456" s="15" t="s">
        <v>41</v>
      </c>
      <c r="B456" s="16">
        <v>2023</v>
      </c>
      <c r="C456" s="16" t="s">
        <v>147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x14ac:dyDescent="0.3">
      <c r="A457" s="15" t="s">
        <v>47</v>
      </c>
      <c r="B457" s="16">
        <v>2023</v>
      </c>
      <c r="C457" s="16" t="s">
        <v>132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x14ac:dyDescent="0.3">
      <c r="A458" s="15" t="s">
        <v>47</v>
      </c>
      <c r="B458" s="16">
        <v>2023</v>
      </c>
      <c r="C458" s="16" t="s">
        <v>172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x14ac:dyDescent="0.3">
      <c r="A459" s="15" t="s">
        <v>47</v>
      </c>
      <c r="B459" s="16">
        <v>2023</v>
      </c>
      <c r="C459" s="16" t="s">
        <v>147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x14ac:dyDescent="0.3">
      <c r="A460" s="15" t="s">
        <v>48</v>
      </c>
      <c r="B460" s="16">
        <v>2023</v>
      </c>
      <c r="C460" s="16" t="s">
        <v>132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customHeight="1" x14ac:dyDescent="0.3">
      <c r="A461" s="15" t="s">
        <v>48</v>
      </c>
      <c r="B461" s="16">
        <v>2023</v>
      </c>
      <c r="C461" s="16" t="s">
        <v>137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x14ac:dyDescent="0.3">
      <c r="A462" s="15" t="s">
        <v>51</v>
      </c>
      <c r="B462" s="16">
        <v>2023</v>
      </c>
      <c r="C462" s="16" t="s">
        <v>172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x14ac:dyDescent="0.3">
      <c r="A463" s="15" t="s">
        <v>51</v>
      </c>
      <c r="B463" s="16">
        <v>2023</v>
      </c>
      <c r="C463" s="16" t="s">
        <v>147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x14ac:dyDescent="0.3">
      <c r="A464" s="15" t="s">
        <v>60</v>
      </c>
      <c r="B464" s="16">
        <v>2023</v>
      </c>
      <c r="C464" s="16" t="s">
        <v>132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x14ac:dyDescent="0.3">
      <c r="A465" s="15" t="s">
        <v>60</v>
      </c>
      <c r="B465" s="16">
        <v>2023</v>
      </c>
      <c r="C465" s="16" t="s">
        <v>126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x14ac:dyDescent="0.3">
      <c r="A466" s="15" t="s">
        <v>60</v>
      </c>
      <c r="B466" s="16">
        <v>2023</v>
      </c>
      <c r="C466" s="16" t="s">
        <v>147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x14ac:dyDescent="0.3">
      <c r="A467" s="15" t="s">
        <v>62</v>
      </c>
      <c r="B467" s="16">
        <v>2023</v>
      </c>
      <c r="C467" s="16" t="s">
        <v>132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x14ac:dyDescent="0.3">
      <c r="A468" s="15" t="s">
        <v>62</v>
      </c>
      <c r="B468" s="16">
        <v>2023</v>
      </c>
      <c r="C468" s="16" t="s">
        <v>126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x14ac:dyDescent="0.3">
      <c r="A469" s="15" t="s">
        <v>62</v>
      </c>
      <c r="B469" s="16">
        <v>2023</v>
      </c>
      <c r="C469" s="16" t="s">
        <v>147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x14ac:dyDescent="0.3">
      <c r="A470" s="15" t="s">
        <v>110</v>
      </c>
      <c r="B470" s="16">
        <v>2023</v>
      </c>
      <c r="C470" s="16" t="s">
        <v>132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x14ac:dyDescent="0.3">
      <c r="A471" s="15" t="s">
        <v>110</v>
      </c>
      <c r="B471" s="16">
        <v>2023</v>
      </c>
      <c r="C471" s="16" t="s">
        <v>137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x14ac:dyDescent="0.3">
      <c r="A472" s="15" t="s">
        <v>110</v>
      </c>
      <c r="B472" s="16">
        <v>2023</v>
      </c>
      <c r="C472" s="16" t="s">
        <v>147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x14ac:dyDescent="0.3">
      <c r="A473" s="15" t="s">
        <v>61</v>
      </c>
      <c r="B473" s="16" t="s">
        <v>178</v>
      </c>
      <c r="C473" s="16"/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34" t="s">
        <v>179</v>
      </c>
      <c r="B474" s="16" t="s">
        <v>180</v>
      </c>
      <c r="C474" s="16"/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/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/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/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/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15" t="s">
        <v>47</v>
      </c>
      <c r="B479" s="16" t="s">
        <v>180</v>
      </c>
      <c r="C479" s="16"/>
      <c r="D479" s="17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15" t="s">
        <v>51</v>
      </c>
      <c r="B480" s="16" t="s">
        <v>180</v>
      </c>
      <c r="C480" s="16"/>
      <c r="D480" s="17">
        <v>45530</v>
      </c>
      <c r="E480" s="18">
        <v>609.18596647724655</v>
      </c>
      <c r="F480" s="18"/>
      <c r="G480" s="18"/>
      <c r="H480" s="19">
        <v>119101.33912</v>
      </c>
    </row>
    <row r="481" spans="1:8" x14ac:dyDescent="0.3">
      <c r="A481" s="15" t="s">
        <v>39</v>
      </c>
      <c r="B481" s="16" t="s">
        <v>180</v>
      </c>
      <c r="C481" s="16"/>
      <c r="D481" s="17">
        <v>45530</v>
      </c>
      <c r="E481" s="18">
        <v>9.5006738970897278</v>
      </c>
      <c r="F481" s="18"/>
      <c r="G481" s="18"/>
      <c r="H481" s="19">
        <v>10059</v>
      </c>
    </row>
    <row r="482" spans="1:8" x14ac:dyDescent="0.3">
      <c r="A482" s="15" t="s">
        <v>48</v>
      </c>
      <c r="B482" s="16" t="s">
        <v>180</v>
      </c>
      <c r="C482" s="16"/>
      <c r="D482" s="17">
        <v>45532</v>
      </c>
      <c r="E482" s="18">
        <v>0.2</v>
      </c>
      <c r="F482" s="18">
        <v>0.2</v>
      </c>
      <c r="G482" s="18">
        <v>1</v>
      </c>
      <c r="H482" s="19">
        <v>457130.45760000002</v>
      </c>
    </row>
    <row r="483" spans="1:8" x14ac:dyDescent="0.3">
      <c r="A483" s="34" t="str">
        <f>Tab_DividendosSiteRI[[#This Row],[Empresa]]</f>
        <v>ES_GAS</v>
      </c>
      <c r="B483" s="34" t="str">
        <f>Tab_DividendosSiteRI[[#This Row],[Exercício]]</f>
        <v>2024</v>
      </c>
      <c r="C483" s="34" t="s">
        <v>212</v>
      </c>
      <c r="D483" s="21">
        <f>Tab_DividendosSiteRI[[#This Row],[Início do Pagamento]]</f>
        <v>45618</v>
      </c>
      <c r="E483" s="48">
        <f>Tab_DividendosSiteRI[[#This Row],[ON ]]</f>
        <v>5.231652515245986E-2</v>
      </c>
      <c r="F483" s="48">
        <f>Tab_DividendosSiteRI[[#This Row],[PN ]]</f>
        <v>5.231652515245986E-2</v>
      </c>
      <c r="G483" s="48">
        <f>Tab_DividendosSiteRI[[#This Row],[Units]]</f>
        <v>0</v>
      </c>
      <c r="H483" s="47">
        <f>Tab_DividendosSiteRI[[#This Row],[Total (R​$ mil)]]</f>
        <v>33281.984600000003</v>
      </c>
    </row>
    <row r="484" spans="1:8" x14ac:dyDescent="0.3">
      <c r="A484" s="34" t="str">
        <f>Tab_DividendosSiteRI[[#This Row],[Empresa]]</f>
        <v>EMR</v>
      </c>
      <c r="B484" s="34" t="str">
        <f>Tab_DividendosSiteRI[[#This Row],[Exercício]]</f>
        <v>2024</v>
      </c>
      <c r="C484" s="34" t="s">
        <v>213</v>
      </c>
      <c r="D484" s="21">
        <f>Tab_DividendosSiteRI[[#This Row],[Início do Pagamento]]</f>
        <v>45618</v>
      </c>
      <c r="E484" s="48">
        <f>Tab_DividendosSiteRI[[#This Row],[ON ]]</f>
        <v>30.652615306294965</v>
      </c>
      <c r="F484" s="48">
        <f>Tab_DividendosSiteRI[[#This Row],[PN ]]</f>
        <v>0</v>
      </c>
      <c r="G484" s="48">
        <f>Tab_DividendosSiteRI[[#This Row],[Units]]</f>
        <v>0</v>
      </c>
      <c r="H484" s="47">
        <f>Tab_DividendosSiteRI[[#This Row],[Total (R​$ mil)]]</f>
        <v>32453.97755</v>
      </c>
    </row>
    <row r="485" spans="1:8" x14ac:dyDescent="0.3">
      <c r="A485" s="34" t="str">
        <f>Tab_DividendosSiteRI[[#This Row],[Empresa]]</f>
        <v>ESE</v>
      </c>
      <c r="B485" s="34" t="str">
        <f>Tab_DividendosSiteRI[[#This Row],[Exercício]]</f>
        <v>2024</v>
      </c>
      <c r="C485" s="34" t="s">
        <v>213</v>
      </c>
      <c r="D485" s="21">
        <f>Tab_DividendosSiteRI[[#This Row],[Início do Pagamento]]</f>
        <v>45618</v>
      </c>
      <c r="E485" s="48">
        <f>Tab_DividendosSiteRI[[#This Row],[ON ]]</f>
        <v>286.01412753377082</v>
      </c>
      <c r="F485" s="48">
        <f>Tab_DividendosSiteRI[[#This Row],[PN ]]</f>
        <v>0</v>
      </c>
      <c r="G485" s="48">
        <f>Tab_DividendosSiteRI[[#This Row],[Units]]</f>
        <v>0</v>
      </c>
      <c r="H485" s="47">
        <f>Tab_DividendosSiteRI[[#This Row],[Total (R​$ mil)]]</f>
        <v>55918.336060000001</v>
      </c>
    </row>
    <row r="486" spans="1:8" x14ac:dyDescent="0.3">
      <c r="A486" s="34" t="str">
        <f>Tab_DividendosSiteRI[[#This Row],[Empresa]]</f>
        <v>REDE ENERGIA</v>
      </c>
      <c r="B486" s="34" t="str">
        <f>Tab_DividendosSiteRI[[#This Row],[Exercício]]</f>
        <v>2024</v>
      </c>
      <c r="C486" s="34" t="s">
        <v>213</v>
      </c>
      <c r="D486" s="21">
        <f>Tab_DividendosSiteRI[[#This Row],[Início do Pagamento]]</f>
        <v>45621</v>
      </c>
      <c r="E486" s="48">
        <f>Tab_DividendosSiteRI[[#This Row],[ON ]]</f>
        <v>0.12794247712293974</v>
      </c>
      <c r="F486" s="48">
        <f>Tab_DividendosSiteRI[[#This Row],[PN ]]</f>
        <v>0</v>
      </c>
      <c r="G486" s="48">
        <f>Tab_DividendosSiteRI[[#This Row],[Units]]</f>
        <v>0</v>
      </c>
      <c r="H486" s="47">
        <f>Tab_DividendosSiteRI[[#This Row],[Total (R​$ mil)]]</f>
        <v>270000</v>
      </c>
    </row>
    <row r="487" spans="1:8" x14ac:dyDescent="0.3">
      <c r="A487" s="34" t="str">
        <f>Tab_DividendosSiteRI[[#This Row],[Empresa]]</f>
        <v>DENERGE</v>
      </c>
      <c r="B487" s="34" t="str">
        <f>Tab_DividendosSiteRI[[#This Row],[Exercício]]</f>
        <v>2024</v>
      </c>
      <c r="C487" s="34" t="s">
        <v>213</v>
      </c>
      <c r="D487" s="21">
        <f>Tab_DividendosSiteRI[[#This Row],[Início do Pagamento]]</f>
        <v>45622</v>
      </c>
      <c r="E487" s="48">
        <f>Tab_DividendosSiteRI[[#This Row],[ON ]]</f>
        <v>243.38451276094619</v>
      </c>
      <c r="F487" s="48">
        <f>Tab_DividendosSiteRI[[#This Row],[PN ]]</f>
        <v>0</v>
      </c>
      <c r="G487" s="48">
        <f>Tab_DividendosSiteRI[[#This Row],[Units]]</f>
        <v>0</v>
      </c>
      <c r="H487" s="47">
        <f>Tab_DividendosSiteRI[[#This Row],[Total (R​$ mil)]]</f>
        <v>189000</v>
      </c>
    </row>
    <row r="488" spans="1:8" x14ac:dyDescent="0.3">
      <c r="A488" s="34" t="str">
        <f>Tab_DividendosSiteRI[[#This Row],[Empresa]]</f>
        <v>ETO</v>
      </c>
      <c r="B488" s="34" t="str">
        <f>Tab_DividendosSiteRI[[#This Row],[Exercício]]</f>
        <v>2024</v>
      </c>
      <c r="C488" s="34" t="s">
        <v>213</v>
      </c>
      <c r="D488" s="21">
        <f>Tab_DividendosSiteRI[[#This Row],[Início do Pagamento]]</f>
        <v>45618</v>
      </c>
      <c r="E488" s="48">
        <f>Tab_DividendosSiteRI[[#This Row],[ON ]]</f>
        <v>110.97331860070747</v>
      </c>
      <c r="F488" s="48">
        <f>Tab_DividendosSiteRI[[#This Row],[PN ]]</f>
        <v>110.97331860070747</v>
      </c>
      <c r="G488" s="48">
        <f>Tab_DividendosSiteRI[[#This Row],[Units]]</f>
        <v>0</v>
      </c>
      <c r="H488" s="47">
        <f>Tab_DividendosSiteRI[[#This Row],[Total (R​$ mil)]]</f>
        <v>72311.879000000001</v>
      </c>
    </row>
    <row r="489" spans="1:8" x14ac:dyDescent="0.3">
      <c r="A489" s="34" t="str">
        <f>Tab_DividendosSiteRI[[#This Row],[Empresa]]</f>
        <v>EMS</v>
      </c>
      <c r="B489" s="34" t="str">
        <f>Tab_DividendosSiteRI[[#This Row],[Exercício]]</f>
        <v>2024</v>
      </c>
      <c r="C489" s="34" t="s">
        <v>213</v>
      </c>
      <c r="D489" s="21">
        <f>Tab_DividendosSiteRI[[#This Row],[Início do Pagamento]]</f>
        <v>45618</v>
      </c>
      <c r="E489" s="48">
        <f>Tab_DividendosSiteRI[[#This Row],[ON ]]</f>
        <v>287.17565379473427</v>
      </c>
      <c r="F489" s="48">
        <f>Tab_DividendosSiteRI[[#This Row],[PN ]]</f>
        <v>0</v>
      </c>
      <c r="G489" s="48">
        <f>Tab_DividendosSiteRI[[#This Row],[Units]]</f>
        <v>0</v>
      </c>
      <c r="H489" s="47">
        <f>Tab_DividendosSiteRI[[#This Row],[Total (R​$ mil)]]</f>
        <v>185806.95564</v>
      </c>
    </row>
    <row r="490" spans="1:8" x14ac:dyDescent="0.3">
      <c r="A490" s="34" t="str">
        <f>Tab_DividendosSiteRI[[#This Row],[Empresa]]</f>
        <v>ESS</v>
      </c>
      <c r="B490" s="34" t="str">
        <f>Tab_DividendosSiteRI[[#This Row],[Exercício]]</f>
        <v>2024</v>
      </c>
      <c r="C490" s="34" t="s">
        <v>213</v>
      </c>
      <c r="D490" s="21">
        <f>Tab_DividendosSiteRI[[#This Row],[Início do Pagamento]]</f>
        <v>45618</v>
      </c>
      <c r="E490" s="48">
        <f>Tab_DividendosSiteRI[[#This Row],[ON ]]</f>
        <v>439.98965998022902</v>
      </c>
      <c r="F490" s="48">
        <f>Tab_DividendosSiteRI[[#This Row],[PN ]]</f>
        <v>0</v>
      </c>
      <c r="G490" s="48">
        <f>Tab_DividendosSiteRI[[#This Row],[Units]]</f>
        <v>0</v>
      </c>
      <c r="H490" s="47">
        <f>Tab_DividendosSiteRI[[#This Row],[Total (R​$ mil)]]</f>
        <v>42728.275860000002</v>
      </c>
    </row>
    <row r="491" spans="1:8" x14ac:dyDescent="0.3">
      <c r="A491" s="34" t="str">
        <f>Tab_DividendosSiteRI[[#This Row],[Empresa]]</f>
        <v>EPB</v>
      </c>
      <c r="B491" s="34">
        <f>Tab_DividendosSiteRI[[#This Row],[Exercício]]</f>
        <v>2024</v>
      </c>
      <c r="C491" s="34" t="s">
        <v>214</v>
      </c>
      <c r="D491" s="21">
        <f>Tab_DividendosSiteRI[[#This Row],[Início do Pagamento]]</f>
        <v>45614</v>
      </c>
      <c r="E491" s="48">
        <f>Tab_DividendosSiteRI[[#This Row],[ON ]]</f>
        <v>44.527836206394497</v>
      </c>
      <c r="F491" s="48">
        <f>Tab_DividendosSiteRI[[#This Row],[PN ]]</f>
        <v>0</v>
      </c>
      <c r="G491" s="48">
        <f>Tab_DividendosSiteRI[[#This Row],[Units]]</f>
        <v>0</v>
      </c>
      <c r="H491" s="47">
        <f>Tab_DividendosSiteRI[[#This Row],[Total (R​$ mil)]]</f>
        <v>46642.418619999997</v>
      </c>
    </row>
    <row r="492" spans="1:8" x14ac:dyDescent="0.3">
      <c r="A492" s="34" t="s">
        <v>47</v>
      </c>
      <c r="B492" s="52">
        <v>2024</v>
      </c>
      <c r="C492" s="34" t="s">
        <v>215</v>
      </c>
      <c r="D492" s="17">
        <v>45741</v>
      </c>
      <c r="E492" s="53">
        <v>49.386863146056491</v>
      </c>
      <c r="F492" s="53">
        <v>0</v>
      </c>
      <c r="G492" s="53">
        <v>0</v>
      </c>
      <c r="H492" s="33">
        <v>51732.195889999566</v>
      </c>
    </row>
    <row r="493" spans="1:8" x14ac:dyDescent="0.3">
      <c r="A493" s="34" t="s">
        <v>51</v>
      </c>
      <c r="B493" s="52">
        <v>2024</v>
      </c>
      <c r="C493" s="34" t="s">
        <v>215</v>
      </c>
      <c r="D493" s="17">
        <v>45741</v>
      </c>
      <c r="E493" s="53">
        <v>75</v>
      </c>
      <c r="F493" s="53">
        <v>0</v>
      </c>
      <c r="G493" s="53">
        <v>0</v>
      </c>
      <c r="H493" s="33">
        <v>14663.174999999999</v>
      </c>
    </row>
    <row r="494" spans="1:8" x14ac:dyDescent="0.3">
      <c r="A494" s="15" t="s">
        <v>40</v>
      </c>
      <c r="B494" s="16">
        <v>2024</v>
      </c>
      <c r="C494" s="34" t="s">
        <v>215</v>
      </c>
      <c r="D494" s="17">
        <v>45741</v>
      </c>
      <c r="E494" s="18">
        <v>199.99999999999935</v>
      </c>
      <c r="F494" s="18">
        <v>0</v>
      </c>
      <c r="G494" s="18">
        <v>0</v>
      </c>
      <c r="H494" s="19">
        <v>129402.99999999958</v>
      </c>
    </row>
    <row r="495" spans="1:8" x14ac:dyDescent="0.3">
      <c r="A495" s="15" t="s">
        <v>41</v>
      </c>
      <c r="B495" s="16">
        <v>2024</v>
      </c>
      <c r="C495" s="34" t="s">
        <v>215</v>
      </c>
      <c r="D495" s="17">
        <v>45741</v>
      </c>
      <c r="E495" s="18">
        <v>2.4000000000000008</v>
      </c>
      <c r="F495" s="18">
        <v>2.4000000000000008</v>
      </c>
      <c r="G495" s="18">
        <v>0</v>
      </c>
      <c r="H495" s="19">
        <v>525460.65360000019</v>
      </c>
    </row>
    <row r="496" spans="1:8" x14ac:dyDescent="0.3">
      <c r="A496" s="15" t="s">
        <v>62</v>
      </c>
      <c r="B496" s="16">
        <v>2024</v>
      </c>
      <c r="C496" s="34" t="s">
        <v>215</v>
      </c>
      <c r="D496" s="17">
        <v>45741</v>
      </c>
      <c r="E496" s="18">
        <v>179.99999999999994</v>
      </c>
      <c r="F496" s="18">
        <v>179.99999999999994</v>
      </c>
      <c r="G496" s="18">
        <v>0</v>
      </c>
      <c r="H496" s="19">
        <v>117290.69999999997</v>
      </c>
    </row>
    <row r="497" spans="1:8" x14ac:dyDescent="0.3">
      <c r="A497" s="15" t="s">
        <v>194</v>
      </c>
      <c r="B497" s="16">
        <v>2024</v>
      </c>
      <c r="C497" s="34" t="s">
        <v>216</v>
      </c>
      <c r="D497" s="17">
        <v>45741</v>
      </c>
      <c r="E497" s="18">
        <v>4.9858360818306545E-2</v>
      </c>
      <c r="F497" s="18">
        <v>0</v>
      </c>
      <c r="G497" s="18">
        <v>0</v>
      </c>
      <c r="H497" s="19">
        <v>12970.306500000008</v>
      </c>
    </row>
    <row r="498" spans="1:8" x14ac:dyDescent="0.3">
      <c r="A498" s="15" t="s">
        <v>195</v>
      </c>
      <c r="B498" s="16">
        <v>2024</v>
      </c>
      <c r="C498" s="34" t="s">
        <v>215</v>
      </c>
      <c r="D498" s="17">
        <v>45741</v>
      </c>
      <c r="E498" s="18">
        <v>0.11386680806451621</v>
      </c>
      <c r="F498" s="18">
        <v>0</v>
      </c>
      <c r="G498" s="18">
        <v>0</v>
      </c>
      <c r="H498" s="19">
        <v>3529.8710500000025</v>
      </c>
    </row>
    <row r="499" spans="1:8" x14ac:dyDescent="0.3">
      <c r="A499" s="15" t="s">
        <v>196</v>
      </c>
      <c r="B499" s="16">
        <v>2024</v>
      </c>
      <c r="C499" s="34" t="s">
        <v>216</v>
      </c>
      <c r="D499" s="17">
        <v>45741</v>
      </c>
      <c r="E499" s="18">
        <v>5.9638168512971879E-2</v>
      </c>
      <c r="F499" s="18">
        <v>0</v>
      </c>
      <c r="G499" s="18">
        <v>0</v>
      </c>
      <c r="H499" s="19">
        <v>116.58098999999999</v>
      </c>
    </row>
    <row r="500" spans="1:8" x14ac:dyDescent="0.3">
      <c r="A500" s="15" t="s">
        <v>197</v>
      </c>
      <c r="B500" s="16">
        <v>2024</v>
      </c>
      <c r="C500" s="34" t="s">
        <v>216</v>
      </c>
      <c r="D500" s="17">
        <v>45741</v>
      </c>
      <c r="E500" s="18">
        <v>2.7586635390401994E-2</v>
      </c>
      <c r="F500" s="18">
        <v>0</v>
      </c>
      <c r="G500" s="18">
        <v>0</v>
      </c>
      <c r="H500" s="19">
        <v>120.59128</v>
      </c>
    </row>
    <row r="501" spans="1:8" x14ac:dyDescent="0.3">
      <c r="A501" s="15" t="s">
        <v>198</v>
      </c>
      <c r="B501" s="16">
        <v>2024</v>
      </c>
      <c r="C501" s="34" t="s">
        <v>216</v>
      </c>
      <c r="D501" s="17">
        <v>45741</v>
      </c>
      <c r="E501" s="18">
        <v>0.40841992843208919</v>
      </c>
      <c r="F501" s="18">
        <v>0</v>
      </c>
      <c r="G501" s="18">
        <v>0</v>
      </c>
      <c r="H501" s="19">
        <v>1181.8672100000001</v>
      </c>
    </row>
    <row r="502" spans="1:8" x14ac:dyDescent="0.3">
      <c r="A502" s="15" t="s">
        <v>199</v>
      </c>
      <c r="B502" s="16">
        <v>2024</v>
      </c>
      <c r="C502" s="34" t="s">
        <v>216</v>
      </c>
      <c r="D502" s="17">
        <v>45741</v>
      </c>
      <c r="E502" s="18">
        <v>0.13737780155354518</v>
      </c>
      <c r="F502" s="18">
        <v>0</v>
      </c>
      <c r="G502" s="18">
        <v>0</v>
      </c>
      <c r="H502" s="19">
        <v>1413.9553900000001</v>
      </c>
    </row>
    <row r="503" spans="1:8" x14ac:dyDescent="0.3">
      <c r="A503" s="15" t="s">
        <v>200</v>
      </c>
      <c r="B503" s="16">
        <v>2024</v>
      </c>
      <c r="C503" s="34" t="s">
        <v>216</v>
      </c>
      <c r="D503" s="17">
        <v>45741</v>
      </c>
      <c r="E503" s="18">
        <v>0.1558984312582585</v>
      </c>
      <c r="F503" s="18">
        <v>0</v>
      </c>
      <c r="G503" s="18">
        <v>0</v>
      </c>
      <c r="H503" s="19">
        <v>1191.2740099999999</v>
      </c>
    </row>
    <row r="504" spans="1:8" x14ac:dyDescent="0.3">
      <c r="A504" s="15" t="s">
        <v>201</v>
      </c>
      <c r="B504" s="16">
        <v>2024</v>
      </c>
      <c r="C504" s="34" t="s">
        <v>216</v>
      </c>
      <c r="D504" s="17">
        <v>45741</v>
      </c>
      <c r="E504" s="18">
        <v>0.74635091307924328</v>
      </c>
      <c r="F504" s="18">
        <v>0</v>
      </c>
      <c r="G504" s="18">
        <v>0</v>
      </c>
      <c r="H504" s="19">
        <v>2721.9417800000001</v>
      </c>
    </row>
    <row r="505" spans="1:8" x14ac:dyDescent="0.3">
      <c r="A505" s="15" t="s">
        <v>202</v>
      </c>
      <c r="B505" s="16">
        <v>2024</v>
      </c>
      <c r="C505" s="34" t="s">
        <v>216</v>
      </c>
      <c r="D505" s="17">
        <v>45741</v>
      </c>
      <c r="E505" s="18">
        <v>2.0013765264684205</v>
      </c>
      <c r="F505" s="18">
        <v>0</v>
      </c>
      <c r="G505" s="18">
        <v>0</v>
      </c>
      <c r="H505" s="19">
        <v>4154.5974900000001</v>
      </c>
    </row>
    <row r="506" spans="1:8" x14ac:dyDescent="0.3">
      <c r="A506" s="15" t="s">
        <v>203</v>
      </c>
      <c r="B506" s="16">
        <v>2024</v>
      </c>
      <c r="C506" s="34" t="s">
        <v>216</v>
      </c>
      <c r="D506" s="17">
        <v>45741</v>
      </c>
      <c r="E506" s="18">
        <v>2.2340759371163841E-2</v>
      </c>
      <c r="F506" s="18">
        <v>0</v>
      </c>
      <c r="G506" s="18">
        <v>0</v>
      </c>
      <c r="H506" s="19">
        <v>699.72009000000025</v>
      </c>
    </row>
    <row r="507" spans="1:8" x14ac:dyDescent="0.3">
      <c r="A507" s="15" t="s">
        <v>204</v>
      </c>
      <c r="B507" s="16">
        <v>2024</v>
      </c>
      <c r="C507" s="34" t="s">
        <v>216</v>
      </c>
      <c r="D507" s="17">
        <v>45741</v>
      </c>
      <c r="E507" s="18">
        <v>5.6709724191203199E-3</v>
      </c>
      <c r="F507" s="18">
        <v>0</v>
      </c>
      <c r="G507" s="18">
        <v>0</v>
      </c>
      <c r="H507" s="19">
        <v>46.582530000000226</v>
      </c>
    </row>
    <row r="508" spans="1:8" x14ac:dyDescent="0.3">
      <c r="A508" s="15" t="s">
        <v>205</v>
      </c>
      <c r="B508" s="16">
        <v>2024</v>
      </c>
      <c r="C508" s="34" t="s">
        <v>216</v>
      </c>
      <c r="D508" s="17">
        <v>45741</v>
      </c>
      <c r="E508" s="18">
        <v>0.13672934065008444</v>
      </c>
      <c r="F508" s="18">
        <v>0</v>
      </c>
      <c r="G508" s="18">
        <v>0</v>
      </c>
      <c r="H508" s="19">
        <v>1137.8989000000001</v>
      </c>
    </row>
    <row r="509" spans="1:8" x14ac:dyDescent="0.3">
      <c r="A509" s="15" t="s">
        <v>206</v>
      </c>
      <c r="B509" s="16">
        <v>2024</v>
      </c>
      <c r="C509" s="34" t="s">
        <v>215</v>
      </c>
      <c r="D509" s="17">
        <v>45741</v>
      </c>
      <c r="E509" s="18">
        <v>0</v>
      </c>
      <c r="F509" s="18">
        <v>2.0275998714568904E-2</v>
      </c>
      <c r="G509" s="18">
        <v>0</v>
      </c>
      <c r="H509" s="19">
        <v>7992.3422399999999</v>
      </c>
    </row>
    <row r="510" spans="1:8" x14ac:dyDescent="0.3">
      <c r="A510" s="15" t="s">
        <v>206</v>
      </c>
      <c r="B510" s="16">
        <v>2024</v>
      </c>
      <c r="C510" s="34" t="s">
        <v>215</v>
      </c>
      <c r="D510" s="17">
        <v>45741</v>
      </c>
      <c r="E510" s="18">
        <v>4.6422037394795099E-2</v>
      </c>
      <c r="F510" s="18">
        <v>0</v>
      </c>
      <c r="G510" s="18">
        <v>0</v>
      </c>
      <c r="H510" s="19">
        <v>18648.79855</v>
      </c>
    </row>
    <row r="511" spans="1:8" x14ac:dyDescent="0.3">
      <c r="A511" s="15" t="s">
        <v>207</v>
      </c>
      <c r="B511" s="16">
        <v>2024</v>
      </c>
      <c r="C511" s="34" t="s">
        <v>215</v>
      </c>
      <c r="D511" s="17">
        <v>45741</v>
      </c>
      <c r="E511" s="18">
        <v>266.27410256117656</v>
      </c>
      <c r="F511" s="18">
        <v>0</v>
      </c>
      <c r="G511" s="18">
        <v>0</v>
      </c>
      <c r="H511" s="19">
        <v>70000.000000000029</v>
      </c>
    </row>
    <row r="512" spans="1:8" x14ac:dyDescent="0.3">
      <c r="A512" s="15" t="s">
        <v>179</v>
      </c>
      <c r="B512" s="16">
        <v>2024</v>
      </c>
      <c r="C512" s="34" t="s">
        <v>215</v>
      </c>
      <c r="D512" s="17">
        <v>45742</v>
      </c>
      <c r="E512" s="18">
        <v>0.24500000000000027</v>
      </c>
      <c r="F512" s="18">
        <v>0</v>
      </c>
      <c r="G512" s="18">
        <v>0</v>
      </c>
      <c r="H512" s="19">
        <v>517029.22663000057</v>
      </c>
    </row>
    <row r="513" spans="1:8" x14ac:dyDescent="0.3">
      <c r="A513" s="15" t="s">
        <v>83</v>
      </c>
      <c r="B513" s="16">
        <v>2024</v>
      </c>
      <c r="C513" s="34" t="s">
        <v>216</v>
      </c>
      <c r="D513" s="17">
        <v>45742</v>
      </c>
      <c r="E513" s="18">
        <v>466.00000000000017</v>
      </c>
      <c r="F513" s="18">
        <v>0</v>
      </c>
      <c r="G513" s="18">
        <v>0</v>
      </c>
      <c r="H513" s="19">
        <v>361871.83400000015</v>
      </c>
    </row>
    <row r="514" spans="1:8" x14ac:dyDescent="0.3">
      <c r="A514" s="15" t="s">
        <v>48</v>
      </c>
      <c r="B514" s="16">
        <v>2024</v>
      </c>
      <c r="C514" s="34" t="s">
        <v>215</v>
      </c>
      <c r="D514" s="17">
        <v>45744</v>
      </c>
      <c r="E514" s="18">
        <v>0.38</v>
      </c>
      <c r="F514" s="18">
        <v>0.38</v>
      </c>
      <c r="G514" s="18">
        <v>1.9</v>
      </c>
      <c r="H514" s="19">
        <v>868547.86944000004</v>
      </c>
    </row>
    <row r="515" spans="1:8" x14ac:dyDescent="0.3">
      <c r="A515" s="15" t="s">
        <v>208</v>
      </c>
      <c r="B515" s="16">
        <v>2024</v>
      </c>
      <c r="C515" s="34" t="s">
        <v>216</v>
      </c>
      <c r="D515" s="17">
        <v>45744</v>
      </c>
      <c r="E515" s="18">
        <v>0</v>
      </c>
      <c r="F515" s="18">
        <v>1.2009900441269639</v>
      </c>
      <c r="G515" s="18">
        <v>0</v>
      </c>
      <c r="H515" s="19">
        <v>199185.09836</v>
      </c>
    </row>
    <row r="516" spans="1:8" x14ac:dyDescent="0.3">
      <c r="A516" s="15" t="s">
        <v>208</v>
      </c>
      <c r="B516" s="16">
        <v>2024</v>
      </c>
      <c r="C516" s="34" t="s">
        <v>216</v>
      </c>
      <c r="D516" s="17">
        <v>45744</v>
      </c>
      <c r="E516" s="18">
        <v>0.38080788338386656</v>
      </c>
      <c r="F516" s="18">
        <v>0</v>
      </c>
      <c r="G516" s="18">
        <v>0</v>
      </c>
      <c r="H516" s="19">
        <v>162969.62593000001</v>
      </c>
    </row>
  </sheetData>
  <mergeCells count="1">
    <mergeCell ref="E5:G5"/>
  </mergeCells>
  <phoneticPr fontId="10" type="noConversion"/>
  <conditionalFormatting sqref="H463:H471">
    <cfRule type="duplicateValues" dxfId="20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1DBD-C966-4913-B2CE-4A44CA9F10ED}">
  <dimension ref="A1:D30"/>
  <sheetViews>
    <sheetView showGridLines="0" workbookViewId="0">
      <pane ySplit="2" topLeftCell="A3" activePane="bottomLeft" state="frozen"/>
      <selection pane="bottomLeft" activeCell="C24" sqref="C24"/>
    </sheetView>
  </sheetViews>
  <sheetFormatPr defaultRowHeight="15" x14ac:dyDescent="0.25"/>
  <cols>
    <col min="1" max="1" width="16.140625" customWidth="1"/>
    <col min="2" max="2" width="14.42578125" customWidth="1"/>
    <col min="3" max="3" width="65.42578125" bestFit="1" customWidth="1"/>
    <col min="4" max="4" width="19.7109375" customWidth="1"/>
  </cols>
  <sheetData>
    <row r="1" spans="1:4" ht="51" customHeight="1" x14ac:dyDescent="0.25"/>
    <row r="2" spans="1:4" ht="30" customHeight="1" x14ac:dyDescent="0.25">
      <c r="A2" s="31" t="s">
        <v>173</v>
      </c>
      <c r="B2" s="31" t="s">
        <v>174</v>
      </c>
      <c r="C2" s="25" t="s">
        <v>175</v>
      </c>
      <c r="D2" s="31" t="s">
        <v>176</v>
      </c>
    </row>
    <row r="3" spans="1:4" ht="15.75" x14ac:dyDescent="0.3">
      <c r="A3" s="26">
        <v>1</v>
      </c>
      <c r="B3" s="20" t="s">
        <v>39</v>
      </c>
      <c r="C3" s="27" t="s">
        <v>84</v>
      </c>
      <c r="D3" s="28" t="s">
        <v>96</v>
      </c>
    </row>
    <row r="4" spans="1:4" ht="15.75" x14ac:dyDescent="0.3">
      <c r="A4" s="26">
        <v>7</v>
      </c>
      <c r="B4" s="20" t="s">
        <v>48</v>
      </c>
      <c r="C4" s="27" t="s">
        <v>85</v>
      </c>
      <c r="D4" s="28" t="s">
        <v>97</v>
      </c>
    </row>
    <row r="5" spans="1:4" ht="15.75" x14ac:dyDescent="0.3">
      <c r="A5" s="26">
        <v>10</v>
      </c>
      <c r="B5" s="20" t="s">
        <v>43</v>
      </c>
      <c r="C5" s="27" t="s">
        <v>86</v>
      </c>
      <c r="D5" s="28" t="s">
        <v>98</v>
      </c>
    </row>
    <row r="6" spans="1:4" ht="15.75" x14ac:dyDescent="0.3">
      <c r="A6" s="26">
        <v>20</v>
      </c>
      <c r="B6" s="20" t="s">
        <v>51</v>
      </c>
      <c r="C6" s="27" t="s">
        <v>87</v>
      </c>
      <c r="D6" s="28" t="s">
        <v>99</v>
      </c>
    </row>
    <row r="7" spans="1:4" ht="15.75" x14ac:dyDescent="0.3">
      <c r="A7" s="26">
        <v>25</v>
      </c>
      <c r="B7" s="20" t="s">
        <v>8</v>
      </c>
      <c r="C7" s="27" t="s">
        <v>88</v>
      </c>
      <c r="D7" s="28" t="s">
        <v>100</v>
      </c>
    </row>
    <row r="8" spans="1:4" ht="15.75" x14ac:dyDescent="0.3">
      <c r="A8" s="26">
        <v>27</v>
      </c>
      <c r="B8" s="20" t="s">
        <v>47</v>
      </c>
      <c r="C8" s="27" t="s">
        <v>89</v>
      </c>
      <c r="D8" s="28" t="s">
        <v>101</v>
      </c>
    </row>
    <row r="9" spans="1:4" ht="15.75" x14ac:dyDescent="0.3">
      <c r="A9" s="26">
        <v>168</v>
      </c>
      <c r="B9" s="20" t="s">
        <v>110</v>
      </c>
      <c r="C9" s="27" t="s">
        <v>90</v>
      </c>
      <c r="D9" s="28" t="s">
        <v>102</v>
      </c>
    </row>
    <row r="10" spans="1:4" ht="15.75" x14ac:dyDescent="0.3">
      <c r="A10" s="26">
        <v>176</v>
      </c>
      <c r="B10" s="20" t="s">
        <v>83</v>
      </c>
      <c r="C10" s="27" t="s">
        <v>91</v>
      </c>
      <c r="D10" s="28" t="s">
        <v>103</v>
      </c>
    </row>
    <row r="11" spans="1:4" ht="15.75" x14ac:dyDescent="0.3">
      <c r="A11" s="26">
        <v>190</v>
      </c>
      <c r="B11" s="20" t="s">
        <v>62</v>
      </c>
      <c r="C11" s="27" t="s">
        <v>92</v>
      </c>
      <c r="D11" s="28" t="s">
        <v>104</v>
      </c>
    </row>
    <row r="12" spans="1:4" ht="15.75" x14ac:dyDescent="0.3">
      <c r="A12" s="26">
        <v>191</v>
      </c>
      <c r="B12" s="20" t="s">
        <v>41</v>
      </c>
      <c r="C12" s="27" t="s">
        <v>93</v>
      </c>
      <c r="D12" s="28" t="s">
        <v>105</v>
      </c>
    </row>
    <row r="13" spans="1:4" ht="15.75" x14ac:dyDescent="0.3">
      <c r="A13" s="26">
        <v>193</v>
      </c>
      <c r="B13" s="20" t="s">
        <v>40</v>
      </c>
      <c r="C13" s="27" t="s">
        <v>94</v>
      </c>
      <c r="D13" s="28" t="s">
        <v>106</v>
      </c>
    </row>
    <row r="14" spans="1:4" ht="15.75" x14ac:dyDescent="0.3">
      <c r="A14" s="26">
        <v>218</v>
      </c>
      <c r="B14" s="20" t="s">
        <v>60</v>
      </c>
      <c r="C14" s="27" t="s">
        <v>95</v>
      </c>
      <c r="D14" s="28" t="s">
        <v>107</v>
      </c>
    </row>
    <row r="15" spans="1:4" ht="15.75" x14ac:dyDescent="0.3">
      <c r="A15" s="26">
        <v>225</v>
      </c>
      <c r="B15" s="20" t="s">
        <v>61</v>
      </c>
      <c r="C15" s="27" t="s">
        <v>177</v>
      </c>
      <c r="D15" s="28" t="s">
        <v>108</v>
      </c>
    </row>
    <row r="16" spans="1:4" ht="15.75" x14ac:dyDescent="0.3">
      <c r="A16" s="26">
        <v>268</v>
      </c>
      <c r="B16" s="49" t="s">
        <v>190</v>
      </c>
      <c r="C16" s="50" t="s">
        <v>188</v>
      </c>
      <c r="D16" t="s">
        <v>189</v>
      </c>
    </row>
    <row r="17" spans="1:4" ht="15.75" x14ac:dyDescent="0.3">
      <c r="A17" s="26"/>
      <c r="B17" s="20"/>
      <c r="C17" s="27"/>
      <c r="D17" s="28"/>
    </row>
    <row r="18" spans="1:4" ht="15.75" x14ac:dyDescent="0.3">
      <c r="A18" s="26"/>
      <c r="B18" s="20"/>
      <c r="C18" s="27"/>
      <c r="D18" s="28"/>
    </row>
    <row r="19" spans="1:4" ht="15.75" x14ac:dyDescent="0.3">
      <c r="A19" s="26"/>
      <c r="B19" s="20"/>
      <c r="C19" s="27"/>
      <c r="D19" s="28"/>
    </row>
    <row r="20" spans="1:4" ht="15.75" x14ac:dyDescent="0.3">
      <c r="A20" s="26"/>
      <c r="B20" s="20"/>
      <c r="C20" s="27"/>
      <c r="D20" s="28"/>
    </row>
    <row r="21" spans="1:4" ht="15.75" x14ac:dyDescent="0.3">
      <c r="A21" s="26"/>
      <c r="B21" s="20"/>
      <c r="C21" s="27"/>
      <c r="D21" s="28"/>
    </row>
    <row r="22" spans="1:4" ht="15.75" x14ac:dyDescent="0.3">
      <c r="A22" s="26"/>
      <c r="B22" s="20"/>
      <c r="C22" s="27"/>
      <c r="D22" s="28"/>
    </row>
    <row r="23" spans="1:4" ht="15.75" x14ac:dyDescent="0.3">
      <c r="A23" s="26"/>
      <c r="B23" s="20"/>
      <c r="C23" s="27"/>
      <c r="D23" s="28"/>
    </row>
    <row r="24" spans="1:4" ht="15.75" x14ac:dyDescent="0.3">
      <c r="A24" s="26"/>
      <c r="B24" s="20"/>
      <c r="C24" s="27"/>
      <c r="D24" s="28"/>
    </row>
    <row r="25" spans="1:4" ht="15.75" x14ac:dyDescent="0.3">
      <c r="A25" s="26"/>
      <c r="B25" s="20"/>
      <c r="C25" s="27"/>
      <c r="D25" s="28"/>
    </row>
    <row r="26" spans="1:4" ht="15.75" x14ac:dyDescent="0.3">
      <c r="A26" s="26"/>
      <c r="B26" s="20"/>
      <c r="C26" s="27"/>
      <c r="D26" s="28"/>
    </row>
    <row r="27" spans="1:4" ht="15.75" x14ac:dyDescent="0.3">
      <c r="A27" s="26"/>
      <c r="B27" s="20"/>
      <c r="C27" s="27"/>
      <c r="D27" s="28"/>
    </row>
    <row r="28" spans="1:4" ht="15.75" x14ac:dyDescent="0.3">
      <c r="A28" s="26"/>
      <c r="B28" s="20"/>
      <c r="C28" s="27"/>
      <c r="D28" s="28"/>
    </row>
    <row r="29" spans="1:4" ht="15.75" x14ac:dyDescent="0.3">
      <c r="A29" s="26"/>
      <c r="B29" s="20"/>
      <c r="C29" s="27"/>
      <c r="D29" s="28"/>
    </row>
    <row r="30" spans="1:4" ht="15.75" x14ac:dyDescent="0.3">
      <c r="A30" s="26"/>
      <c r="B30" s="20"/>
      <c r="C30" s="27"/>
      <c r="D30" s="28"/>
    </row>
  </sheetData>
  <sortState xmlns:xlrd2="http://schemas.microsoft.com/office/spreadsheetml/2017/richdata2" ref="A3:D30">
    <sortCondition ref="A3:A30"/>
  </sortState>
  <conditionalFormatting sqref="C3:C15 C17:C30">
    <cfRule type="duplicateValues" dxfId="19" priority="37"/>
  </conditionalFormatting>
  <conditionalFormatting sqref="C16">
    <cfRule type="duplicateValues" dxfId="18" priority="1"/>
  </conditionalFormatting>
  <conditionalFormatting sqref="D3:D15 D17:D30">
    <cfRule type="duplicateValues" dxfId="17" priority="39" stopIfTrue="1"/>
    <cfRule type="expression" dxfId="16" priority="40" stopIfTrue="1">
      <formula>AND(COUNTIF($F$31:$F$65462, D3)+COUNTIF(#REF!, D3)+COUNTIF(#REF!, D3)+COUNTIF(#REF!, D3)&gt;1,NOT(ISBLANK(D3)))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8B70-D9A0-4E6E-AD9C-1049FA972C00}">
  <sheetPr>
    <tabColor rgb="FF009FC2"/>
  </sheetPr>
  <dimension ref="A1:F39"/>
  <sheetViews>
    <sheetView showGridLines="0" zoomScaleNormal="100" workbookViewId="0">
      <selection activeCell="M23" sqref="M23"/>
    </sheetView>
  </sheetViews>
  <sheetFormatPr defaultRowHeight="15" x14ac:dyDescent="0.25"/>
  <cols>
    <col min="1" max="1" width="10.7109375" bestFit="1" customWidth="1"/>
    <col min="2" max="2" width="13.140625" bestFit="1" customWidth="1"/>
    <col min="4" max="4" width="9.5703125" bestFit="1" customWidth="1"/>
    <col min="5" max="5" width="17.5703125" bestFit="1" customWidth="1"/>
    <col min="6" max="6" width="10.5703125" bestFit="1" customWidth="1"/>
    <col min="7" max="7" width="24.5703125" bestFit="1" customWidth="1"/>
  </cols>
  <sheetData>
    <row r="1" spans="1:5" x14ac:dyDescent="0.25">
      <c r="A1" s="37" t="s">
        <v>2</v>
      </c>
      <c r="B1" t="s">
        <v>48</v>
      </c>
    </row>
    <row r="3" spans="1:5" x14ac:dyDescent="0.25">
      <c r="A3" s="37" t="s">
        <v>182</v>
      </c>
      <c r="B3" t="s">
        <v>183</v>
      </c>
      <c r="D3" s="39" t="s">
        <v>182</v>
      </c>
      <c r="E3" s="39" t="s">
        <v>184</v>
      </c>
    </row>
    <row r="4" spans="1:5" x14ac:dyDescent="0.25">
      <c r="A4" s="38">
        <v>2007</v>
      </c>
      <c r="B4" s="41">
        <v>153427</v>
      </c>
      <c r="D4" s="42">
        <f>A4</f>
        <v>2007</v>
      </c>
      <c r="E4" s="40">
        <f>B4/1000</f>
        <v>153.42699999999999</v>
      </c>
    </row>
    <row r="5" spans="1:5" x14ac:dyDescent="0.25">
      <c r="A5" s="38">
        <v>2008</v>
      </c>
      <c r="B5" s="41">
        <v>57436</v>
      </c>
      <c r="D5" s="42">
        <f t="shared" ref="D5:D22" si="0">A5</f>
        <v>2008</v>
      </c>
      <c r="E5" s="40">
        <f t="shared" ref="E5:E22" si="1">B5/1000</f>
        <v>57.436</v>
      </c>
    </row>
    <row r="6" spans="1:5" x14ac:dyDescent="0.25">
      <c r="A6" s="38">
        <v>2009</v>
      </c>
      <c r="B6" s="41">
        <v>123356</v>
      </c>
      <c r="D6" s="42">
        <f t="shared" si="0"/>
        <v>2009</v>
      </c>
      <c r="E6" s="40">
        <f t="shared" si="1"/>
        <v>123.35599999999999</v>
      </c>
    </row>
    <row r="7" spans="1:5" x14ac:dyDescent="0.25">
      <c r="A7" s="38">
        <v>2010</v>
      </c>
      <c r="B7" s="41">
        <v>96439</v>
      </c>
      <c r="D7" s="42">
        <f t="shared" si="0"/>
        <v>2010</v>
      </c>
      <c r="E7" s="40">
        <f t="shared" si="1"/>
        <v>96.438999999999993</v>
      </c>
    </row>
    <row r="8" spans="1:5" x14ac:dyDescent="0.25">
      <c r="A8" s="38">
        <v>2011</v>
      </c>
      <c r="B8" s="41">
        <v>103483</v>
      </c>
      <c r="D8" s="42">
        <f t="shared" si="0"/>
        <v>2011</v>
      </c>
      <c r="E8" s="40">
        <f t="shared" si="1"/>
        <v>103.483</v>
      </c>
    </row>
    <row r="9" spans="1:5" x14ac:dyDescent="0.25">
      <c r="A9" s="38">
        <v>2012</v>
      </c>
      <c r="B9" s="41">
        <v>171396</v>
      </c>
      <c r="D9" s="42">
        <f t="shared" si="0"/>
        <v>2012</v>
      </c>
      <c r="E9" s="40">
        <f t="shared" si="1"/>
        <v>171.39599999999999</v>
      </c>
    </row>
    <row r="10" spans="1:5" x14ac:dyDescent="0.25">
      <c r="A10" s="38">
        <v>2013</v>
      </c>
      <c r="B10" s="41">
        <v>168883</v>
      </c>
      <c r="D10" s="42">
        <f t="shared" si="0"/>
        <v>2013</v>
      </c>
      <c r="E10" s="40">
        <f t="shared" si="1"/>
        <v>168.88300000000001</v>
      </c>
    </row>
    <row r="11" spans="1:5" x14ac:dyDescent="0.25">
      <c r="A11" s="38">
        <v>2014</v>
      </c>
      <c r="B11" s="41">
        <v>199478</v>
      </c>
      <c r="D11" s="42">
        <f t="shared" si="0"/>
        <v>2014</v>
      </c>
      <c r="E11" s="40">
        <f t="shared" si="1"/>
        <v>199.47800000000001</v>
      </c>
    </row>
    <row r="12" spans="1:5" x14ac:dyDescent="0.25">
      <c r="A12" s="38">
        <v>2015</v>
      </c>
      <c r="B12" s="41">
        <v>175551</v>
      </c>
      <c r="D12" s="42">
        <f t="shared" si="0"/>
        <v>2015</v>
      </c>
      <c r="E12" s="40">
        <f t="shared" si="1"/>
        <v>175.55099999999999</v>
      </c>
    </row>
    <row r="13" spans="1:5" x14ac:dyDescent="0.25">
      <c r="A13" s="38">
        <v>2016</v>
      </c>
      <c r="B13" s="41">
        <v>138732</v>
      </c>
      <c r="D13" s="42">
        <f t="shared" si="0"/>
        <v>2016</v>
      </c>
      <c r="E13" s="40">
        <f t="shared" si="1"/>
        <v>138.732</v>
      </c>
    </row>
    <row r="14" spans="1:5" x14ac:dyDescent="0.25">
      <c r="A14" s="38">
        <v>2017</v>
      </c>
      <c r="B14" s="41">
        <v>269853</v>
      </c>
      <c r="D14" s="42">
        <f t="shared" si="0"/>
        <v>2017</v>
      </c>
      <c r="E14" s="40">
        <f t="shared" si="1"/>
        <v>269.85300000000001</v>
      </c>
    </row>
    <row r="15" spans="1:5" x14ac:dyDescent="0.25">
      <c r="A15" s="38">
        <v>2018</v>
      </c>
      <c r="B15" s="41">
        <v>387200</v>
      </c>
      <c r="D15" s="42">
        <f t="shared" si="0"/>
        <v>2018</v>
      </c>
      <c r="E15" s="40">
        <f t="shared" si="1"/>
        <v>387.2</v>
      </c>
    </row>
    <row r="16" spans="1:5" x14ac:dyDescent="0.25">
      <c r="A16" s="38">
        <v>2019</v>
      </c>
      <c r="B16" s="41">
        <v>217747</v>
      </c>
      <c r="D16" s="42">
        <f t="shared" si="0"/>
        <v>2019</v>
      </c>
      <c r="E16" s="40">
        <f t="shared" si="1"/>
        <v>217.74700000000001</v>
      </c>
    </row>
    <row r="17" spans="1:6" x14ac:dyDescent="0.25">
      <c r="A17" s="38">
        <v>2020</v>
      </c>
      <c r="B17" s="41">
        <v>500819</v>
      </c>
      <c r="D17" s="42">
        <f t="shared" si="0"/>
        <v>2020</v>
      </c>
      <c r="E17" s="40">
        <f t="shared" si="1"/>
        <v>500.81900000000002</v>
      </c>
    </row>
    <row r="18" spans="1:6" x14ac:dyDescent="0.25">
      <c r="A18" s="38">
        <v>2021</v>
      </c>
      <c r="B18" s="41">
        <v>1031668</v>
      </c>
      <c r="D18" s="42">
        <f t="shared" si="0"/>
        <v>2021</v>
      </c>
      <c r="E18" s="40">
        <f t="shared" si="1"/>
        <v>1031.6679999999999</v>
      </c>
    </row>
    <row r="19" spans="1:6" x14ac:dyDescent="0.25">
      <c r="A19" s="38">
        <v>2022</v>
      </c>
      <c r="B19" s="41">
        <v>797843</v>
      </c>
      <c r="D19" s="42">
        <f t="shared" si="0"/>
        <v>2022</v>
      </c>
      <c r="E19" s="40">
        <f t="shared" si="1"/>
        <v>797.84299999999996</v>
      </c>
    </row>
    <row r="20" spans="1:6" x14ac:dyDescent="0.25">
      <c r="A20" s="38">
        <v>2023</v>
      </c>
      <c r="B20" s="41">
        <v>692006.83299999998</v>
      </c>
      <c r="D20" s="42">
        <f t="shared" si="0"/>
        <v>2023</v>
      </c>
      <c r="E20" s="40">
        <f t="shared" si="1"/>
        <v>692.00683300000003</v>
      </c>
    </row>
    <row r="21" spans="1:6" x14ac:dyDescent="0.25">
      <c r="A21" s="38" t="s">
        <v>180</v>
      </c>
      <c r="B21" s="41">
        <v>457130.45760000002</v>
      </c>
      <c r="D21" s="42" t="str">
        <f t="shared" si="0"/>
        <v>2024</v>
      </c>
      <c r="E21" s="40">
        <f t="shared" si="1"/>
        <v>457.1304576</v>
      </c>
    </row>
    <row r="22" spans="1:6" x14ac:dyDescent="0.25">
      <c r="A22" s="38" t="s">
        <v>181</v>
      </c>
      <c r="B22" s="41">
        <v>5742448.2905999999</v>
      </c>
      <c r="D22" s="42" t="str">
        <f t="shared" si="0"/>
        <v>Total Geral</v>
      </c>
      <c r="E22" s="40">
        <f t="shared" si="1"/>
        <v>5742.4482906000003</v>
      </c>
    </row>
    <row r="25" spans="1:6" x14ac:dyDescent="0.25">
      <c r="C25" s="43"/>
      <c r="E25" s="40"/>
      <c r="F25" s="40"/>
    </row>
    <row r="26" spans="1:6" x14ac:dyDescent="0.25">
      <c r="C26" s="43"/>
      <c r="E26" s="40"/>
      <c r="F26" s="40"/>
    </row>
    <row r="27" spans="1:6" x14ac:dyDescent="0.25">
      <c r="C27" s="43"/>
      <c r="E27" s="40"/>
      <c r="F27" s="40"/>
    </row>
    <row r="28" spans="1:6" x14ac:dyDescent="0.25">
      <c r="C28" s="43"/>
      <c r="E28" s="40"/>
      <c r="F28" s="40"/>
    </row>
    <row r="29" spans="1:6" x14ac:dyDescent="0.25">
      <c r="C29" s="43"/>
      <c r="E29" s="40"/>
      <c r="F29" s="40"/>
    </row>
    <row r="30" spans="1:6" x14ac:dyDescent="0.25">
      <c r="C30" s="43"/>
      <c r="E30" s="40"/>
      <c r="F30" s="40"/>
    </row>
    <row r="31" spans="1:6" x14ac:dyDescent="0.25">
      <c r="C31" s="43"/>
      <c r="E31" s="40"/>
      <c r="F31" s="40"/>
    </row>
    <row r="32" spans="1:6" x14ac:dyDescent="0.25">
      <c r="E32" s="40"/>
      <c r="F32" s="43"/>
    </row>
    <row r="33" spans="2:6" x14ac:dyDescent="0.25">
      <c r="E33" s="40"/>
      <c r="F33" s="43"/>
    </row>
    <row r="39" spans="2:6" ht="18.75" x14ac:dyDescent="0.25">
      <c r="B39" s="44" t="s">
        <v>185</v>
      </c>
    </row>
  </sheetData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9" ma:contentTypeDescription="Crie um novo documento." ma:contentTypeScope="" ma:versionID="758d98cfd65a0cb8ee68429253ef5543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4c6541eb0d5db45f6a71d8a7af6210cd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F12241-C056-49D6-97EB-F1F5257F86E2}"/>
</file>

<file path=customXml/itemProps2.xml><?xml version="1.0" encoding="utf-8"?>
<ds:datastoreItem xmlns:ds="http://schemas.openxmlformats.org/officeDocument/2006/customXml" ds:itemID="{C3016008-C69D-466F-97D6-A7FB103D43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43908-05A6-4A2F-8E57-96C7F1CBD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Dividendos Grupo Energisa</vt:lpstr>
      <vt:lpstr>Energisa Group Dividends</vt:lpstr>
      <vt:lpstr>Empresas-Company</vt:lpstr>
      <vt:lpstr>Planilha1</vt:lpstr>
    </vt:vector>
  </TitlesOfParts>
  <Company>Energisa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Alice da Silva Matias</dc:creator>
  <cp:lastModifiedBy>Rodrigo Borges Alves</cp:lastModifiedBy>
  <dcterms:created xsi:type="dcterms:W3CDTF">2023-11-30T22:42:32Z</dcterms:created>
  <dcterms:modified xsi:type="dcterms:W3CDTF">2025-03-11T13:33:17Z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</Properties>
</file>