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energisa.sharepoint.com/sites/EnergisaRI/Documentos Compartilhados/General/Empresas/Dividendos/01_Controle_Dividendos Aprovados e Pagos/"/>
    </mc:Choice>
  </mc:AlternateContent>
  <xr:revisionPtr revIDLastSave="57" documentId="8_{512CEC02-E0A1-4F5C-B0A2-7C6B606C4A53}" xr6:coauthVersionLast="47" xr6:coauthVersionMax="47" xr10:uidLastSave="{E1DE0E91-1C8C-43A7-B148-F19A1FD0F930}"/>
  <bookViews>
    <workbookView xWindow="-120" yWindow="-120" windowWidth="38640" windowHeight="15720" tabRatio="500" xr2:uid="{00000000-000D-0000-FFFF-FFFF00000000}"/>
  </bookViews>
  <sheets>
    <sheet name="ESA - Holding" sheetId="1" r:id="rId1"/>
    <sheet name="Controladas" sheetId="2" r:id="rId2"/>
    <sheet name="Relação de Empresas" sheetId="3" r:id="rId3"/>
  </sheets>
  <definedNames>
    <definedName name="_xlnm.Print_Area" localSheetId="0">'ESA - Holding'!$A$1:$Q$62</definedName>
    <definedName name="_xlnm.Print_Titles" localSheetId="0">'ESA - Holding'!$1:$2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2" i="1" l="1"/>
  <c r="J62" i="1"/>
  <c r="I62" i="1"/>
  <c r="H62" i="1"/>
  <c r="H544" i="2" l="1"/>
  <c r="H542" i="2" l="1"/>
  <c r="H543" i="2"/>
  <c r="P61" i="1"/>
  <c r="K61" i="1"/>
  <c r="H540" i="2" l="1"/>
  <c r="H539" i="2"/>
  <c r="H541" i="2"/>
  <c r="H545" i="2"/>
  <c r="K60" i="1"/>
  <c r="N60" i="1" s="1"/>
  <c r="J60" i="1"/>
  <c r="I60" i="1"/>
  <c r="H60" i="1"/>
  <c r="P59" i="1"/>
  <c r="P58" i="1"/>
  <c r="K57" i="1"/>
  <c r="N57" i="1" s="1"/>
  <c r="J57" i="1"/>
  <c r="I57" i="1"/>
  <c r="H57" i="1"/>
  <c r="P56" i="1"/>
  <c r="P55" i="1"/>
  <c r="K54" i="1"/>
  <c r="N54" i="1" s="1"/>
  <c r="J54" i="1"/>
  <c r="I54" i="1"/>
  <c r="H54" i="1"/>
  <c r="P53" i="1"/>
  <c r="P52" i="1"/>
  <c r="K51" i="1"/>
  <c r="N51" i="1" s="1"/>
  <c r="J51" i="1"/>
  <c r="I51" i="1"/>
  <c r="H51" i="1"/>
  <c r="P50" i="1"/>
  <c r="P49" i="1"/>
  <c r="K48" i="1"/>
  <c r="N48" i="1" s="1"/>
  <c r="J48" i="1"/>
  <c r="I48" i="1"/>
  <c r="H48" i="1"/>
  <c r="P47" i="1"/>
  <c r="P46" i="1"/>
  <c r="K45" i="1"/>
  <c r="N45" i="1" s="1"/>
  <c r="J45" i="1"/>
  <c r="I45" i="1"/>
  <c r="H45" i="1"/>
  <c r="P44" i="1"/>
  <c r="P43" i="1"/>
  <c r="K42" i="1"/>
  <c r="N42" i="1" s="1"/>
  <c r="J42" i="1"/>
  <c r="I42" i="1"/>
  <c r="H42" i="1"/>
  <c r="P41" i="1"/>
  <c r="P40" i="1"/>
  <c r="K39" i="1"/>
  <c r="N39" i="1" s="1"/>
  <c r="J39" i="1"/>
  <c r="I39" i="1"/>
  <c r="H39" i="1"/>
  <c r="P38" i="1"/>
  <c r="P37" i="1"/>
  <c r="P36" i="1"/>
  <c r="K35" i="1"/>
  <c r="N35" i="1" s="1"/>
  <c r="J35" i="1"/>
  <c r="I35" i="1"/>
  <c r="H35" i="1"/>
  <c r="P34" i="1"/>
  <c r="P33" i="1"/>
  <c r="K32" i="1"/>
  <c r="N32" i="1" s="1"/>
  <c r="J32" i="1"/>
  <c r="I32" i="1"/>
  <c r="H32" i="1"/>
  <c r="P31" i="1"/>
  <c r="P30" i="1"/>
  <c r="K29" i="1"/>
  <c r="N29" i="1" s="1"/>
  <c r="J29" i="1"/>
  <c r="I29" i="1"/>
  <c r="H29" i="1"/>
  <c r="P28" i="1"/>
  <c r="P27" i="1"/>
  <c r="K26" i="1"/>
  <c r="N26" i="1" s="1"/>
  <c r="J26" i="1"/>
  <c r="I26" i="1"/>
  <c r="H26" i="1"/>
  <c r="P25" i="1"/>
  <c r="P24" i="1"/>
  <c r="K23" i="1"/>
  <c r="N23" i="1" s="1"/>
  <c r="J23" i="1"/>
  <c r="I23" i="1"/>
  <c r="H23" i="1"/>
  <c r="P22" i="1"/>
  <c r="P21" i="1"/>
  <c r="P20" i="1"/>
  <c r="K19" i="1"/>
  <c r="N19" i="1" s="1"/>
  <c r="J19" i="1"/>
  <c r="I19" i="1"/>
  <c r="H19" i="1"/>
  <c r="P18" i="1"/>
  <c r="P17" i="1"/>
  <c r="K16" i="1"/>
  <c r="N16" i="1" s="1"/>
  <c r="J16" i="1"/>
  <c r="I16" i="1"/>
  <c r="H16" i="1"/>
  <c r="P15" i="1"/>
  <c r="P14" i="1"/>
  <c r="K13" i="1"/>
  <c r="N13" i="1" s="1"/>
  <c r="J13" i="1"/>
  <c r="I13" i="1"/>
  <c r="H13" i="1"/>
  <c r="P12" i="1"/>
  <c r="P11" i="1"/>
  <c r="K10" i="1"/>
  <c r="N10" i="1" s="1"/>
  <c r="J10" i="1"/>
  <c r="I10" i="1"/>
  <c r="H10" i="1"/>
  <c r="P9" i="1"/>
  <c r="K7" i="1"/>
  <c r="I7" i="1"/>
  <c r="H7" i="1"/>
  <c r="K5" i="1"/>
  <c r="I5" i="1"/>
  <c r="H5" i="1"/>
</calcChain>
</file>

<file path=xl/sharedStrings.xml><?xml version="1.0" encoding="utf-8"?>
<sst xmlns="http://schemas.openxmlformats.org/spreadsheetml/2006/main" count="2268" uniqueCount="298">
  <si>
    <t>ENERGISA S.A. — Histórico de Pagamento de Dividendos</t>
  </si>
  <si>
    <t>Exercício</t>
  </si>
  <si>
    <t>Ato Societário</t>
  </si>
  <si>
    <t>Descrição</t>
  </si>
  <si>
    <t>Data de
Aprovação</t>
  </si>
  <si>
    <t>Data
Record</t>
  </si>
  <si>
    <t>Data
Ex-Dividendos</t>
  </si>
  <si>
    <t>Data de
Pagamento</t>
  </si>
  <si>
    <t>Por Ação
Ordinária (R$)</t>
  </si>
  <si>
    <t>Por Ação
Preferencial (R$)</t>
  </si>
  <si>
    <t>Por Unit (R$)</t>
  </si>
  <si>
    <t>Montante
(R$ mil)</t>
  </si>
  <si>
    <t>Lucro Líquido
(R$ mil)</t>
  </si>
  <si>
    <t>Payout</t>
  </si>
  <si>
    <t>Yield/
Unit</t>
  </si>
  <si>
    <t>Preço da Unit na data da aprovação (R$)</t>
  </si>
  <si>
    <t>RCA</t>
  </si>
  <si>
    <t>Intercalares</t>
  </si>
  <si>
    <t xml:space="preserve">Complementar </t>
  </si>
  <si>
    <t>Total</t>
  </si>
  <si>
    <t>AGOE</t>
  </si>
  <si>
    <t>Intercalar e exercícios anteriores</t>
  </si>
  <si>
    <t>Complementar</t>
  </si>
  <si>
    <t>Dividendos 2T23</t>
  </si>
  <si>
    <t xml:space="preserve">Dividendos 3T23 </t>
  </si>
  <si>
    <t>Dividendos 2T24</t>
  </si>
  <si>
    <t>Dividendos 3T24</t>
  </si>
  <si>
    <t>Dividendos 2T25</t>
  </si>
  <si>
    <t>Dividendos 3T25</t>
  </si>
  <si>
    <t>TOTAL GERAL</t>
  </si>
  <si>
    <t>GRUPO ENERGISA — Histórico de Pagamento de Dividendos e JCP — Empresas Controladas</t>
  </si>
  <si>
    <t>Empresa</t>
  </si>
  <si>
    <t>ON (R$)</t>
  </si>
  <si>
    <t>PN (R$)</t>
  </si>
  <si>
    <t>Units (R$)</t>
  </si>
  <si>
    <t>EBO</t>
  </si>
  <si>
    <t>Dividendos</t>
  </si>
  <si>
    <t>-</t>
  </si>
  <si>
    <t>EMG</t>
  </si>
  <si>
    <t>ENF</t>
  </si>
  <si>
    <t>Juros sobre Capital Próprio</t>
  </si>
  <si>
    <t>EPB</t>
  </si>
  <si>
    <t>ESE</t>
  </si>
  <si>
    <t>Complementares</t>
  </si>
  <si>
    <t>1ª Parcela do Adicional</t>
  </si>
  <si>
    <t>2ª Parcela do Adicional</t>
  </si>
  <si>
    <t>3ª Parcela do Adicional</t>
  </si>
  <si>
    <t>4ª Parcela do Adicional</t>
  </si>
  <si>
    <t>5ª Parcela do Adicional</t>
  </si>
  <si>
    <t>6ª Parcela do Adicional</t>
  </si>
  <si>
    <t>7ª Parcela do Adicional</t>
  </si>
  <si>
    <t>8ª Parcela do Adicional</t>
  </si>
  <si>
    <t>Antecipação</t>
  </si>
  <si>
    <t>Suplementares</t>
  </si>
  <si>
    <t>1ª Parcela do Complementar</t>
  </si>
  <si>
    <t>2ª Parcela do Complementar</t>
  </si>
  <si>
    <t>3ª Parcela do Complementar</t>
  </si>
  <si>
    <t>4ª Parcela do Complementar</t>
  </si>
  <si>
    <t>5ª Parcela do Complementar</t>
  </si>
  <si>
    <t>6ª Parcela do Complementar</t>
  </si>
  <si>
    <t>7ª Parcela do Complementar</t>
  </si>
  <si>
    <t>8ª Parcela do Complementar</t>
  </si>
  <si>
    <t>9ª Parcela do Complementar</t>
  </si>
  <si>
    <t>Extraordinário</t>
  </si>
  <si>
    <t>1ª Parcela Dividendo Complementar</t>
  </si>
  <si>
    <t>2ª Parcela Dividendo Complementar</t>
  </si>
  <si>
    <t>Completares</t>
  </si>
  <si>
    <t>EMS</t>
  </si>
  <si>
    <t>EMT</t>
  </si>
  <si>
    <t>ETO</t>
  </si>
  <si>
    <t>DENERGE</t>
  </si>
  <si>
    <t>Intermediário</t>
  </si>
  <si>
    <t>REDE</t>
  </si>
  <si>
    <t>ESS</t>
  </si>
  <si>
    <t>Exercícios anteriores</t>
  </si>
  <si>
    <t>Dividendos exercícios anteriores</t>
  </si>
  <si>
    <t>intercalares 1T19</t>
  </si>
  <si>
    <t>intercalares 2T19</t>
  </si>
  <si>
    <t>Intermediário 3T19</t>
  </si>
  <si>
    <t>Intermediário 4T19</t>
  </si>
  <si>
    <t>Intercalares 3T19</t>
  </si>
  <si>
    <t>Intercalares 4T19</t>
  </si>
  <si>
    <t>Dividendos 3T19</t>
  </si>
  <si>
    <t>exercícios anteriores</t>
  </si>
  <si>
    <t>intercalares</t>
  </si>
  <si>
    <t>Dividendos 2T20</t>
  </si>
  <si>
    <t>Intercalares 4T20</t>
  </si>
  <si>
    <t>Intercalares 1T21</t>
  </si>
  <si>
    <t>Intercalares 2T21</t>
  </si>
  <si>
    <t>Intercalares 3T21</t>
  </si>
  <si>
    <t>Juros sobre capital próprio</t>
  </si>
  <si>
    <t>ETE</t>
  </si>
  <si>
    <t>Dividendos 1T21</t>
  </si>
  <si>
    <t>Dividendos 2T21</t>
  </si>
  <si>
    <t>Dividendos 3T21</t>
  </si>
  <si>
    <t>Dividendos 4T21</t>
  </si>
  <si>
    <t>Intercalares 4T21</t>
  </si>
  <si>
    <t>Intercalares 2T22</t>
  </si>
  <si>
    <t>Dividendos 4T22</t>
  </si>
  <si>
    <t>Complementos</t>
  </si>
  <si>
    <t>EMR</t>
  </si>
  <si>
    <t>base no saldo de reserva de retenção de lucros</t>
  </si>
  <si>
    <t>Dividendos 1T23</t>
  </si>
  <si>
    <t>Dividendos 3T23</t>
  </si>
  <si>
    <t>Dividendos 4T23</t>
  </si>
  <si>
    <t>Dividendos 1T24</t>
  </si>
  <si>
    <t>ES_GAS</t>
  </si>
  <si>
    <t>Dividendos 4T24</t>
  </si>
  <si>
    <t>EPNE</t>
  </si>
  <si>
    <t>Dividendos 1T25</t>
  </si>
  <si>
    <t>EPA1</t>
  </si>
  <si>
    <t>EGO1</t>
  </si>
  <si>
    <t>EPA2</t>
  </si>
  <si>
    <t>EPT</t>
  </si>
  <si>
    <t>Denerge</t>
  </si>
  <si>
    <t>ETT</t>
  </si>
  <si>
    <t>EAP</t>
  </si>
  <si>
    <t>Rede Power</t>
  </si>
  <si>
    <t>REDE POWER</t>
  </si>
  <si>
    <t>Dividendos 11M25</t>
  </si>
  <si>
    <t>Dividendos 4T25</t>
  </si>
  <si>
    <t xml:space="preserve"> -</t>
  </si>
  <si>
    <t>EAC</t>
  </si>
  <si>
    <t>LMTE</t>
  </si>
  <si>
    <t>LXTE</t>
  </si>
  <si>
    <t>ESOC</t>
  </si>
  <si>
    <t>ETT-2</t>
  </si>
  <si>
    <t>MULTI</t>
  </si>
  <si>
    <t>EDG</t>
  </si>
  <si>
    <t>ESOL</t>
  </si>
  <si>
    <t>GEMINI</t>
  </si>
  <si>
    <t>EPLA</t>
  </si>
  <si>
    <t>Dividendos 1T26</t>
  </si>
  <si>
    <t>DIDC</t>
  </si>
  <si>
    <t>PLENA</t>
  </si>
  <si>
    <t>QMRA</t>
  </si>
  <si>
    <t>FLOW</t>
  </si>
  <si>
    <t>URB</t>
  </si>
  <si>
    <t>REEFTI</t>
  </si>
  <si>
    <t>REEFTII</t>
  </si>
  <si>
    <t>REEFTIV</t>
  </si>
  <si>
    <t>REEV</t>
  </si>
  <si>
    <t>REEFTVI</t>
  </si>
  <si>
    <t>REEVII</t>
  </si>
  <si>
    <t>REEVIII</t>
  </si>
  <si>
    <t>REE</t>
  </si>
  <si>
    <t>Sigla</t>
  </si>
  <si>
    <t>Razão Social</t>
  </si>
  <si>
    <t>Energisa Minas Rio - Distribuidora de Energia SA</t>
  </si>
  <si>
    <t>ESA</t>
  </si>
  <si>
    <t>Energisa SA</t>
  </si>
  <si>
    <t>Energisa Nova Friburgo - Distribuidora de Energia SA</t>
  </si>
  <si>
    <t>Energisa Sergipe - Distribuidora de Energia SA</t>
  </si>
  <si>
    <t>Energisa Borborema - Distribuidora de Energia SA</t>
  </si>
  <si>
    <t>Energisa Paraíba - Distribuidora de Energia SA</t>
  </si>
  <si>
    <t>REDE ENERGIA</t>
  </si>
  <si>
    <t>Rede Energia Participações SA</t>
  </si>
  <si>
    <t>Denerge Desenvolvimento Energético SA</t>
  </si>
  <si>
    <t>Energisa Tocantins - Distribuidora de Energia SA</t>
  </si>
  <si>
    <t>Energisa Mato Grosso - Distribuidora de Energia SA</t>
  </si>
  <si>
    <t>Energisa Mato Grosso Do Sul - Distribuidora de Energia SA</t>
  </si>
  <si>
    <t>Energisa Sul-Sudeste - Distribuidora de Energia SA</t>
  </si>
  <si>
    <t xml:space="preserve">Energisa Transmissão de Energia SA </t>
  </si>
  <si>
    <t>COMPANHIA DE GÁS DO ESPÍRITO SANTO – ES GÁS</t>
  </si>
  <si>
    <t>MSETOR</t>
  </si>
  <si>
    <t>Multisetor com. Ind. E participações ltda</t>
  </si>
  <si>
    <t>MAGRO</t>
  </si>
  <si>
    <t>Multiagro Agropecuária Comercio E Industrial Ltda</t>
  </si>
  <si>
    <t>Energisa Nova Friburgo - Distribuidora de Energia S.A.</t>
  </si>
  <si>
    <t>Energisa Soluções S.A.</t>
  </si>
  <si>
    <t>ECO</t>
  </si>
  <si>
    <t>Energisa Comercializadora Ltda</t>
  </si>
  <si>
    <t>ESEA</t>
  </si>
  <si>
    <t>Energisa Serviços Aéreos de Aeroinspeção S.A.</t>
  </si>
  <si>
    <t>GIPAR</t>
  </si>
  <si>
    <t>Gipar S.A.</t>
  </si>
  <si>
    <t>ITACA</t>
  </si>
  <si>
    <t>Itacatu S.A.</t>
  </si>
  <si>
    <t>Energisa Planejamento E Corretagem de Seguros Ltda</t>
  </si>
  <si>
    <t>SOBR</t>
  </si>
  <si>
    <t>Parque Eólico Sobradinho Ltda</t>
  </si>
  <si>
    <t>EGUM</t>
  </si>
  <si>
    <t>Energisa Geração Usina Maurício S.A.</t>
  </si>
  <si>
    <t>NGIPAR</t>
  </si>
  <si>
    <t>Nova Gipar Holding S.A.</t>
  </si>
  <si>
    <t>EHC</t>
  </si>
  <si>
    <t>Energisa Holding Company S.A.</t>
  </si>
  <si>
    <t>Dinâmica Direitos Creditórios Ltda</t>
  </si>
  <si>
    <t>Energisa Soluções - Construções E Serviços Em Linhas E Redes S.A.</t>
  </si>
  <si>
    <t>EGCS-CO</t>
  </si>
  <si>
    <t>Energisa Geração Central Solar Coremas S.A.</t>
  </si>
  <si>
    <t>Multi Energisa Serviços S.A.</t>
  </si>
  <si>
    <t>QMRA Participações S.A.</t>
  </si>
  <si>
    <t>Rede Power Holding de Energia S.A..</t>
  </si>
  <si>
    <t>CTCE</t>
  </si>
  <si>
    <t>Cia. Técnica de Comercialização de Energia S.A.</t>
  </si>
  <si>
    <t>EGCE-AL</t>
  </si>
  <si>
    <t>Energisa Geração Central Eólica Alecrim S.A.</t>
  </si>
  <si>
    <t>EGCE-BE</t>
  </si>
  <si>
    <t>Energisa Geração Central Eólica Boa Esperança S.A.</t>
  </si>
  <si>
    <t>EGCE-MA</t>
  </si>
  <si>
    <t>Energisa Geração Central Eólica Mandacaru S.A.</t>
  </si>
  <si>
    <t>EGCE-UM</t>
  </si>
  <si>
    <t>Energisa Geração - Central Eólica Umbuzeiro -Muquim S.A.</t>
  </si>
  <si>
    <t>EPM</t>
  </si>
  <si>
    <t>Energisa Participações Minoritárias S.A.</t>
  </si>
  <si>
    <t>Energisa Pará Transmissora de Energia I S.A.</t>
  </si>
  <si>
    <t>Energisa Goiás Transmissora de Energia I S.A.</t>
  </si>
  <si>
    <t>Energisa Para Transmissora de Energia II S.A.</t>
  </si>
  <si>
    <t>Energisa Acre - Distribuidora de Energia S.A.</t>
  </si>
  <si>
    <t>Energisa Tocantins Transmissora de Energia S.A.</t>
  </si>
  <si>
    <t>ERO</t>
  </si>
  <si>
    <t>Energisa Rondonia - Distribuidora de Energia S.A.</t>
  </si>
  <si>
    <t>ALSOL</t>
  </si>
  <si>
    <t>Alsol Energias Renováveis</t>
  </si>
  <si>
    <t>EGCS-RP1</t>
  </si>
  <si>
    <t>Energisa Geração Central Solar Rio Do Peixe I S.A.</t>
  </si>
  <si>
    <t>EGCS-RP2</t>
  </si>
  <si>
    <t>Energisa Geração Central Solar Rio Do Peixe II S.A.</t>
  </si>
  <si>
    <t>LARAL</t>
  </si>
  <si>
    <t>Laralsol Empreendimentos Energéticos LTDA</t>
  </si>
  <si>
    <t>VOLTZ</t>
  </si>
  <si>
    <t>Voltz Capital S.A.</t>
  </si>
  <si>
    <t>EGCE-M1</t>
  </si>
  <si>
    <t>Energisa Geração Central Eólica Maravilha I S.A.</t>
  </si>
  <si>
    <t>EGCE-M2</t>
  </si>
  <si>
    <t>Energisa Geração Central Eólica Maravilha II S.A.</t>
  </si>
  <si>
    <t>EGCE-M3</t>
  </si>
  <si>
    <t>Energisa Geração Central Eólica Maravilha III S.A.</t>
  </si>
  <si>
    <t>EGCE-M4</t>
  </si>
  <si>
    <t>Energisa Geração Central Eólica Maravilha IV S.A.</t>
  </si>
  <si>
    <t>EGCE-M5</t>
  </si>
  <si>
    <t>Energisa Geração Central Eólica Maravilha V S.A.</t>
  </si>
  <si>
    <t>EAM</t>
  </si>
  <si>
    <t>Energisa Amazonas Transmissora de Energia S.A..</t>
  </si>
  <si>
    <t>Energisa Tocantins Transmissora de Energia II S.A.</t>
  </si>
  <si>
    <t>Energisa Amapá Transmissora de Energia S.A.</t>
  </si>
  <si>
    <t>URB - Energia Limpa LTDA.</t>
  </si>
  <si>
    <t>Geogroup Paranaíta Transmissora de Energia SPE S.A.</t>
  </si>
  <si>
    <t>Gemini Energy S.A.</t>
  </si>
  <si>
    <t>Linhas de Macapá Transmissora de Energia S.A.</t>
  </si>
  <si>
    <t>Linhas de Xingú Transmissora de Energia S.A.</t>
  </si>
  <si>
    <t>Plena Operação e Manutenção de Transmissoras de Energia LTDA</t>
  </si>
  <si>
    <t>LTTE</t>
  </si>
  <si>
    <t>Linhas de Taubaté Transmissora de Energia S.A.</t>
  </si>
  <si>
    <t>LITE</t>
  </si>
  <si>
    <t>Linhas de Itacaiunas Transmissora de Energia LTDA</t>
  </si>
  <si>
    <t>Reenergisa Geração Fotovoltaica I LTDA.</t>
  </si>
  <si>
    <t>Reenergisa Geração Fotovoltaica II LTDA.</t>
  </si>
  <si>
    <t>Renesolar Engenharia Elétrica LTDA.</t>
  </si>
  <si>
    <t>Flowsolar Engenharia Elétrica LTDA.</t>
  </si>
  <si>
    <t>CEE</t>
  </si>
  <si>
    <t>Carbonsolar Engenharia Elétrica LTDA.</t>
  </si>
  <si>
    <t>NDENERGE</t>
  </si>
  <si>
    <t>Nova Denerge (Antiga Nova Gemini Transmissão de Energia S.A.)</t>
  </si>
  <si>
    <t>ETE_VI</t>
  </si>
  <si>
    <t>Energisa Amazonas Transmissora de Energia II S.A..</t>
  </si>
  <si>
    <t>AGRIC</t>
  </si>
  <si>
    <t>AGRIC ADUBOS E GESTÃO DE RESÍDUOS INDUSTRIAIS E COMERCIAIS S/A</t>
  </si>
  <si>
    <t>EBG</t>
  </si>
  <si>
    <t>ENERGISA BIOGÁS S/A</t>
  </si>
  <si>
    <t>ENERGISA DISTRIBUIÇÃO DE GÁS S/A</t>
  </si>
  <si>
    <t>EMTE_I</t>
  </si>
  <si>
    <t>ENERGISA MARANHÃO TRANSMISSORA DE ENERGIA I S/A</t>
  </si>
  <si>
    <t xml:space="preserve">ENERGISA PARTICIPAÇÕES NORDESTE S/A </t>
  </si>
  <si>
    <t>ANGULO45PART</t>
  </si>
  <si>
    <t>ÂNGULO 45 PARTICIPAÇÕES S.A.</t>
  </si>
  <si>
    <t>ANGULO45EMPR</t>
  </si>
  <si>
    <t>ÂNGULO 45 EMPREENDIMENTOS S.A.</t>
  </si>
  <si>
    <t>EDGNE</t>
  </si>
  <si>
    <t xml:space="preserve">ENERGISA DISTRIBUIÇÃO DE GÁS NORDESTE S/A </t>
  </si>
  <si>
    <t>LUREAN</t>
  </si>
  <si>
    <t>LUREAN S/A</t>
  </si>
  <si>
    <t>REENERGISA GERAÇÃO FOTOVOLTAICA IV S/A</t>
  </si>
  <si>
    <t>REENERGISA GERAÇÃO FOTOVOLTAICA VI S/A</t>
  </si>
  <si>
    <t>REEFTIII</t>
  </si>
  <si>
    <t>REENERGISA GERAÇÃO FOTOVOLTAICA III S/A</t>
  </si>
  <si>
    <t>REENERGISA GERAÇÃO FOTOVOLTAICA V S/A</t>
  </si>
  <si>
    <t>REENERGISA GERAÇÃO FOTOVOLTAICA VII S/A</t>
  </si>
  <si>
    <t>REENERGISA GERAÇÃO FOTOVOLTAICA VIII S/A</t>
  </si>
  <si>
    <t>CLARKE</t>
  </si>
  <si>
    <t>CLARKE DESENVOLVIMENTO DE SOFTWARE S/A</t>
  </si>
  <si>
    <t>ETE_VII</t>
  </si>
  <si>
    <t>ENERGISA TRANSMISSORA DE ENERGIA VII S.A.</t>
  </si>
  <si>
    <t>ETE_IX</t>
  </si>
  <si>
    <t>ENERGISA TRANSMISSORA DE ENERGIA IX S.A.</t>
  </si>
  <si>
    <t>EDG_I</t>
  </si>
  <si>
    <t>ENERGISA DISTRIBUIDORA DE GÁS I S/A</t>
  </si>
  <si>
    <t>ETE_V</t>
  </si>
  <si>
    <t>ENERGISA TRANSMISSORA DE ENERGIA V S/A</t>
  </si>
  <si>
    <t>ETE_VIII</t>
  </si>
  <si>
    <t>ENERGISA TRANSMISSORA DE ENERGIA VIII S/A</t>
  </si>
  <si>
    <t>NOVA DENERGE</t>
  </si>
  <si>
    <t>Base no saldo de reserva de retenção de lucros</t>
  </si>
  <si>
    <t>Dividendos intermediários referentes ao 1T26</t>
  </si>
  <si>
    <t>Dividendos intermediários apurados em balanço levantado até 31/05/2026</t>
  </si>
  <si>
    <t>Dividendos 2T26</t>
  </si>
  <si>
    <t>GRUPO ENERGISA — Relação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</si>
</sst>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0"/>
    <numFmt numFmtId="165" formatCode="#,##0.000000"/>
    <numFmt numFmtId="166" formatCode="#,##0.0"/>
    <numFmt numFmtId="167" formatCode="#,##0.0\%"/>
    <numFmt numFmtId="168" formatCode="#,##0\%"/>
    <numFmt numFmtId="169" formatCode="#,##0.000000000"/>
  </numFmts>
  <fonts count="13" x14ac:knownFonts="1">
    <font>
      <sz val="11"/>
      <color theme="1"/>
      <name val="Calibri"/>
      <family val="2"/>
      <charset val="1"/>
    </font>
    <font>
      <b/>
      <sz val="12"/>
      <color rgb="FFFFFFFF"/>
      <name val="Arial"/>
      <family val="2"/>
      <charset val="1"/>
    </font>
    <font>
      <b/>
      <sz val="12"/>
      <color rgb="FFFFFFFF"/>
      <name val="DM Sans"/>
    </font>
    <font>
      <sz val="11"/>
      <color theme="1"/>
      <name val="DM Sans"/>
    </font>
    <font>
      <b/>
      <sz val="10"/>
      <color rgb="FFFFFFFF"/>
      <name val="DM Sans"/>
    </font>
    <font>
      <b/>
      <sz val="9"/>
      <color rgb="FFFFFFFF"/>
      <name val="DM Sans"/>
    </font>
    <font>
      <b/>
      <sz val="9"/>
      <color rgb="FF000000"/>
      <name val="DM Sans"/>
    </font>
    <font>
      <b/>
      <u/>
      <sz val="9"/>
      <color rgb="FF009FC2"/>
      <name val="DM Sans"/>
    </font>
    <font>
      <sz val="9"/>
      <color rgb="FF000000"/>
      <name val="DM Sans"/>
    </font>
    <font>
      <b/>
      <sz val="9"/>
      <color theme="1"/>
      <name val="DM Sans"/>
    </font>
    <font>
      <sz val="7"/>
      <color theme="1"/>
      <name val="DM Sans"/>
    </font>
    <font>
      <b/>
      <sz val="9.5"/>
      <color rgb="FFFFFFFF"/>
      <name val="DM Sans"/>
    </font>
    <font>
      <sz val="9.5"/>
      <color theme="1"/>
      <name val="DM Sans"/>
    </font>
  </fonts>
  <fills count="10">
    <fill>
      <patternFill patternType="none"/>
    </fill>
    <fill>
      <patternFill patternType="gray125"/>
    </fill>
    <fill>
      <patternFill patternType="solid">
        <fgColor rgb="FF009FC2"/>
        <bgColor rgb="FF008080"/>
      </patternFill>
    </fill>
    <fill>
      <patternFill patternType="solid">
        <fgColor rgb="FF006199"/>
        <bgColor rgb="FF008080"/>
      </patternFill>
    </fill>
    <fill>
      <patternFill patternType="solid">
        <fgColor rgb="FFE8F4FB"/>
        <bgColor rgb="FFE0F5F9"/>
      </patternFill>
    </fill>
    <fill>
      <patternFill patternType="solid">
        <fgColor rgb="FFFFFFFF"/>
        <bgColor rgb="FFE8F4FB"/>
      </patternFill>
    </fill>
    <fill>
      <patternFill patternType="solid">
        <fgColor rgb="FFE0F5F9"/>
        <bgColor rgb="FFE8F4FB"/>
      </patternFill>
    </fill>
    <fill>
      <patternFill patternType="solid">
        <fgColor rgb="FFE8F4FB"/>
        <bgColor rgb="FFE8F4FB"/>
      </patternFill>
    </fill>
    <fill>
      <patternFill patternType="solid">
        <fgColor theme="0"/>
        <bgColor rgb="FFE8F4FB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B7B7B7"/>
      </right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rgb="FFB7B7B7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rgb="FFB7B7B7"/>
      </right>
      <top/>
      <bottom/>
      <diagonal/>
    </border>
    <border>
      <left/>
      <right/>
      <top style="medium">
        <color theme="0"/>
      </top>
      <bottom style="dashed">
        <color theme="1" tint="0.49977111117893003"/>
      </bottom>
      <diagonal/>
    </border>
    <border>
      <left/>
      <right style="medium">
        <color rgb="FFB7B7B7"/>
      </right>
      <top/>
      <bottom/>
      <diagonal/>
    </border>
    <border>
      <left style="medium">
        <color rgb="FFB7B7B7"/>
      </left>
      <right/>
      <top/>
      <bottom/>
      <diagonal/>
    </border>
    <border>
      <left/>
      <right/>
      <top/>
      <bottom style="dashed">
        <color theme="1" tint="0.49977111117893003"/>
      </bottom>
      <diagonal/>
    </border>
    <border>
      <left/>
      <right style="medium">
        <color rgb="FFB7B7B7"/>
      </right>
      <top/>
      <bottom style="dashed">
        <color theme="1" tint="0.49977111117893003"/>
      </bottom>
      <diagonal/>
    </border>
    <border>
      <left/>
      <right/>
      <top style="dashed">
        <color theme="1" tint="0.49977111117893003"/>
      </top>
      <bottom style="dashed">
        <color theme="1" tint="0.49977111117893003"/>
      </bottom>
      <diagonal/>
    </border>
    <border>
      <left/>
      <right/>
      <top style="dashed">
        <color theme="1" tint="0.49977111117893003"/>
      </top>
      <bottom/>
      <diagonal/>
    </border>
    <border>
      <left/>
      <right style="medium">
        <color rgb="FFB7B7B7"/>
      </right>
      <top style="dashed">
        <color theme="1" tint="0.49977111117893003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hair">
        <color rgb="FFCCCCCC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2" xfId="0" applyFont="1" applyBorder="1"/>
    <xf numFmtId="0" fontId="3" fillId="0" borderId="0" xfId="0" applyFont="1"/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 wrapText="1"/>
    </xf>
    <xf numFmtId="164" fontId="8" fillId="4" borderId="0" xfId="0" applyNumberFormat="1" applyFont="1" applyFill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/>
    </xf>
    <xf numFmtId="0" fontId="3" fillId="0" borderId="10" xfId="0" applyFont="1" applyBorder="1"/>
    <xf numFmtId="166" fontId="8" fillId="4" borderId="0" xfId="0" applyNumberFormat="1" applyFont="1" applyFill="1" applyAlignment="1">
      <alignment horizontal="center" vertical="center"/>
    </xf>
    <xf numFmtId="166" fontId="8" fillId="4" borderId="9" xfId="0" applyNumberFormat="1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 wrapText="1"/>
    </xf>
    <xf numFmtId="164" fontId="6" fillId="4" borderId="11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horizontal="center" vertical="center"/>
    </xf>
    <xf numFmtId="3" fontId="6" fillId="4" borderId="12" xfId="0" applyNumberFormat="1" applyFont="1" applyFill="1" applyBorder="1" applyAlignment="1">
      <alignment horizontal="center" vertical="center"/>
    </xf>
    <xf numFmtId="166" fontId="8" fillId="4" borderId="11" xfId="0" applyNumberFormat="1" applyFont="1" applyFill="1" applyBorder="1" applyAlignment="1">
      <alignment horizontal="center" vertical="center"/>
    </xf>
    <xf numFmtId="166" fontId="8" fillId="4" borderId="12" xfId="0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164" fontId="8" fillId="5" borderId="0" xfId="0" applyNumberFormat="1" applyFont="1" applyFill="1" applyAlignment="1">
      <alignment horizontal="center" vertical="center"/>
    </xf>
    <xf numFmtId="165" fontId="8" fillId="5" borderId="0" xfId="0" applyNumberFormat="1" applyFont="1" applyFill="1" applyAlignment="1">
      <alignment horizontal="center" vertical="center"/>
    </xf>
    <xf numFmtId="3" fontId="8" fillId="5" borderId="9" xfId="0" applyNumberFormat="1" applyFont="1" applyFill="1" applyBorder="1" applyAlignment="1">
      <alignment horizontal="center" vertical="center"/>
    </xf>
    <xf numFmtId="166" fontId="8" fillId="5" borderId="0" xfId="0" applyNumberFormat="1" applyFont="1" applyFill="1" applyAlignment="1">
      <alignment horizontal="center" vertical="center"/>
    </xf>
    <xf numFmtId="166" fontId="8" fillId="5" borderId="9" xfId="0" applyNumberFormat="1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left" vertical="center" wrapText="1"/>
    </xf>
    <xf numFmtId="164" fontId="6" fillId="5" borderId="11" xfId="0" applyNumberFormat="1" applyFont="1" applyFill="1" applyBorder="1" applyAlignment="1">
      <alignment horizontal="center" vertical="center"/>
    </xf>
    <xf numFmtId="165" fontId="6" fillId="5" borderId="11" xfId="0" applyNumberFormat="1" applyFont="1" applyFill="1" applyBorder="1" applyAlignment="1">
      <alignment horizontal="center" vertical="center"/>
    </xf>
    <xf numFmtId="3" fontId="6" fillId="5" borderId="12" xfId="0" applyNumberFormat="1" applyFont="1" applyFill="1" applyBorder="1" applyAlignment="1">
      <alignment horizontal="center" vertical="center"/>
    </xf>
    <xf numFmtId="166" fontId="8" fillId="5" borderId="11" xfId="0" applyNumberFormat="1" applyFont="1" applyFill="1" applyBorder="1" applyAlignment="1">
      <alignment horizontal="center" vertical="center"/>
    </xf>
    <xf numFmtId="166" fontId="8" fillId="5" borderId="12" xfId="0" applyNumberFormat="1" applyFont="1" applyFill="1" applyBorder="1" applyAlignment="1">
      <alignment horizontal="center" vertical="center"/>
    </xf>
    <xf numFmtId="167" fontId="8" fillId="4" borderId="0" xfId="0" applyNumberFormat="1" applyFont="1" applyFill="1" applyAlignment="1">
      <alignment horizontal="center" vertical="center"/>
    </xf>
    <xf numFmtId="3" fontId="6" fillId="4" borderId="11" xfId="0" applyNumberFormat="1" applyFont="1" applyFill="1" applyBorder="1" applyAlignment="1">
      <alignment horizontal="center" vertical="center"/>
    </xf>
    <xf numFmtId="168" fontId="6" fillId="4" borderId="12" xfId="0" applyNumberFormat="1" applyFont="1" applyFill="1" applyBorder="1" applyAlignment="1">
      <alignment horizontal="center" vertical="center"/>
    </xf>
    <xf numFmtId="166" fontId="8" fillId="5" borderId="14" xfId="0" applyNumberFormat="1" applyFont="1" applyFill="1" applyBorder="1" applyAlignment="1">
      <alignment horizontal="center" vertical="center"/>
    </xf>
    <xf numFmtId="168" fontId="8" fillId="5" borderId="15" xfId="0" applyNumberFormat="1" applyFont="1" applyFill="1" applyBorder="1" applyAlignment="1">
      <alignment horizontal="center" vertical="center"/>
    </xf>
    <xf numFmtId="167" fontId="8" fillId="5" borderId="14" xfId="0" applyNumberFormat="1" applyFont="1" applyFill="1" applyBorder="1" applyAlignment="1">
      <alignment horizontal="center" vertical="center"/>
    </xf>
    <xf numFmtId="168" fontId="8" fillId="5" borderId="9" xfId="0" applyNumberFormat="1" applyFont="1" applyFill="1" applyBorder="1" applyAlignment="1">
      <alignment horizontal="center" vertical="center"/>
    </xf>
    <xf numFmtId="167" fontId="8" fillId="5" borderId="0" xfId="0" applyNumberFormat="1" applyFont="1" applyFill="1" applyAlignment="1">
      <alignment horizontal="center" vertical="center"/>
    </xf>
    <xf numFmtId="3" fontId="6" fillId="5" borderId="11" xfId="0" applyNumberFormat="1" applyFont="1" applyFill="1" applyBorder="1" applyAlignment="1">
      <alignment horizontal="center" vertical="center"/>
    </xf>
    <xf numFmtId="168" fontId="6" fillId="5" borderId="12" xfId="0" applyNumberFormat="1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164" fontId="8" fillId="4" borderId="14" xfId="0" applyNumberFormat="1" applyFont="1" applyFill="1" applyBorder="1" applyAlignment="1">
      <alignment horizontal="center" vertical="center"/>
    </xf>
    <xf numFmtId="3" fontId="8" fillId="4" borderId="15" xfId="0" applyNumberFormat="1" applyFont="1" applyFill="1" applyBorder="1" applyAlignment="1">
      <alignment horizontal="center" vertical="center"/>
    </xf>
    <xf numFmtId="168" fontId="8" fillId="4" borderId="9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164" fontId="6" fillId="4" borderId="0" xfId="0" applyNumberFormat="1" applyFont="1" applyFill="1" applyAlignment="1">
      <alignment horizontal="center" vertical="center"/>
    </xf>
    <xf numFmtId="3" fontId="6" fillId="4" borderId="0" xfId="0" applyNumberFormat="1" applyFont="1" applyFill="1" applyAlignment="1">
      <alignment horizontal="center" vertical="center"/>
    </xf>
    <xf numFmtId="168" fontId="6" fillId="4" borderId="9" xfId="0" applyNumberFormat="1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left" vertical="center" wrapText="1"/>
    </xf>
    <xf numFmtId="164" fontId="8" fillId="5" borderId="14" xfId="0" applyNumberFormat="1" applyFont="1" applyFill="1" applyBorder="1" applyAlignment="1">
      <alignment horizontal="center" vertical="center"/>
    </xf>
    <xf numFmtId="3" fontId="8" fillId="5" borderId="15" xfId="0" applyNumberFormat="1" applyFont="1" applyFill="1" applyBorder="1" applyAlignment="1">
      <alignment horizontal="center" vertical="center"/>
    </xf>
    <xf numFmtId="0" fontId="3" fillId="0" borderId="14" xfId="0" applyFont="1" applyBorder="1"/>
    <xf numFmtId="0" fontId="6" fillId="5" borderId="0" xfId="0" applyFont="1" applyFill="1" applyAlignment="1">
      <alignment horizontal="left" vertical="center" wrapText="1"/>
    </xf>
    <xf numFmtId="3" fontId="6" fillId="5" borderId="0" xfId="0" applyNumberFormat="1" applyFont="1" applyFill="1" applyAlignment="1">
      <alignment horizontal="center" vertical="center"/>
    </xf>
    <xf numFmtId="168" fontId="6" fillId="5" borderId="9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left" vertical="center" wrapText="1"/>
    </xf>
    <xf numFmtId="166" fontId="8" fillId="4" borderId="14" xfId="0" applyNumberFormat="1" applyFont="1" applyFill="1" applyBorder="1" applyAlignment="1">
      <alignment horizontal="center" vertical="center"/>
    </xf>
    <xf numFmtId="168" fontId="8" fillId="4" borderId="15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/>
    </xf>
    <xf numFmtId="3" fontId="5" fillId="3" borderId="0" xfId="0" applyNumberFormat="1" applyFont="1" applyFill="1" applyAlignment="1">
      <alignment horizontal="center" vertical="center"/>
    </xf>
    <xf numFmtId="168" fontId="5" fillId="3" borderId="9" xfId="0" applyNumberFormat="1" applyFont="1" applyFill="1" applyBorder="1" applyAlignment="1">
      <alignment horizontal="center" vertical="center"/>
    </xf>
    <xf numFmtId="0" fontId="5" fillId="3" borderId="0" xfId="0" applyFont="1" applyFill="1"/>
    <xf numFmtId="167" fontId="5" fillId="3" borderId="9" xfId="0" applyNumberFormat="1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left" vertical="center" wrapText="1"/>
    </xf>
    <xf numFmtId="165" fontId="8" fillId="6" borderId="17" xfId="0" applyNumberFormat="1" applyFont="1" applyFill="1" applyBorder="1" applyAlignment="1">
      <alignment horizontal="center" vertical="center"/>
    </xf>
    <xf numFmtId="3" fontId="8" fillId="6" borderId="17" xfId="0" applyNumberFormat="1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left" vertical="center" wrapText="1"/>
    </xf>
    <xf numFmtId="165" fontId="8" fillId="5" borderId="17" xfId="0" applyNumberFormat="1" applyFont="1" applyFill="1" applyBorder="1" applyAlignment="1">
      <alignment horizontal="center" vertical="center"/>
    </xf>
    <xf numFmtId="3" fontId="8" fillId="5" borderId="17" xfId="0" applyNumberFormat="1" applyFont="1" applyFill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14" fontId="8" fillId="4" borderId="0" xfId="0" applyNumberFormat="1" applyFont="1" applyFill="1" applyAlignment="1">
      <alignment horizontal="center" vertical="center"/>
    </xf>
    <xf numFmtId="14" fontId="8" fillId="4" borderId="11" xfId="0" applyNumberFormat="1" applyFont="1" applyFill="1" applyBorder="1" applyAlignment="1">
      <alignment horizontal="center" vertical="center"/>
    </xf>
    <xf numFmtId="14" fontId="8" fillId="5" borderId="0" xfId="0" applyNumberFormat="1" applyFont="1" applyFill="1" applyAlignment="1">
      <alignment horizontal="center" vertical="center"/>
    </xf>
    <xf numFmtId="14" fontId="8" fillId="5" borderId="11" xfId="0" applyNumberFormat="1" applyFont="1" applyFill="1" applyBorder="1" applyAlignment="1">
      <alignment horizontal="center" vertical="center"/>
    </xf>
    <xf numFmtId="14" fontId="8" fillId="4" borderId="14" xfId="0" applyNumberFormat="1" applyFont="1" applyFill="1" applyBorder="1" applyAlignment="1">
      <alignment horizontal="center" vertical="center"/>
    </xf>
    <xf numFmtId="14" fontId="6" fillId="4" borderId="11" xfId="0" applyNumberFormat="1" applyFont="1" applyFill="1" applyBorder="1" applyAlignment="1">
      <alignment horizontal="center" vertical="center"/>
    </xf>
    <xf numFmtId="14" fontId="8" fillId="5" borderId="14" xfId="0" applyNumberFormat="1" applyFont="1" applyFill="1" applyBorder="1" applyAlignment="1">
      <alignment horizontal="center" vertical="center"/>
    </xf>
    <xf numFmtId="4" fontId="8" fillId="4" borderId="9" xfId="0" applyNumberFormat="1" applyFont="1" applyFill="1" applyBorder="1" applyAlignment="1">
      <alignment horizontal="center" vertical="center"/>
    </xf>
    <xf numFmtId="4" fontId="6" fillId="4" borderId="12" xfId="0" applyNumberFormat="1" applyFont="1" applyFill="1" applyBorder="1" applyAlignment="1">
      <alignment horizontal="center" vertical="center"/>
    </xf>
    <xf numFmtId="4" fontId="8" fillId="5" borderId="15" xfId="0" applyNumberFormat="1" applyFont="1" applyFill="1" applyBorder="1" applyAlignment="1">
      <alignment horizontal="center" vertical="center"/>
    </xf>
    <xf numFmtId="4" fontId="8" fillId="5" borderId="9" xfId="0" applyNumberFormat="1" applyFont="1" applyFill="1" applyBorder="1" applyAlignment="1">
      <alignment horizontal="center" vertical="center"/>
    </xf>
    <xf numFmtId="4" fontId="6" fillId="5" borderId="12" xfId="0" applyNumberFormat="1" applyFont="1" applyFill="1" applyBorder="1" applyAlignment="1">
      <alignment horizontal="center" vertical="center"/>
    </xf>
    <xf numFmtId="4" fontId="6" fillId="4" borderId="9" xfId="0" applyNumberFormat="1" applyFont="1" applyFill="1" applyBorder="1" applyAlignment="1">
      <alignment horizontal="center" vertical="center"/>
    </xf>
    <xf numFmtId="4" fontId="6" fillId="5" borderId="9" xfId="0" applyNumberFormat="1" applyFont="1" applyFill="1" applyBorder="1" applyAlignment="1">
      <alignment horizontal="center" vertical="center"/>
    </xf>
    <xf numFmtId="4" fontId="8" fillId="4" borderId="15" xfId="0" applyNumberFormat="1" applyFont="1" applyFill="1" applyBorder="1" applyAlignment="1">
      <alignment horizontal="center" vertical="center"/>
    </xf>
    <xf numFmtId="0" fontId="8" fillId="7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 wrapText="1"/>
    </xf>
    <xf numFmtId="3" fontId="8" fillId="6" borderId="0" xfId="0" applyNumberFormat="1" applyFont="1" applyFill="1" applyAlignment="1">
      <alignment horizontal="center" vertical="center"/>
    </xf>
    <xf numFmtId="0" fontId="8" fillId="8" borderId="0" xfId="0" applyFont="1" applyFill="1" applyAlignment="1">
      <alignment horizontal="left" vertical="center" wrapText="1"/>
    </xf>
    <xf numFmtId="165" fontId="8" fillId="8" borderId="0" xfId="0" applyNumberFormat="1" applyFont="1" applyFill="1" applyAlignment="1">
      <alignment horizontal="center" vertical="center"/>
    </xf>
    <xf numFmtId="3" fontId="8" fillId="8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3" fillId="9" borderId="0" xfId="0" applyFont="1" applyFill="1"/>
    <xf numFmtId="0" fontId="9" fillId="8" borderId="0" xfId="0" applyFont="1" applyFill="1" applyAlignment="1">
      <alignment horizontal="center" vertical="center"/>
    </xf>
    <xf numFmtId="0" fontId="0" fillId="9" borderId="0" xfId="0" applyFill="1"/>
    <xf numFmtId="165" fontId="8" fillId="7" borderId="17" xfId="0" applyNumberFormat="1" applyFont="1" applyFill="1" applyBorder="1" applyAlignment="1">
      <alignment horizontal="center" vertical="center"/>
    </xf>
    <xf numFmtId="3" fontId="8" fillId="7" borderId="17" xfId="0" applyNumberFormat="1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169" fontId="8" fillId="5" borderId="17" xfId="0" applyNumberFormat="1" applyFont="1" applyFill="1" applyBorder="1" applyAlignment="1">
      <alignment horizontal="center" vertical="center"/>
    </xf>
    <xf numFmtId="169" fontId="8" fillId="6" borderId="17" xfId="0" applyNumberFormat="1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 wrapText="1"/>
    </xf>
    <xf numFmtId="14" fontId="8" fillId="8" borderId="14" xfId="0" applyNumberFormat="1" applyFont="1" applyFill="1" applyBorder="1" applyAlignment="1">
      <alignment horizontal="center" vertical="center"/>
    </xf>
    <xf numFmtId="164" fontId="8" fillId="8" borderId="14" xfId="0" applyNumberFormat="1" applyFont="1" applyFill="1" applyBorder="1" applyAlignment="1">
      <alignment horizontal="center" vertical="center"/>
    </xf>
    <xf numFmtId="3" fontId="8" fillId="8" borderId="15" xfId="0" applyNumberFormat="1" applyFont="1" applyFill="1" applyBorder="1" applyAlignment="1">
      <alignment horizontal="center" vertical="center"/>
    </xf>
    <xf numFmtId="0" fontId="3" fillId="9" borderId="14" xfId="0" applyFont="1" applyFill="1" applyBorder="1"/>
    <xf numFmtId="166" fontId="8" fillId="8" borderId="14" xfId="0" applyNumberFormat="1" applyFont="1" applyFill="1" applyBorder="1" applyAlignment="1">
      <alignment horizontal="center" vertical="center"/>
    </xf>
    <xf numFmtId="168" fontId="8" fillId="8" borderId="15" xfId="0" applyNumberFormat="1" applyFont="1" applyFill="1" applyBorder="1" applyAlignment="1">
      <alignment horizontal="center" vertical="center"/>
    </xf>
    <xf numFmtId="4" fontId="8" fillId="8" borderId="15" xfId="0" applyNumberFormat="1" applyFont="1" applyFill="1" applyBorder="1" applyAlignment="1">
      <alignment horizontal="center" vertical="center"/>
    </xf>
    <xf numFmtId="14" fontId="8" fillId="6" borderId="17" xfId="0" applyNumberFormat="1" applyFont="1" applyFill="1" applyBorder="1" applyAlignment="1">
      <alignment horizontal="center" vertical="center"/>
    </xf>
    <xf numFmtId="14" fontId="8" fillId="5" borderId="17" xfId="0" applyNumberFormat="1" applyFont="1" applyFill="1" applyBorder="1" applyAlignment="1">
      <alignment horizontal="center" vertical="center"/>
    </xf>
    <xf numFmtId="14" fontId="8" fillId="8" borderId="0" xfId="0" applyNumberFormat="1" applyFont="1" applyFill="1" applyAlignment="1">
      <alignment horizontal="center" vertical="center"/>
    </xf>
    <xf numFmtId="14" fontId="8" fillId="6" borderId="0" xfId="0" applyNumberFormat="1" applyFont="1" applyFill="1" applyAlignment="1">
      <alignment horizontal="center" vertical="center"/>
    </xf>
    <xf numFmtId="14" fontId="8" fillId="7" borderId="17" xfId="0" applyNumberFormat="1" applyFont="1" applyFill="1" applyBorder="1" applyAlignment="1">
      <alignment horizontal="center" vertical="center"/>
    </xf>
    <xf numFmtId="169" fontId="8" fillId="7" borderId="17" xfId="0" applyNumberFormat="1" applyFont="1" applyFill="1" applyBorder="1" applyAlignment="1">
      <alignment horizontal="center" vertical="center"/>
    </xf>
    <xf numFmtId="165" fontId="8" fillId="6" borderId="0" xfId="0" applyNumberFormat="1" applyFont="1" applyFill="1" applyAlignment="1">
      <alignment horizontal="center" vertical="center"/>
    </xf>
    <xf numFmtId="169" fontId="8" fillId="8" borderId="0" xfId="0" applyNumberFormat="1" applyFont="1" applyFill="1" applyAlignment="1">
      <alignment horizontal="center" vertical="center"/>
    </xf>
    <xf numFmtId="164" fontId="10" fillId="0" borderId="0" xfId="0" applyNumberFormat="1" applyFont="1"/>
    <xf numFmtId="3" fontId="5" fillId="3" borderId="0" xfId="0" applyNumberFormat="1" applyFont="1" applyFill="1" applyAlignment="1">
      <alignment horizont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FC2"/>
      <rgbColor rgb="FFB7B7B7"/>
      <rgbColor rgb="FF7F7F7F"/>
      <rgbColor rgb="FF9999FF"/>
      <rgbColor rgb="FF993366"/>
      <rgbColor rgb="FFFFFFCC"/>
      <rgbColor rgb="FFE0F5F9"/>
      <rgbColor rgb="FF660066"/>
      <rgbColor rgb="FFFF8080"/>
      <rgbColor rgb="FF006199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4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0F5F9"/>
      <color rgb="FF009FC2"/>
      <color rgb="FFE8F4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z-filemanager.s3.amazonaws.com/60f49a2d-bd8c-4fd9-95ab-bdf833097a83/avisos-comunicados-e-fatos-relevantes--energisacentral-de-downloads/f80044421b975e4075348b2e147fa90442745d0ea67645e9ba8f5583caebb873/aviso_aos_acionistas_distribuicao_de_dividend" TargetMode="External"/><Relationship Id="rId18" Type="http://schemas.openxmlformats.org/officeDocument/2006/relationships/hyperlink" Target="https://mz-filemanager.s3.amazonaws.com/60f49a2d-bd8c-4fd9-95ab-bdf833097a83/avisos-comunicados-e-fatos-relevantes--energisacentral-de-downloads/4487395fe33d31ac1fdc8c3acfbdc012f260e8eb6536cb69389364b1626a9b0e/aviso_aos_acionistas_pagamento_de_dividendos_" TargetMode="External"/><Relationship Id="rId26" Type="http://schemas.openxmlformats.org/officeDocument/2006/relationships/hyperlink" Target="https://mz-filemanager.s3.amazonaws.com/60f49a2d-bd8c-4fd9-95ab-bdf833097a83/aviso-aos-acionistas/36d71a8ea6246b17c7c334633923999b33685f9a4c63e3d48636bd607bf5d81c/aviso_aos_acionistas_aviso_de_pagamento_de_dividendos_intercalares.pdf" TargetMode="External"/><Relationship Id="rId39" Type="http://schemas.openxmlformats.org/officeDocument/2006/relationships/hyperlink" Target="https://api.mziq.com/mzfilemanager/v2/d/60f49a2d-bd8c-4fd9-95ab-bdf833097a83/f38a87f3-9832-9898-8923-e0c7e698af46?origin=2" TargetMode="External"/><Relationship Id="rId21" Type="http://schemas.openxmlformats.org/officeDocument/2006/relationships/hyperlink" Target="https://mz-filemanager.s3.amazonaws.com/60f49a2d-bd8c-4fd9-95ab-bdf833097a83/avisos-comunicados-e-fatos-relevantes--energisacentral-de-downloads/4b9155e4b6de21c98ffa4c77142d66663ce06817b470d58a7f9ce723667441de/aviso_aos_acionistas_pagamento_de_dividendos." TargetMode="External"/><Relationship Id="rId34" Type="http://schemas.openxmlformats.org/officeDocument/2006/relationships/hyperlink" Target="https://api.mziq.com/mzfilemanager/v2/d/60f49a2d-bd8c-4fd9-95ab-bdf833097a83/bdb1405f-89a1-cde9-2353-03d89c14224a?origin=2" TargetMode="External"/><Relationship Id="rId7" Type="http://schemas.openxmlformats.org/officeDocument/2006/relationships/hyperlink" Target="https://mz-filemanager.s3.amazonaws.com/60f49a2d-bd8c-4fd9-95ab-bdf833097a83/avisos-comunicados-e-fatos-relevantes--energisacentral-de-downloads/b7433096bac1ebcac8be5faf78044091a08e8acae88b3f4100456145f44bce3a/aviso_aos_acionistas_da_energisa_sa_distribui" TargetMode="External"/><Relationship Id="rId2" Type="http://schemas.openxmlformats.org/officeDocument/2006/relationships/hyperlink" Target="https://mz-filemanager.s3.amazonaws.com/60f49a2d-bd8c-4fd9-95ab-bdf833097a83/assembleias-e-reunioes--energisacentral-de-downloads/901eddbdce68bdef7adb1d7c2304b478b5e4a2ea40ab65cec1cbe455955170e5/ata_rca_dividendos_intercalares_exercicio_2007.pdf" TargetMode="External"/><Relationship Id="rId16" Type="http://schemas.openxmlformats.org/officeDocument/2006/relationships/hyperlink" Target="https://mz-filemanager.s3.amazonaws.com/60f49a2d-bd8c-4fd9-95ab-bdf833097a83/avisos-comunicados-e-fatos-relevantes--energisacentral-de-downloads/1ab5c2526aa3a1b7a734233702e51130595fdc843b3780fff06eb449fc3408fd/aviso_aos_acionistas_pagamento_de_dividendos_" TargetMode="External"/><Relationship Id="rId20" Type="http://schemas.openxmlformats.org/officeDocument/2006/relationships/hyperlink" Target="https://mz-filemanager.s3.amazonaws.com/60f49a2d-bd8c-4fd9-95ab-bdf833097a83/avisos-comunicados-e-fatos-relevantes--energisacentral-de-downloads/4e35cee8899d47429f520dab3c3be951621a88cae579861847372d44934404e0/aviso_aos_acionistas_pagamento_de_dividendos." TargetMode="External"/><Relationship Id="rId29" Type="http://schemas.openxmlformats.org/officeDocument/2006/relationships/hyperlink" Target="https://api.mziq.com/mzfilemanager/v2/d/60f49a2d-bd8c-4fd9-95ab-bdf833097a83/13fcc4ed-402f-89fc-ada6-79d2ef1be537?origin=2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mz-filemanager.s3.amazonaws.com/60f49a2d-bd8c-4fd9-95ab-bdf833097a83/assembleias-e-reunioes--energisacentral-de-downloads/7605fddb7629b6fce06119d3971156e5d2183f995adbf64cfe213412ac219d4d/ata_rca_dividendos_antecipados_exercicio_2007.pdf" TargetMode="External"/><Relationship Id="rId6" Type="http://schemas.openxmlformats.org/officeDocument/2006/relationships/hyperlink" Target="https://api.mziq.com/mzfilemanager/v2/d/60f49a2d-bd8c-4fd9-95ab-bdf833097a83/468e83ef-65b6-4e99-80c8-554b63aa292c?origin=2" TargetMode="External"/><Relationship Id="rId11" Type="http://schemas.openxmlformats.org/officeDocument/2006/relationships/hyperlink" Target="https://mz-filemanager.s3.amazonaws.com/60f49a2d-bd8c-4fd9-95ab-bdf833097a83/avisos-comunicados-e-fatos-relevantes--energisacentral-de-downloads/36c68299461ba6b30b5e9f2830777ba32f4d15baba319d54b9130fb3260106f2/aviso_aos_acionistas_distribuicao_de_dividend" TargetMode="External"/><Relationship Id="rId24" Type="http://schemas.openxmlformats.org/officeDocument/2006/relationships/hyperlink" Target="https://mz-filemanager.s3.amazonaws.com/60f49a2d-bd8c-4fd9-95ab-bdf833097a83/avisos-comunicados-e-fatos-relevantes--energisacentral-de-downloads/eddbebeaf46800edd1ef64981cbfc1ea2b40365f38e3411e009fc09c43d778a2/aviso_aos_acionistas_pagamento_de_dividendos_" TargetMode="External"/><Relationship Id="rId32" Type="http://schemas.openxmlformats.org/officeDocument/2006/relationships/hyperlink" Target="https://api.mziq.com/mzfilemanager/v2/d/60f49a2d-bd8c-4fd9-95ab-bdf833097a83/80f41394-a01f-3bc4-7548-f742ea30e17b?origin=2" TargetMode="External"/><Relationship Id="rId37" Type="http://schemas.openxmlformats.org/officeDocument/2006/relationships/hyperlink" Target="https://api.mziq.com/mzfilemanager/v2/d/60f49a2d-bd8c-4fd9-95ab-bdf833097a83/38050ad5-eabf-9783-485c-1b6a7919bd44?origin=2" TargetMode="External"/><Relationship Id="rId40" Type="http://schemas.openxmlformats.org/officeDocument/2006/relationships/hyperlink" Target="https://api.mziq.com/mzfilemanager/v2/d/60f49a2d-bd8c-4fd9-95ab-bdf833097a83/9d1bf836-6617-e66c-d715-b4f2bd390ad7?origin=2" TargetMode="External"/><Relationship Id="rId5" Type="http://schemas.openxmlformats.org/officeDocument/2006/relationships/hyperlink" Target="https://mz-filemanager.s3.amazonaws.com/60f49a2d-bd8c-4fd9-95ab-bdf833097a83/assembleias-e-reunioes--energisacentral-de-downloads/f1c16ad10243eba81823e804f8588fece96333fa6bab3ab5ced5e0ea578f2fce/ata_rca_aprova_demonstracoes_financeiras_de_2009.pdf" TargetMode="External"/><Relationship Id="rId15" Type="http://schemas.openxmlformats.org/officeDocument/2006/relationships/hyperlink" Target="https://mz-filemanager.s3.amazonaws.com/60f49a2d-bd8c-4fd9-95ab-bdf833097a83/avisos-comunicados-e-fatos-relevantes--energisacentral-de-downloads/5a5efb7c7c462ecdef13b4714efcb4d3be489965156c13dd61e31da0475cba20/aviso_aos_acionistas_distribuicao_de_dividend" TargetMode="External"/><Relationship Id="rId23" Type="http://schemas.openxmlformats.org/officeDocument/2006/relationships/hyperlink" Target="https://mz-filemanager.s3.amazonaws.com/60f49a2d-bd8c-4fd9-95ab-bdf833097a83/aviso-aos-acionistas/9a903167b2ac67ff801bf9e0362e7d9246b390769a99e88e5612af515d0c2de0/aviso_aos_acionistas_antecipacao_de_dividendos_de_2018.pdf" TargetMode="External"/><Relationship Id="rId28" Type="http://schemas.openxmlformats.org/officeDocument/2006/relationships/hyperlink" Target="https://mz-prod-cvm.s3.amazonaws.com/15253/IPE/2020/576c6ea3-6446-4bc8-97ad-d172e0b938bc/20200813191637354583_15253_784626.pdf" TargetMode="External"/><Relationship Id="rId36" Type="http://schemas.openxmlformats.org/officeDocument/2006/relationships/hyperlink" Target="https://api.mziq.com/mzfilemanager/v2/d/60f49a2d-bd8c-4fd9-95ab-bdf833097a83/ad55e9b6-e31a-2aea-8fe2-de34ffd5c953?origin=2" TargetMode="External"/><Relationship Id="rId10" Type="http://schemas.openxmlformats.org/officeDocument/2006/relationships/hyperlink" Target="https://mz-filemanager.s3.amazonaws.com/60f49a2d-bd8c-4fd9-95ab-bdf833097a83/avisos-comunicados-e-fatos-relevantes--energisacentral-de-downloads/a6286633dda1ba0fe96171140044b9619d51ea6147469eb2d76dfa3f8c7e3b3e/aviso_aos_acionistas_da_energisa_sa_distribui" TargetMode="External"/><Relationship Id="rId19" Type="http://schemas.openxmlformats.org/officeDocument/2006/relationships/hyperlink" Target="https://mz-filemanager.s3.amazonaws.com/60f49a2d-bd8c-4fd9-95ab-bdf833097a83/avisos-comunicados-e-fatos-relevantes--energisacentral-de-downloads/471d329c581f6faca41398e569c4599bbbd7e99d63788eb58faacf53c2390f6c/aviso_aos_acionistas_antecipacao_de_dividendo" TargetMode="External"/><Relationship Id="rId31" Type="http://schemas.openxmlformats.org/officeDocument/2006/relationships/hyperlink" Target="https://api.mziq.com/mzfilemanager/v2/d/60f49a2d-bd8c-4fd9-95ab-bdf833097a83/55ed4f72-f5e3-f401-8ac3-7f9c98a73cb8?origin=2" TargetMode="External"/><Relationship Id="rId4" Type="http://schemas.openxmlformats.org/officeDocument/2006/relationships/hyperlink" Target="https://mz-filemanager.s3.amazonaws.com/60f49a2d-bd8c-4fd9-95ab-bdf833097a83/avisos-comunicados-e-fatos-relevantes--energisacentral-de-downloads/b804ea85aa32bc8f04d423cd6982fd9cd231fbfc309c60d0abe0eb76e1e87278/aviso_aos_acionistas_da_energisa_sa_distribui" TargetMode="External"/><Relationship Id="rId9" Type="http://schemas.openxmlformats.org/officeDocument/2006/relationships/hyperlink" Target="https://mz-filemanager.s3.amazonaws.com/60f49a2d-bd8c-4fd9-95ab-bdf833097a83/avisos-comunicados-e-fatos-relevantes--energisacentral-de-downloads/5e842f015e814b5672f9ea1d39841ad74ed160195c3f2058def95ee25155b13e/aviso_aos_acionistas_da_energisa_sa_distribui" TargetMode="External"/><Relationship Id="rId14" Type="http://schemas.openxmlformats.org/officeDocument/2006/relationships/hyperlink" Target="https://mz-filemanager.s3.amazonaws.com/60f49a2d-bd8c-4fd9-95ab-bdf833097a83/avisos-comunicados-e-fatos-relevantes--energisacentral-de-downloads/e0ef9711854f61b66a2ac341edf9933bc344230f24ac4cd64451d4098c26fc73/aviso_aos_acionistas_distribuicao_de_dividend" TargetMode="External"/><Relationship Id="rId22" Type="http://schemas.openxmlformats.org/officeDocument/2006/relationships/hyperlink" Target="https://mz-filemanager.s3.amazonaws.com/60f49a2d-bd8c-4fd9-95ab-bdf833097a83/aviso-aos-acionistas/a57541777d5def626e9ecde579222456df679ab158ce399f03bfccf3fd54e932/aviso_aos_acionistas_dividendos_intercalares.pdf" TargetMode="External"/><Relationship Id="rId27" Type="http://schemas.openxmlformats.org/officeDocument/2006/relationships/hyperlink" Target="https://api.mziq.com/mzfilemanager/v2/d/60f49a2d-bd8c-4fd9-95ab-bdf833097a83/e68639c8-ed4c-b278-9c89-6b9e39a21ba0?origin=2" TargetMode="External"/><Relationship Id="rId30" Type="http://schemas.openxmlformats.org/officeDocument/2006/relationships/hyperlink" Target="https://api.mziq.com/mzfilemanager/v2/d/60f49a2d-bd8c-4fd9-95ab-bdf833097a83/ab81c964-5df4-2ed1-948c-767b8daa3c52?origin=2" TargetMode="External"/><Relationship Id="rId35" Type="http://schemas.openxmlformats.org/officeDocument/2006/relationships/hyperlink" Target="https://api.mziq.com/mzfilemanager/v2/d/60f49a2d-bd8c-4fd9-95ab-bdf833097a83/ff0da483-9561-12b4-8168-b43f0c14fdb4?origin=2" TargetMode="External"/><Relationship Id="rId8" Type="http://schemas.openxmlformats.org/officeDocument/2006/relationships/hyperlink" Target="https://mz-filemanager.s3.amazonaws.com/60f49a2d-bd8c-4fd9-95ab-bdf833097a83/avisos-comunicados-e-fatos-relevantes--energisacentral-de-downloads/30c9c928b903fa1ac8ba2681867018809d6cd73831b82a306ffc9e5bb8b45c73/aviso_aos_acionistas_da_energisa_sa_distribui" TargetMode="External"/><Relationship Id="rId3" Type="http://schemas.openxmlformats.org/officeDocument/2006/relationships/hyperlink" Target="https://api.mziq.com/mzfilemanager/v2/d/60f49a2d-bd8c-4fd9-95ab-bdf833097a83/2b01feb2-9aa8-4017-890d-93d52084fc7e?origin=2" TargetMode="External"/><Relationship Id="rId12" Type="http://schemas.openxmlformats.org/officeDocument/2006/relationships/hyperlink" Target="https://mz-filemanager.s3.amazonaws.com/60f49a2d-bd8c-4fd9-95ab-bdf833097a83/avisos-comunicados-e-fatos-relevantes--energisacentral-de-downloads/8ef3e5db474690a5ba06bd4dc33197dd117eed7d0a5f7dd38d62993e1bed4cb2/aviso_aos_acionistas_distribuicao_de_dividend" TargetMode="External"/><Relationship Id="rId17" Type="http://schemas.openxmlformats.org/officeDocument/2006/relationships/hyperlink" Target="https://mz-filemanager.s3.amazonaws.com/60f49a2d-bd8c-4fd9-95ab-bdf833097a83/avisos-comunicados-e-fatos-relevantes--energisacentral-de-downloads/5bf395c89d16c1da2d0a2072aceafdc815794b760e3816b6a84b610c1585af54/aviso_aos_acionistas_distribuicao_de_dividend" TargetMode="External"/><Relationship Id="rId25" Type="http://schemas.openxmlformats.org/officeDocument/2006/relationships/hyperlink" Target="https://mz-filemanager.s3.amazonaws.com/60f49a2d-bd8c-4fd9-95ab-bdf833097a83/aviso-aos-acionistas/f03900e645b37ef59a2100e68e4e8f11575d5013f8ccc16150b1ac5eb4ab6f4d/aviso_aos_acionistas_dividendos_intercalares_de_2018.pdf" TargetMode="External"/><Relationship Id="rId33" Type="http://schemas.openxmlformats.org/officeDocument/2006/relationships/hyperlink" Target="https://api.mziq.com/mzfilemanager/v2/d/60f49a2d-bd8c-4fd9-95ab-bdf833097a83/41931a2e-2420-4d4c-25d0-52e09f1c326a?origin=2" TargetMode="External"/><Relationship Id="rId38" Type="http://schemas.openxmlformats.org/officeDocument/2006/relationships/hyperlink" Target="https://api.mziq.com/mzfilemanager/v2/d/60f49a2d-bd8c-4fd9-95ab-bdf833097a83/49d25af1-abce-c32a-3dfc-f166e28d101b?origin=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3"/>
  <sheetViews>
    <sheetView showGridLines="0" tabSelected="1" zoomScale="120" zoomScaleNormal="120" workbookViewId="0">
      <pane xSplit="1" ySplit="2" topLeftCell="B50" activePane="bottomRight" state="frozen"/>
      <selection pane="topRight" activeCell="B1" sqref="B1"/>
      <selection pane="bottomLeft" activeCell="A45" sqref="A45"/>
      <selection pane="bottomRight" activeCell="C67" sqref="C67"/>
    </sheetView>
  </sheetViews>
  <sheetFormatPr defaultColWidth="8.7109375" defaultRowHeight="15.75" x14ac:dyDescent="0.3"/>
  <cols>
    <col min="1" max="2" width="10" style="2" customWidth="1"/>
    <col min="3" max="3" width="32" style="2" customWidth="1"/>
    <col min="4" max="5" width="13" style="2" customWidth="1"/>
    <col min="6" max="6" width="14.140625" style="2" customWidth="1"/>
    <col min="7" max="11" width="13" style="2" customWidth="1"/>
    <col min="12" max="12" width="2" style="2" customWidth="1"/>
    <col min="13" max="14" width="13" style="2" customWidth="1"/>
    <col min="15" max="15" width="2" style="2" customWidth="1"/>
    <col min="16" max="16" width="12" style="2" customWidth="1"/>
    <col min="17" max="17" width="15" style="2" customWidth="1"/>
  </cols>
  <sheetData>
    <row r="1" spans="1:17" ht="27.75" customHeight="1" x14ac:dyDescent="0.3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"/>
      <c r="M1" s="138"/>
      <c r="N1" s="138"/>
      <c r="P1" s="138"/>
      <c r="Q1" s="138"/>
    </row>
    <row r="2" spans="1:17" ht="44.25" customHeight="1" x14ac:dyDescent="0.25">
      <c r="A2" s="130" t="s">
        <v>1</v>
      </c>
      <c r="B2" s="131" t="s">
        <v>2</v>
      </c>
      <c r="C2" s="131" t="s">
        <v>3</v>
      </c>
      <c r="D2" s="131" t="s">
        <v>4</v>
      </c>
      <c r="E2" s="131" t="s">
        <v>5</v>
      </c>
      <c r="F2" s="131" t="s">
        <v>6</v>
      </c>
      <c r="G2" s="131" t="s">
        <v>7</v>
      </c>
      <c r="H2" s="131" t="s">
        <v>8</v>
      </c>
      <c r="I2" s="131" t="s">
        <v>9</v>
      </c>
      <c r="J2" s="131" t="s">
        <v>10</v>
      </c>
      <c r="K2" s="132" t="s">
        <v>11</v>
      </c>
      <c r="L2" s="133"/>
      <c r="M2" s="134" t="s">
        <v>12</v>
      </c>
      <c r="N2" s="135" t="s">
        <v>13</v>
      </c>
      <c r="O2" s="133"/>
      <c r="P2" s="134" t="s">
        <v>14</v>
      </c>
      <c r="Q2" s="135" t="s">
        <v>15</v>
      </c>
    </row>
    <row r="3" spans="1:17" x14ac:dyDescent="0.3">
      <c r="A3" s="139">
        <v>2007</v>
      </c>
      <c r="B3" s="3" t="s">
        <v>16</v>
      </c>
      <c r="C3" s="4" t="s">
        <v>17</v>
      </c>
      <c r="D3" s="80">
        <v>39315</v>
      </c>
      <c r="E3" s="80">
        <v>39317</v>
      </c>
      <c r="F3" s="80">
        <v>39318</v>
      </c>
      <c r="G3" s="80">
        <v>39336</v>
      </c>
      <c r="H3" s="5">
        <v>0.3</v>
      </c>
      <c r="I3" s="5">
        <v>0.33</v>
      </c>
      <c r="J3" s="6"/>
      <c r="K3" s="7">
        <v>65064</v>
      </c>
      <c r="L3" s="8"/>
      <c r="M3" s="9"/>
      <c r="N3" s="10"/>
      <c r="P3" s="9"/>
      <c r="Q3" s="10"/>
    </row>
    <row r="4" spans="1:17" x14ac:dyDescent="0.3">
      <c r="A4" s="139"/>
      <c r="B4" s="3" t="s">
        <v>16</v>
      </c>
      <c r="C4" s="4" t="s">
        <v>18</v>
      </c>
      <c r="D4" s="80">
        <v>39519</v>
      </c>
      <c r="E4" s="80">
        <v>39520</v>
      </c>
      <c r="F4" s="80">
        <v>39521</v>
      </c>
      <c r="G4" s="80">
        <v>39531</v>
      </c>
      <c r="H4" s="5">
        <v>0.4</v>
      </c>
      <c r="I4" s="5">
        <v>0.44</v>
      </c>
      <c r="J4" s="6"/>
      <c r="K4" s="7">
        <v>88363</v>
      </c>
      <c r="M4" s="9"/>
      <c r="N4" s="10"/>
      <c r="P4" s="9"/>
      <c r="Q4" s="10"/>
    </row>
    <row r="5" spans="1:17" x14ac:dyDescent="0.3">
      <c r="A5" s="139"/>
      <c r="B5" s="11"/>
      <c r="C5" s="12" t="s">
        <v>19</v>
      </c>
      <c r="D5" s="81"/>
      <c r="E5" s="81"/>
      <c r="F5" s="81"/>
      <c r="G5" s="81"/>
      <c r="H5" s="13">
        <f>SUM(H3:H4)</f>
        <v>0.7</v>
      </c>
      <c r="I5" s="13">
        <f>SUM(I3:I4)</f>
        <v>0.77</v>
      </c>
      <c r="J5" s="14"/>
      <c r="K5" s="15">
        <f>SUM(K3:K4)</f>
        <v>153427</v>
      </c>
      <c r="M5" s="16"/>
      <c r="N5" s="17"/>
      <c r="P5" s="16"/>
      <c r="Q5" s="17"/>
    </row>
    <row r="6" spans="1:17" ht="15" customHeight="1" x14ac:dyDescent="0.3">
      <c r="A6" s="140">
        <v>2008</v>
      </c>
      <c r="B6" s="18" t="s">
        <v>16</v>
      </c>
      <c r="C6" s="19" t="s">
        <v>17</v>
      </c>
      <c r="D6" s="82">
        <v>39687</v>
      </c>
      <c r="E6" s="82">
        <v>39695</v>
      </c>
      <c r="F6" s="82">
        <v>39696</v>
      </c>
      <c r="G6" s="82">
        <v>39716</v>
      </c>
      <c r="H6" s="20">
        <v>0.26</v>
      </c>
      <c r="I6" s="20">
        <v>0.28599999999999998</v>
      </c>
      <c r="J6" s="21"/>
      <c r="K6" s="22">
        <v>57436</v>
      </c>
      <c r="M6" s="23"/>
      <c r="N6" s="24"/>
      <c r="P6" s="23"/>
      <c r="Q6" s="24"/>
    </row>
    <row r="7" spans="1:17" ht="15" customHeight="1" x14ac:dyDescent="0.3">
      <c r="A7" s="140"/>
      <c r="B7" s="25"/>
      <c r="C7" s="26" t="s">
        <v>19</v>
      </c>
      <c r="D7" s="83"/>
      <c r="E7" s="83"/>
      <c r="F7" s="83"/>
      <c r="G7" s="83"/>
      <c r="H7" s="27">
        <f>H6</f>
        <v>0.26</v>
      </c>
      <c r="I7" s="27">
        <f>I6</f>
        <v>0.28599999999999998</v>
      </c>
      <c r="J7" s="28"/>
      <c r="K7" s="29">
        <f>K6</f>
        <v>57436</v>
      </c>
      <c r="M7" s="30"/>
      <c r="N7" s="31"/>
      <c r="P7" s="30"/>
      <c r="Q7" s="31"/>
    </row>
    <row r="8" spans="1:17" ht="15" customHeight="1" x14ac:dyDescent="0.3">
      <c r="A8" s="141">
        <v>2009</v>
      </c>
      <c r="B8" s="3" t="s">
        <v>16</v>
      </c>
      <c r="C8" s="4" t="s">
        <v>17</v>
      </c>
      <c r="D8" s="80">
        <v>40108</v>
      </c>
      <c r="E8" s="80">
        <v>40108</v>
      </c>
      <c r="F8" s="80">
        <v>40109</v>
      </c>
      <c r="G8" s="80">
        <v>40115</v>
      </c>
      <c r="H8" s="5">
        <v>0.08</v>
      </c>
      <c r="I8" s="5">
        <v>0.08</v>
      </c>
      <c r="J8" s="6"/>
      <c r="K8" s="7">
        <v>87205</v>
      </c>
      <c r="M8" s="9"/>
      <c r="N8" s="10"/>
      <c r="P8" s="9"/>
      <c r="Q8" s="10"/>
    </row>
    <row r="9" spans="1:17" ht="15" customHeight="1" x14ac:dyDescent="0.3">
      <c r="A9" s="141"/>
      <c r="B9" s="3" t="s">
        <v>16</v>
      </c>
      <c r="C9" s="4" t="s">
        <v>18</v>
      </c>
      <c r="D9" s="80">
        <v>40246</v>
      </c>
      <c r="E9" s="80">
        <v>40248</v>
      </c>
      <c r="F9" s="80">
        <v>40249</v>
      </c>
      <c r="G9" s="80">
        <v>40259</v>
      </c>
      <c r="H9" s="5">
        <v>3.3000000000000002E-2</v>
      </c>
      <c r="I9" s="5">
        <v>3.3000000000000002E-2</v>
      </c>
      <c r="J9" s="5">
        <v>0.16500000000000001</v>
      </c>
      <c r="K9" s="7">
        <v>36152</v>
      </c>
      <c r="M9" s="9"/>
      <c r="N9" s="10"/>
      <c r="P9" s="32">
        <f>IFERROR((J9/Q9)*100,"-")</f>
        <v>1.5000000000000002</v>
      </c>
      <c r="Q9" s="87">
        <v>11</v>
      </c>
    </row>
    <row r="10" spans="1:17" ht="15" customHeight="1" x14ac:dyDescent="0.3">
      <c r="A10" s="141"/>
      <c r="B10" s="11"/>
      <c r="C10" s="12" t="s">
        <v>19</v>
      </c>
      <c r="D10" s="81"/>
      <c r="E10" s="81"/>
      <c r="F10" s="81"/>
      <c r="G10" s="81"/>
      <c r="H10" s="13">
        <f>SUM(H8:H9)</f>
        <v>0.113</v>
      </c>
      <c r="I10" s="13">
        <f>SUM(I8:I9)</f>
        <v>0.113</v>
      </c>
      <c r="J10" s="13">
        <f>SUM(J8:J9)</f>
        <v>0.16500000000000001</v>
      </c>
      <c r="K10" s="15">
        <f>SUM(K8:K9)</f>
        <v>123357</v>
      </c>
      <c r="M10" s="33">
        <v>276855</v>
      </c>
      <c r="N10" s="34">
        <f>IFERROR((K10/M10)*100,"-")</f>
        <v>44.556536815300433</v>
      </c>
      <c r="P10" s="16"/>
      <c r="Q10" s="88"/>
    </row>
    <row r="11" spans="1:17" ht="15" customHeight="1" x14ac:dyDescent="0.3">
      <c r="A11" s="140">
        <v>2010</v>
      </c>
      <c r="B11" s="18" t="s">
        <v>16</v>
      </c>
      <c r="C11" s="19" t="s">
        <v>17</v>
      </c>
      <c r="D11" s="82">
        <v>40436</v>
      </c>
      <c r="E11" s="82">
        <v>40438</v>
      </c>
      <c r="F11" s="82">
        <v>40441</v>
      </c>
      <c r="G11" s="82">
        <v>40449</v>
      </c>
      <c r="H11" s="20">
        <v>5.6000000000000001E-2</v>
      </c>
      <c r="I11" s="20">
        <v>5.6000000000000001E-2</v>
      </c>
      <c r="J11" s="20">
        <v>0.28000000000000003</v>
      </c>
      <c r="K11" s="22">
        <v>60866</v>
      </c>
      <c r="M11" s="35"/>
      <c r="N11" s="36"/>
      <c r="P11" s="37">
        <f>IFERROR((J11/Q11)*100,"-")</f>
        <v>2.8000000000000003</v>
      </c>
      <c r="Q11" s="89">
        <v>10</v>
      </c>
    </row>
    <row r="12" spans="1:17" ht="15" customHeight="1" x14ac:dyDescent="0.3">
      <c r="A12" s="140"/>
      <c r="B12" s="18" t="s">
        <v>16</v>
      </c>
      <c r="C12" s="19" t="s">
        <v>18</v>
      </c>
      <c r="D12" s="82">
        <v>40598</v>
      </c>
      <c r="E12" s="82">
        <v>40604</v>
      </c>
      <c r="F12" s="82">
        <v>40605</v>
      </c>
      <c r="G12" s="82">
        <v>40617</v>
      </c>
      <c r="H12" s="20">
        <v>3.3000000000000002E-2</v>
      </c>
      <c r="I12" s="20">
        <v>3.3000000000000002E-2</v>
      </c>
      <c r="J12" s="20">
        <v>0.16500000000000001</v>
      </c>
      <c r="K12" s="22">
        <v>35573</v>
      </c>
      <c r="M12" s="23"/>
      <c r="N12" s="38"/>
      <c r="P12" s="39">
        <f>IFERROR((J12/Q12)*100,"-")</f>
        <v>1.746031746031746</v>
      </c>
      <c r="Q12" s="90">
        <v>9.4499999999999993</v>
      </c>
    </row>
    <row r="13" spans="1:17" ht="15" customHeight="1" x14ac:dyDescent="0.3">
      <c r="A13" s="140"/>
      <c r="B13" s="25"/>
      <c r="C13" s="26" t="s">
        <v>19</v>
      </c>
      <c r="D13" s="83"/>
      <c r="E13" s="83"/>
      <c r="F13" s="83"/>
      <c r="G13" s="83"/>
      <c r="H13" s="27">
        <f>SUM(H11:H12)</f>
        <v>8.8999999999999996E-2</v>
      </c>
      <c r="I13" s="27">
        <f>SUM(I11:I12)</f>
        <v>8.8999999999999996E-2</v>
      </c>
      <c r="J13" s="27">
        <f>SUM(J11:J12)</f>
        <v>0.44500000000000006</v>
      </c>
      <c r="K13" s="29">
        <f>SUM(K11:K12)</f>
        <v>96439</v>
      </c>
      <c r="M13" s="40">
        <v>194648</v>
      </c>
      <c r="N13" s="41">
        <f>IFERROR((K13/M13)*100,"-")</f>
        <v>49.54533311413423</v>
      </c>
      <c r="P13" s="30"/>
      <c r="Q13" s="91"/>
    </row>
    <row r="14" spans="1:17" ht="15" customHeight="1" x14ac:dyDescent="0.3">
      <c r="A14" s="141">
        <v>2011</v>
      </c>
      <c r="B14" s="42" t="s">
        <v>16</v>
      </c>
      <c r="C14" s="4" t="s">
        <v>17</v>
      </c>
      <c r="D14" s="84">
        <v>40765</v>
      </c>
      <c r="E14" s="84">
        <v>40774</v>
      </c>
      <c r="F14" s="84">
        <v>40777</v>
      </c>
      <c r="G14" s="84">
        <v>40788</v>
      </c>
      <c r="H14" s="43">
        <v>5.6000000000000001E-2</v>
      </c>
      <c r="I14" s="43">
        <v>5.6000000000000001E-2</v>
      </c>
      <c r="J14" s="43">
        <v>0.28000000000000003</v>
      </c>
      <c r="K14" s="44">
        <v>60365</v>
      </c>
      <c r="M14" s="9"/>
      <c r="N14" s="45"/>
      <c r="P14" s="32">
        <f>IFERROR((J14/Q14)*100,"-")</f>
        <v>2.8282828282828283</v>
      </c>
      <c r="Q14" s="87">
        <v>9.9</v>
      </c>
    </row>
    <row r="15" spans="1:17" ht="15" customHeight="1" x14ac:dyDescent="0.3">
      <c r="A15" s="141"/>
      <c r="B15" s="3" t="s">
        <v>16</v>
      </c>
      <c r="C15" s="4" t="s">
        <v>18</v>
      </c>
      <c r="D15" s="80">
        <v>40976</v>
      </c>
      <c r="E15" s="80">
        <v>40989</v>
      </c>
      <c r="F15" s="80">
        <v>40990</v>
      </c>
      <c r="G15" s="80">
        <v>41003</v>
      </c>
      <c r="H15" s="5">
        <v>0.04</v>
      </c>
      <c r="I15" s="5">
        <v>0.04</v>
      </c>
      <c r="J15" s="5">
        <v>0.2</v>
      </c>
      <c r="K15" s="7">
        <v>43118</v>
      </c>
      <c r="M15" s="9"/>
      <c r="N15" s="45"/>
      <c r="P15" s="32">
        <f>IFERROR((J15/Q15)*100,"-")</f>
        <v>1.7391304347826086</v>
      </c>
      <c r="Q15" s="87">
        <v>11.5</v>
      </c>
    </row>
    <row r="16" spans="1:17" ht="15" customHeight="1" x14ac:dyDescent="0.3">
      <c r="A16" s="141"/>
      <c r="B16" s="11"/>
      <c r="C16" s="12" t="s">
        <v>19</v>
      </c>
      <c r="D16" s="81"/>
      <c r="E16" s="81"/>
      <c r="F16" s="81"/>
      <c r="G16" s="81"/>
      <c r="H16" s="13">
        <f>SUM(H14:H15)</f>
        <v>9.6000000000000002E-2</v>
      </c>
      <c r="I16" s="13">
        <f>SUM(I14:I15)</f>
        <v>9.6000000000000002E-2</v>
      </c>
      <c r="J16" s="13">
        <f>SUM(J14:J15)</f>
        <v>0.48000000000000004</v>
      </c>
      <c r="K16" s="15">
        <f>SUM(K14:K15)</f>
        <v>103483</v>
      </c>
      <c r="M16" s="33">
        <v>212054</v>
      </c>
      <c r="N16" s="34">
        <f>IFERROR((K16/M16)*100,"-")</f>
        <v>48.800305582540297</v>
      </c>
      <c r="P16" s="16"/>
      <c r="Q16" s="88"/>
    </row>
    <row r="17" spans="1:17" ht="15" customHeight="1" x14ac:dyDescent="0.3">
      <c r="A17" s="140">
        <v>2012</v>
      </c>
      <c r="B17" s="18" t="s">
        <v>16</v>
      </c>
      <c r="C17" s="19" t="s">
        <v>17</v>
      </c>
      <c r="D17" s="82">
        <v>41130</v>
      </c>
      <c r="E17" s="82">
        <v>41130</v>
      </c>
      <c r="F17" s="82">
        <v>41131</v>
      </c>
      <c r="G17" s="82">
        <v>41141</v>
      </c>
      <c r="H17" s="20">
        <v>5.6000000000000001E-2</v>
      </c>
      <c r="I17" s="20">
        <v>5.6000000000000001E-2</v>
      </c>
      <c r="J17" s="20">
        <v>0.28000000000000003</v>
      </c>
      <c r="K17" s="22">
        <v>60366</v>
      </c>
      <c r="M17" s="35"/>
      <c r="N17" s="36"/>
      <c r="P17" s="39">
        <f>IFERROR((J17/Q17)*100,"-")</f>
        <v>2.7317073170731709</v>
      </c>
      <c r="Q17" s="89">
        <v>10.25</v>
      </c>
    </row>
    <row r="18" spans="1:17" ht="15" customHeight="1" x14ac:dyDescent="0.3">
      <c r="A18" s="140"/>
      <c r="B18" s="18" t="s">
        <v>16</v>
      </c>
      <c r="C18" s="19" t="s">
        <v>17</v>
      </c>
      <c r="D18" s="82">
        <v>41303</v>
      </c>
      <c r="E18" s="82">
        <v>41304</v>
      </c>
      <c r="F18" s="82">
        <v>41305</v>
      </c>
      <c r="G18" s="82">
        <v>41312</v>
      </c>
      <c r="H18" s="20">
        <v>0.10299999999999999</v>
      </c>
      <c r="I18" s="20">
        <v>0.10299999999999999</v>
      </c>
      <c r="J18" s="20">
        <v>0.51500000000000001</v>
      </c>
      <c r="K18" s="22">
        <v>111030</v>
      </c>
      <c r="M18" s="23"/>
      <c r="N18" s="38"/>
      <c r="P18" s="39">
        <f>IFERROR((J18/Q18)*100,"-")</f>
        <v>3.9799072642967546</v>
      </c>
      <c r="Q18" s="90">
        <v>12.94</v>
      </c>
    </row>
    <row r="19" spans="1:17" ht="15" customHeight="1" x14ac:dyDescent="0.3">
      <c r="A19" s="140"/>
      <c r="B19" s="25"/>
      <c r="C19" s="26" t="s">
        <v>19</v>
      </c>
      <c r="D19" s="83"/>
      <c r="E19" s="83"/>
      <c r="F19" s="83"/>
      <c r="G19" s="83"/>
      <c r="H19" s="27">
        <f>SUM(H17:H18)</f>
        <v>0.159</v>
      </c>
      <c r="I19" s="27">
        <f>SUM(I17:I18)</f>
        <v>0.159</v>
      </c>
      <c r="J19" s="27">
        <f>SUM(J17:J18)</f>
        <v>0.79500000000000004</v>
      </c>
      <c r="K19" s="29">
        <f>SUM(K17:K18)</f>
        <v>171396</v>
      </c>
      <c r="M19" s="40">
        <v>290746</v>
      </c>
      <c r="N19" s="41">
        <f>IFERROR((K19/M19)*100,"-")</f>
        <v>58.950424081500699</v>
      </c>
      <c r="P19" s="30"/>
      <c r="Q19" s="91"/>
    </row>
    <row r="20" spans="1:17" ht="15" customHeight="1" x14ac:dyDescent="0.3">
      <c r="A20" s="141">
        <v>2013</v>
      </c>
      <c r="B20" s="3" t="s">
        <v>16</v>
      </c>
      <c r="C20" s="4" t="s">
        <v>17</v>
      </c>
      <c r="D20" s="80">
        <v>41418</v>
      </c>
      <c r="E20" s="80">
        <v>41418</v>
      </c>
      <c r="F20" s="80">
        <v>41421</v>
      </c>
      <c r="G20" s="80">
        <v>41428</v>
      </c>
      <c r="H20" s="5">
        <v>3.27E-2</v>
      </c>
      <c r="I20" s="5">
        <v>3.27E-2</v>
      </c>
      <c r="J20" s="5">
        <v>0.16350000000000001</v>
      </c>
      <c r="K20" s="7">
        <v>40018</v>
      </c>
      <c r="M20" s="9"/>
      <c r="N20" s="45"/>
      <c r="P20" s="32">
        <f>IFERROR((J20/Q20)*100,"-")</f>
        <v>1.3153660498793243</v>
      </c>
      <c r="Q20" s="87">
        <v>12.43</v>
      </c>
    </row>
    <row r="21" spans="1:17" ht="15" customHeight="1" x14ac:dyDescent="0.3">
      <c r="A21" s="141"/>
      <c r="B21" s="3" t="s">
        <v>16</v>
      </c>
      <c r="C21" s="4" t="s">
        <v>17</v>
      </c>
      <c r="D21" s="80">
        <v>41494</v>
      </c>
      <c r="E21" s="80">
        <v>41495</v>
      </c>
      <c r="F21" s="80">
        <v>41498</v>
      </c>
      <c r="G21" s="80">
        <v>41507</v>
      </c>
      <c r="H21" s="5">
        <v>2.3300000000000001E-2</v>
      </c>
      <c r="I21" s="5">
        <v>2.3300000000000001E-2</v>
      </c>
      <c r="J21" s="5">
        <v>0.11650000000000001</v>
      </c>
      <c r="K21" s="7">
        <v>28514</v>
      </c>
      <c r="M21" s="9"/>
      <c r="N21" s="45"/>
      <c r="P21" s="32">
        <f>IFERROR((J21/Q21)*100,"-")</f>
        <v>1.1421568627450982</v>
      </c>
      <c r="Q21" s="87">
        <v>10.199999999999999</v>
      </c>
    </row>
    <row r="22" spans="1:17" ht="15" customHeight="1" x14ac:dyDescent="0.3">
      <c r="A22" s="141"/>
      <c r="B22" s="3" t="s">
        <v>16</v>
      </c>
      <c r="C22" s="4" t="s">
        <v>17</v>
      </c>
      <c r="D22" s="80">
        <v>41697</v>
      </c>
      <c r="E22" s="80">
        <v>41697</v>
      </c>
      <c r="F22" s="80">
        <v>41698</v>
      </c>
      <c r="G22" s="80">
        <v>41710</v>
      </c>
      <c r="H22" s="5">
        <v>8.2000000000000003E-2</v>
      </c>
      <c r="I22" s="5">
        <v>8.2000000000000003E-2</v>
      </c>
      <c r="J22" s="5">
        <v>0.41</v>
      </c>
      <c r="K22" s="7">
        <v>100351</v>
      </c>
      <c r="M22" s="9"/>
      <c r="N22" s="45"/>
      <c r="P22" s="32">
        <f>IFERROR((J22/Q22)*100,"-")</f>
        <v>3.5964912280701746</v>
      </c>
      <c r="Q22" s="87">
        <v>11.4</v>
      </c>
    </row>
    <row r="23" spans="1:17" ht="15" customHeight="1" x14ac:dyDescent="0.3">
      <c r="A23" s="141"/>
      <c r="B23" s="11"/>
      <c r="C23" s="12" t="s">
        <v>19</v>
      </c>
      <c r="D23" s="85"/>
      <c r="E23" s="85"/>
      <c r="F23" s="85"/>
      <c r="G23" s="85"/>
      <c r="H23" s="13">
        <f>SUM(H20:H22)</f>
        <v>0.13800000000000001</v>
      </c>
      <c r="I23" s="13">
        <f>SUM(I20:I22)</f>
        <v>0.13800000000000001</v>
      </c>
      <c r="J23" s="13">
        <f>SUM(J20:J22)</f>
        <v>0.69</v>
      </c>
      <c r="K23" s="15">
        <f>SUM(K20:K22)</f>
        <v>168883</v>
      </c>
      <c r="M23" s="33">
        <v>201361</v>
      </c>
      <c r="N23" s="34">
        <f>IFERROR((K23/M23)*100,"-")</f>
        <v>83.87075948172685</v>
      </c>
      <c r="P23" s="16"/>
      <c r="Q23" s="88"/>
    </row>
    <row r="24" spans="1:17" ht="15" customHeight="1" x14ac:dyDescent="0.3">
      <c r="A24" s="142">
        <v>2014</v>
      </c>
      <c r="B24" s="18" t="s">
        <v>16</v>
      </c>
      <c r="C24" s="19" t="s">
        <v>17</v>
      </c>
      <c r="D24" s="82">
        <v>41870</v>
      </c>
      <c r="E24" s="82">
        <v>41870</v>
      </c>
      <c r="F24" s="82">
        <v>41871</v>
      </c>
      <c r="G24" s="82">
        <v>41893</v>
      </c>
      <c r="H24" s="20">
        <v>5.6000000000000001E-2</v>
      </c>
      <c r="I24" s="20">
        <v>5.6000000000000001E-2</v>
      </c>
      <c r="J24" s="20">
        <v>0.28000000000000003</v>
      </c>
      <c r="K24" s="22">
        <v>68532</v>
      </c>
      <c r="M24" s="23"/>
      <c r="N24" s="38"/>
      <c r="P24" s="37">
        <f>IFERROR((J24/Q24)*100,"-")</f>
        <v>2.2400000000000002</v>
      </c>
      <c r="Q24" s="90">
        <v>12.5</v>
      </c>
    </row>
    <row r="25" spans="1:17" ht="15" customHeight="1" x14ac:dyDescent="0.3">
      <c r="A25" s="142"/>
      <c r="B25" s="18" t="s">
        <v>20</v>
      </c>
      <c r="C25" s="19" t="s">
        <v>18</v>
      </c>
      <c r="D25" s="82">
        <v>42124</v>
      </c>
      <c r="E25" s="82">
        <v>42124</v>
      </c>
      <c r="F25" s="82">
        <v>42128</v>
      </c>
      <c r="G25" s="82">
        <v>42184</v>
      </c>
      <c r="H25" s="20">
        <v>0.107</v>
      </c>
      <c r="I25" s="20">
        <v>0.107</v>
      </c>
      <c r="J25" s="20">
        <v>0.53500000000000003</v>
      </c>
      <c r="K25" s="22">
        <v>130946</v>
      </c>
      <c r="M25" s="23"/>
      <c r="N25" s="38"/>
      <c r="P25" s="39">
        <f>IFERROR((J25/Q25)*100,"-")</f>
        <v>4.0530303030303036</v>
      </c>
      <c r="Q25" s="90">
        <v>13.2</v>
      </c>
    </row>
    <row r="26" spans="1:17" ht="15" customHeight="1" x14ac:dyDescent="0.3">
      <c r="A26" s="142"/>
      <c r="B26" s="25"/>
      <c r="C26" s="26" t="s">
        <v>19</v>
      </c>
      <c r="D26" s="83"/>
      <c r="E26" s="83"/>
      <c r="F26" s="83"/>
      <c r="G26" s="83"/>
      <c r="H26" s="27">
        <f>SUM(H24:H25)</f>
        <v>0.16300000000000001</v>
      </c>
      <c r="I26" s="27">
        <f>SUM(I24:I25)</f>
        <v>0.16300000000000001</v>
      </c>
      <c r="J26" s="27">
        <f>SUM(J24:J25)</f>
        <v>0.81500000000000006</v>
      </c>
      <c r="K26" s="29">
        <f>SUM(K24:K25)</f>
        <v>199478</v>
      </c>
      <c r="M26" s="40">
        <v>280478</v>
      </c>
      <c r="N26" s="41">
        <f>IFERROR((K26/M26)*100,"-")</f>
        <v>71.120729611591642</v>
      </c>
      <c r="P26" s="30"/>
      <c r="Q26" s="91"/>
    </row>
    <row r="27" spans="1:17" ht="15" customHeight="1" x14ac:dyDescent="0.3">
      <c r="A27" s="143">
        <v>2015</v>
      </c>
      <c r="B27" s="3" t="s">
        <v>16</v>
      </c>
      <c r="C27" s="4" t="s">
        <v>17</v>
      </c>
      <c r="D27" s="80">
        <v>42184</v>
      </c>
      <c r="E27" s="80">
        <v>42184</v>
      </c>
      <c r="F27" s="80">
        <v>42185</v>
      </c>
      <c r="G27" s="80">
        <v>42205</v>
      </c>
      <c r="H27" s="5">
        <v>8.2000000000000003E-2</v>
      </c>
      <c r="I27" s="5">
        <v>8.2000000000000003E-2</v>
      </c>
      <c r="J27" s="5">
        <v>0.41</v>
      </c>
      <c r="K27" s="7">
        <v>100351</v>
      </c>
      <c r="M27" s="9"/>
      <c r="N27" s="45"/>
      <c r="P27" s="32">
        <f>IFERROR((J27/Q27)*100,"-")</f>
        <v>2.8611304954640615</v>
      </c>
      <c r="Q27" s="87">
        <v>14.33</v>
      </c>
    </row>
    <row r="28" spans="1:17" ht="15" customHeight="1" x14ac:dyDescent="0.3">
      <c r="A28" s="143"/>
      <c r="B28" s="3" t="s">
        <v>16</v>
      </c>
      <c r="C28" s="4" t="s">
        <v>17</v>
      </c>
      <c r="D28" s="80">
        <v>42429</v>
      </c>
      <c r="E28" s="80">
        <v>42429</v>
      </c>
      <c r="F28" s="80">
        <v>42430</v>
      </c>
      <c r="G28" s="80">
        <v>42437</v>
      </c>
      <c r="H28" s="5">
        <v>5.7200000000000001E-2</v>
      </c>
      <c r="I28" s="5">
        <v>5.7200000000000001E-2</v>
      </c>
      <c r="J28" s="5">
        <v>0.28599999999999998</v>
      </c>
      <c r="K28" s="7">
        <v>75200</v>
      </c>
      <c r="M28" s="9"/>
      <c r="N28" s="45"/>
      <c r="P28" s="32">
        <f>IFERROR((J28/Q28)*100,"-")</f>
        <v>2.0694645441389286</v>
      </c>
      <c r="Q28" s="87">
        <v>13.82</v>
      </c>
    </row>
    <row r="29" spans="1:17" ht="15" customHeight="1" x14ac:dyDescent="0.3">
      <c r="A29" s="143"/>
      <c r="B29" s="11"/>
      <c r="C29" s="12" t="s">
        <v>19</v>
      </c>
      <c r="D29" s="81"/>
      <c r="E29" s="81"/>
      <c r="F29" s="81"/>
      <c r="G29" s="81"/>
      <c r="H29" s="13">
        <f>SUM(H27:H28)</f>
        <v>0.13919999999999999</v>
      </c>
      <c r="I29" s="13">
        <f>SUM(I27:I28)</f>
        <v>0.13919999999999999</v>
      </c>
      <c r="J29" s="13">
        <f>SUM(J27:J28)</f>
        <v>0.69599999999999995</v>
      </c>
      <c r="K29" s="15">
        <f>SUM(K27:K28)</f>
        <v>175551</v>
      </c>
      <c r="M29" s="33">
        <v>324922</v>
      </c>
      <c r="N29" s="34">
        <f>IFERROR((K29/M29)*100,"-")</f>
        <v>54.02865918589692</v>
      </c>
      <c r="P29" s="16"/>
      <c r="Q29" s="88"/>
    </row>
    <row r="30" spans="1:17" ht="15" customHeight="1" x14ac:dyDescent="0.3">
      <c r="A30" s="142">
        <v>2016</v>
      </c>
      <c r="B30" s="18" t="s">
        <v>16</v>
      </c>
      <c r="C30" s="19" t="s">
        <v>17</v>
      </c>
      <c r="D30" s="82">
        <v>42594</v>
      </c>
      <c r="E30" s="82">
        <v>42599</v>
      </c>
      <c r="F30" s="82">
        <v>42600</v>
      </c>
      <c r="G30" s="82">
        <v>42608</v>
      </c>
      <c r="H30" s="20">
        <v>2.3E-2</v>
      </c>
      <c r="I30" s="20">
        <v>2.3E-2</v>
      </c>
      <c r="J30" s="20">
        <v>0.115</v>
      </c>
      <c r="K30" s="22">
        <v>39786</v>
      </c>
      <c r="M30" s="23"/>
      <c r="N30" s="38"/>
      <c r="P30" s="39">
        <f>IFERROR((J30/Q30)*100,"-")</f>
        <v>0.53339517625231914</v>
      </c>
      <c r="Q30" s="90">
        <v>21.56</v>
      </c>
    </row>
    <row r="31" spans="1:17" ht="15" customHeight="1" x14ac:dyDescent="0.3">
      <c r="A31" s="142"/>
      <c r="B31" s="18" t="s">
        <v>16</v>
      </c>
      <c r="C31" s="19" t="s">
        <v>17</v>
      </c>
      <c r="D31" s="82">
        <v>42783</v>
      </c>
      <c r="E31" s="82">
        <v>42788</v>
      </c>
      <c r="F31" s="82">
        <v>42789</v>
      </c>
      <c r="G31" s="82">
        <v>42802</v>
      </c>
      <c r="H31" s="20">
        <v>5.7200000000000001E-2</v>
      </c>
      <c r="I31" s="20">
        <v>5.7200000000000001E-2</v>
      </c>
      <c r="J31" s="20">
        <v>0.28599999999999998</v>
      </c>
      <c r="K31" s="22">
        <v>98946</v>
      </c>
      <c r="M31" s="23"/>
      <c r="N31" s="38"/>
      <c r="P31" s="39">
        <f>IFERROR((J31/Q31)*100,"-")</f>
        <v>1.3</v>
      </c>
      <c r="Q31" s="90">
        <v>22</v>
      </c>
    </row>
    <row r="32" spans="1:17" ht="15" customHeight="1" x14ac:dyDescent="0.3">
      <c r="A32" s="142"/>
      <c r="B32" s="25"/>
      <c r="C32" s="26" t="s">
        <v>19</v>
      </c>
      <c r="D32" s="83"/>
      <c r="E32" s="83"/>
      <c r="F32" s="83"/>
      <c r="G32" s="83"/>
      <c r="H32" s="27">
        <f>SUM(H30:H31)</f>
        <v>8.0199999999999994E-2</v>
      </c>
      <c r="I32" s="27">
        <f>SUM(I30:I31)</f>
        <v>8.0199999999999994E-2</v>
      </c>
      <c r="J32" s="27">
        <f>SUM(J30:J31)</f>
        <v>0.40099999999999997</v>
      </c>
      <c r="K32" s="29">
        <f>SUM(K30:K31)</f>
        <v>138732</v>
      </c>
      <c r="M32" s="40">
        <v>154715.61799</v>
      </c>
      <c r="N32" s="41">
        <f>IFERROR((K32/M32)*100,"-")</f>
        <v>89.669033936164681</v>
      </c>
      <c r="P32" s="30"/>
      <c r="Q32" s="91"/>
    </row>
    <row r="33" spans="1:17" ht="15" customHeight="1" x14ac:dyDescent="0.3">
      <c r="A33" s="143">
        <v>2017</v>
      </c>
      <c r="B33" s="3" t="s">
        <v>16</v>
      </c>
      <c r="C33" s="4" t="s">
        <v>17</v>
      </c>
      <c r="D33" s="80">
        <v>42956</v>
      </c>
      <c r="E33" s="80">
        <v>42961</v>
      </c>
      <c r="F33" s="80">
        <v>42962</v>
      </c>
      <c r="G33" s="80">
        <v>42979</v>
      </c>
      <c r="H33" s="5">
        <v>5.6000000000000001E-2</v>
      </c>
      <c r="I33" s="5">
        <v>5.6000000000000001E-2</v>
      </c>
      <c r="J33" s="5">
        <v>0.28000000000000003</v>
      </c>
      <c r="K33" s="7">
        <v>96870</v>
      </c>
      <c r="M33" s="9"/>
      <c r="N33" s="45"/>
      <c r="P33" s="32">
        <f>IFERROR((J33/Q33)*100,"-")</f>
        <v>1.1023622047244097</v>
      </c>
      <c r="Q33" s="87">
        <v>25.4</v>
      </c>
    </row>
    <row r="34" spans="1:17" ht="15" customHeight="1" x14ac:dyDescent="0.3">
      <c r="A34" s="143"/>
      <c r="B34" s="3" t="s">
        <v>16</v>
      </c>
      <c r="C34" s="4" t="s">
        <v>17</v>
      </c>
      <c r="D34" s="80">
        <v>43154</v>
      </c>
      <c r="E34" s="80">
        <v>43159</v>
      </c>
      <c r="F34" s="80">
        <v>43160</v>
      </c>
      <c r="G34" s="80">
        <v>43167</v>
      </c>
      <c r="H34" s="5">
        <v>0.1</v>
      </c>
      <c r="I34" s="5">
        <v>0.1</v>
      </c>
      <c r="J34" s="5">
        <v>0.5</v>
      </c>
      <c r="K34" s="7">
        <v>172983</v>
      </c>
      <c r="M34" s="9"/>
      <c r="N34" s="45"/>
      <c r="P34" s="32">
        <f>IFERROR((J34/Q34)*100,"-")</f>
        <v>1.4925373134328357</v>
      </c>
      <c r="Q34" s="87">
        <v>33.5</v>
      </c>
    </row>
    <row r="35" spans="1:17" ht="15" customHeight="1" x14ac:dyDescent="0.3">
      <c r="A35" s="143"/>
      <c r="B35" s="11"/>
      <c r="C35" s="12" t="s">
        <v>19</v>
      </c>
      <c r="D35" s="81"/>
      <c r="E35" s="81"/>
      <c r="F35" s="81"/>
      <c r="G35" s="81"/>
      <c r="H35" s="13">
        <f>SUM(H33:H34)</f>
        <v>0.156</v>
      </c>
      <c r="I35" s="13">
        <f>SUM(I33:I34)</f>
        <v>0.156</v>
      </c>
      <c r="J35" s="13">
        <f>SUM(J33:J34)</f>
        <v>0.78</v>
      </c>
      <c r="K35" s="15">
        <f>SUM(K33:K34)</f>
        <v>269853</v>
      </c>
      <c r="M35" s="33">
        <v>558611.71071999799</v>
      </c>
      <c r="N35" s="34">
        <f>IFERROR((K35/M35)*100,"-")</f>
        <v>48.307794989149947</v>
      </c>
      <c r="P35" s="16"/>
      <c r="Q35" s="88"/>
    </row>
    <row r="36" spans="1:17" ht="15" customHeight="1" x14ac:dyDescent="0.3">
      <c r="A36" s="142">
        <v>2018</v>
      </c>
      <c r="B36" s="18" t="s">
        <v>16</v>
      </c>
      <c r="C36" s="19" t="s">
        <v>17</v>
      </c>
      <c r="D36" s="82">
        <v>43320</v>
      </c>
      <c r="E36" s="82">
        <v>43326</v>
      </c>
      <c r="F36" s="82">
        <v>43327</v>
      </c>
      <c r="G36" s="82">
        <v>43347</v>
      </c>
      <c r="H36" s="20">
        <v>5.6000000000000001E-2</v>
      </c>
      <c r="I36" s="20">
        <v>5.6000000000000001E-2</v>
      </c>
      <c r="J36" s="20">
        <v>0.28000000000000003</v>
      </c>
      <c r="K36" s="22">
        <v>96870</v>
      </c>
      <c r="M36" s="23"/>
      <c r="N36" s="38"/>
      <c r="P36" s="39">
        <f>IFERROR((J36/Q36)*100,"-")</f>
        <v>0.96551724137931039</v>
      </c>
      <c r="Q36" s="90">
        <v>29</v>
      </c>
    </row>
    <row r="37" spans="1:17" ht="15" customHeight="1" x14ac:dyDescent="0.3">
      <c r="A37" s="142"/>
      <c r="B37" s="18" t="s">
        <v>16</v>
      </c>
      <c r="C37" s="19" t="s">
        <v>17</v>
      </c>
      <c r="D37" s="82">
        <v>43518</v>
      </c>
      <c r="E37" s="82">
        <v>43523</v>
      </c>
      <c r="F37" s="82">
        <v>43524</v>
      </c>
      <c r="G37" s="82">
        <v>43535</v>
      </c>
      <c r="H37" s="20">
        <v>0.13</v>
      </c>
      <c r="I37" s="20">
        <v>0.13</v>
      </c>
      <c r="J37" s="20">
        <v>0.65</v>
      </c>
      <c r="K37" s="22">
        <v>235893</v>
      </c>
      <c r="M37" s="23"/>
      <c r="N37" s="38"/>
      <c r="P37" s="39">
        <f>IFERROR((J37/Q37)*100,"-")</f>
        <v>1.5640038498556303</v>
      </c>
      <c r="Q37" s="90">
        <v>41.56</v>
      </c>
    </row>
    <row r="38" spans="1:17" ht="15" customHeight="1" x14ac:dyDescent="0.3">
      <c r="A38" s="142"/>
      <c r="B38" s="18" t="s">
        <v>16</v>
      </c>
      <c r="C38" s="19" t="s">
        <v>17</v>
      </c>
      <c r="D38" s="82">
        <v>43543</v>
      </c>
      <c r="E38" s="82">
        <v>43546</v>
      </c>
      <c r="F38" s="82">
        <v>43549</v>
      </c>
      <c r="G38" s="82">
        <v>43565</v>
      </c>
      <c r="H38" s="20">
        <v>0.03</v>
      </c>
      <c r="I38" s="20">
        <v>0.03</v>
      </c>
      <c r="J38" s="20">
        <v>0.15</v>
      </c>
      <c r="K38" s="22">
        <v>54437</v>
      </c>
      <c r="M38" s="23"/>
      <c r="N38" s="38"/>
      <c r="P38" s="39">
        <f>IFERROR((J38/Q38)*100,"-")</f>
        <v>0.3546099290780142</v>
      </c>
      <c r="Q38" s="90">
        <v>42.3</v>
      </c>
    </row>
    <row r="39" spans="1:17" ht="15" customHeight="1" x14ac:dyDescent="0.3">
      <c r="A39" s="142"/>
      <c r="B39" s="25"/>
      <c r="C39" s="26" t="s">
        <v>19</v>
      </c>
      <c r="D39" s="83"/>
      <c r="E39" s="83"/>
      <c r="F39" s="83"/>
      <c r="G39" s="83"/>
      <c r="H39" s="27">
        <f>SUM(H36:H38)</f>
        <v>0.216</v>
      </c>
      <c r="I39" s="27">
        <f>SUM(I36:I38)</f>
        <v>0.216</v>
      </c>
      <c r="J39" s="27">
        <f>SUM(J36:J38)</f>
        <v>1.08</v>
      </c>
      <c r="K39" s="29">
        <f>SUM(K36:K38)</f>
        <v>387200</v>
      </c>
      <c r="M39" s="40">
        <v>1148434</v>
      </c>
      <c r="N39" s="41">
        <f>IFERROR((K39/M39)*100,"-")</f>
        <v>33.715476901589469</v>
      </c>
      <c r="P39" s="30"/>
      <c r="Q39" s="91"/>
    </row>
    <row r="40" spans="1:17" ht="15" customHeight="1" x14ac:dyDescent="0.3">
      <c r="A40" s="143">
        <v>2019</v>
      </c>
      <c r="B40" s="3" t="s">
        <v>16</v>
      </c>
      <c r="C40" s="4" t="s">
        <v>21</v>
      </c>
      <c r="D40" s="80">
        <v>43685</v>
      </c>
      <c r="E40" s="80">
        <v>43690</v>
      </c>
      <c r="F40" s="80">
        <v>43691</v>
      </c>
      <c r="G40" s="80">
        <v>43700</v>
      </c>
      <c r="H40" s="5">
        <v>5.6000000000000001E-2</v>
      </c>
      <c r="I40" s="5">
        <v>5.6000000000000001E-2</v>
      </c>
      <c r="J40" s="5">
        <v>0.28000000000000003</v>
      </c>
      <c r="K40" s="7">
        <v>101615</v>
      </c>
      <c r="M40" s="9"/>
      <c r="N40" s="45"/>
      <c r="P40" s="32">
        <f>IFERROR((J40/Q40)*100,"-")</f>
        <v>0.55555555555555569</v>
      </c>
      <c r="Q40" s="87">
        <v>50.4</v>
      </c>
    </row>
    <row r="41" spans="1:17" ht="15" customHeight="1" x14ac:dyDescent="0.3">
      <c r="A41" s="143"/>
      <c r="B41" s="3" t="s">
        <v>16</v>
      </c>
      <c r="C41" s="4" t="s">
        <v>17</v>
      </c>
      <c r="D41" s="80">
        <v>43878</v>
      </c>
      <c r="E41" s="80">
        <v>43888</v>
      </c>
      <c r="F41" s="80">
        <v>43889</v>
      </c>
      <c r="G41" s="80">
        <v>43924</v>
      </c>
      <c r="H41" s="5">
        <v>6.4000000000000001E-2</v>
      </c>
      <c r="I41" s="5">
        <v>6.4000000000000001E-2</v>
      </c>
      <c r="J41" s="5">
        <v>0.32</v>
      </c>
      <c r="K41" s="7">
        <v>116132</v>
      </c>
      <c r="M41" s="9"/>
      <c r="N41" s="45"/>
      <c r="P41" s="32">
        <f>IFERROR((J41/Q41)*100,"-")</f>
        <v>0.5423728813559322</v>
      </c>
      <c r="Q41" s="87">
        <v>59</v>
      </c>
    </row>
    <row r="42" spans="1:17" ht="15" customHeight="1" x14ac:dyDescent="0.3">
      <c r="A42" s="143"/>
      <c r="B42" s="11"/>
      <c r="C42" s="12" t="s">
        <v>19</v>
      </c>
      <c r="D42" s="81"/>
      <c r="E42" s="81"/>
      <c r="F42" s="81"/>
      <c r="G42" s="81"/>
      <c r="H42" s="13">
        <f>SUM(H40:H41)</f>
        <v>0.12</v>
      </c>
      <c r="I42" s="13">
        <f>SUM(I40:I41)</f>
        <v>0.12</v>
      </c>
      <c r="J42" s="13">
        <f>SUM(J40:J41)</f>
        <v>0.60000000000000009</v>
      </c>
      <c r="K42" s="15">
        <f>SUM(K40:K41)</f>
        <v>217747</v>
      </c>
      <c r="M42" s="33">
        <v>455373</v>
      </c>
      <c r="N42" s="34">
        <f>IFERROR((K42/M42)*100,"-")</f>
        <v>47.817283853017194</v>
      </c>
      <c r="P42" s="16"/>
      <c r="Q42" s="88"/>
    </row>
    <row r="43" spans="1:17" ht="15" customHeight="1" x14ac:dyDescent="0.3">
      <c r="A43" s="142">
        <v>2020</v>
      </c>
      <c r="B43" s="18" t="s">
        <v>16</v>
      </c>
      <c r="C43" s="19" t="s">
        <v>17</v>
      </c>
      <c r="D43" s="82">
        <v>44056</v>
      </c>
      <c r="E43" s="82">
        <v>44061</v>
      </c>
      <c r="F43" s="82">
        <v>44062</v>
      </c>
      <c r="G43" s="82">
        <v>44069</v>
      </c>
      <c r="H43" s="20">
        <v>5.6000000000000001E-2</v>
      </c>
      <c r="I43" s="20">
        <v>5.6000000000000001E-2</v>
      </c>
      <c r="J43" s="20">
        <v>0.28000000000000003</v>
      </c>
      <c r="K43" s="22">
        <v>101615</v>
      </c>
      <c r="M43" s="23"/>
      <c r="N43" s="38"/>
      <c r="P43" s="39">
        <f>IFERROR((J43/Q43)*100,"-")</f>
        <v>0.62416406598305851</v>
      </c>
      <c r="Q43" s="90">
        <v>44.86</v>
      </c>
    </row>
    <row r="44" spans="1:17" ht="15" customHeight="1" x14ac:dyDescent="0.3">
      <c r="A44" s="142"/>
      <c r="B44" s="18" t="s">
        <v>16</v>
      </c>
      <c r="C44" s="19" t="s">
        <v>17</v>
      </c>
      <c r="D44" s="82">
        <v>44266</v>
      </c>
      <c r="E44" s="82">
        <v>44274</v>
      </c>
      <c r="F44" s="82">
        <v>44277</v>
      </c>
      <c r="G44" s="82">
        <v>44285</v>
      </c>
      <c r="H44" s="20">
        <v>0.22</v>
      </c>
      <c r="I44" s="20">
        <v>0.22</v>
      </c>
      <c r="J44" s="20">
        <v>1.1000000000000001</v>
      </c>
      <c r="K44" s="22">
        <v>399204</v>
      </c>
      <c r="M44" s="23"/>
      <c r="N44" s="38"/>
      <c r="P44" s="39">
        <f>IFERROR((J44/Q44)*100,"-")</f>
        <v>2.4943310657596371</v>
      </c>
      <c r="Q44" s="90">
        <v>44.1</v>
      </c>
    </row>
    <row r="45" spans="1:17" ht="15" customHeight="1" x14ac:dyDescent="0.3">
      <c r="A45" s="142"/>
      <c r="B45" s="25"/>
      <c r="C45" s="26" t="s">
        <v>19</v>
      </c>
      <c r="D45" s="83"/>
      <c r="E45" s="83"/>
      <c r="F45" s="83"/>
      <c r="G45" s="83"/>
      <c r="H45" s="27">
        <f>SUM(H43:H44)</f>
        <v>0.27600000000000002</v>
      </c>
      <c r="I45" s="27">
        <f>SUM(I43:I44)</f>
        <v>0.27600000000000002</v>
      </c>
      <c r="J45" s="27">
        <f>SUM(J43:J44)</f>
        <v>1.3800000000000001</v>
      </c>
      <c r="K45" s="29">
        <f>SUM(K43:K44)</f>
        <v>500819</v>
      </c>
      <c r="M45" s="40">
        <v>1468945</v>
      </c>
      <c r="N45" s="41">
        <f>IFERROR((K45/M45)*100,"-")</f>
        <v>34.093788399157219</v>
      </c>
      <c r="P45" s="30"/>
      <c r="Q45" s="91"/>
    </row>
    <row r="46" spans="1:17" ht="15" customHeight="1" x14ac:dyDescent="0.3">
      <c r="A46" s="143">
        <v>2021</v>
      </c>
      <c r="B46" s="3" t="s">
        <v>16</v>
      </c>
      <c r="C46" s="4" t="s">
        <v>17</v>
      </c>
      <c r="D46" s="80">
        <v>44420</v>
      </c>
      <c r="E46" s="80">
        <v>44425</v>
      </c>
      <c r="F46" s="80">
        <v>44426</v>
      </c>
      <c r="G46" s="80">
        <v>44468</v>
      </c>
      <c r="H46" s="5">
        <v>0.13</v>
      </c>
      <c r="I46" s="5">
        <v>0.13</v>
      </c>
      <c r="J46" s="5">
        <v>0.65</v>
      </c>
      <c r="K46" s="7">
        <v>235293</v>
      </c>
      <c r="M46" s="9"/>
      <c r="N46" s="45"/>
      <c r="P46" s="32">
        <f>IFERROR((J46/Q46)*100,"-")</f>
        <v>1.5795868772782506</v>
      </c>
      <c r="Q46" s="87">
        <v>41.15</v>
      </c>
    </row>
    <row r="47" spans="1:17" ht="15" customHeight="1" x14ac:dyDescent="0.3">
      <c r="A47" s="143"/>
      <c r="B47" s="3" t="s">
        <v>16</v>
      </c>
      <c r="C47" s="4" t="s">
        <v>17</v>
      </c>
      <c r="D47" s="80">
        <v>44551</v>
      </c>
      <c r="E47" s="80">
        <v>44560</v>
      </c>
      <c r="F47" s="80">
        <v>44564</v>
      </c>
      <c r="G47" s="80">
        <v>44622</v>
      </c>
      <c r="H47" s="5">
        <v>0.44</v>
      </c>
      <c r="I47" s="5">
        <v>0.44</v>
      </c>
      <c r="J47" s="5">
        <v>2.2000000000000002</v>
      </c>
      <c r="K47" s="7">
        <v>796375</v>
      </c>
      <c r="M47" s="9"/>
      <c r="N47" s="45"/>
      <c r="P47" s="32">
        <f>IFERROR((J47/Q47)*100,"-")</f>
        <v>4.9875311720698257</v>
      </c>
      <c r="Q47" s="87">
        <v>44.11</v>
      </c>
    </row>
    <row r="48" spans="1:17" ht="15" customHeight="1" x14ac:dyDescent="0.3">
      <c r="A48" s="143"/>
      <c r="B48" s="11"/>
      <c r="C48" s="12" t="s">
        <v>19</v>
      </c>
      <c r="D48" s="81"/>
      <c r="E48" s="81"/>
      <c r="F48" s="81"/>
      <c r="G48" s="81"/>
      <c r="H48" s="13">
        <f>SUM(H46:H47)</f>
        <v>0.57000000000000006</v>
      </c>
      <c r="I48" s="13">
        <f>SUM(I46:I47)</f>
        <v>0.57000000000000006</v>
      </c>
      <c r="J48" s="13">
        <f>SUM(J46:J47)</f>
        <v>2.85</v>
      </c>
      <c r="K48" s="15">
        <f>SUM(K46:K47)</f>
        <v>1031668</v>
      </c>
      <c r="M48" s="33">
        <v>2591500</v>
      </c>
      <c r="N48" s="34">
        <f>IFERROR((K48/M48)*100,"-")</f>
        <v>39.809685510322204</v>
      </c>
      <c r="P48" s="16"/>
      <c r="Q48" s="88"/>
    </row>
    <row r="49" spans="1:17" ht="15" customHeight="1" x14ac:dyDescent="0.3">
      <c r="A49" s="142">
        <v>2022</v>
      </c>
      <c r="B49" s="18" t="s">
        <v>16</v>
      </c>
      <c r="C49" s="19" t="s">
        <v>17</v>
      </c>
      <c r="D49" s="82">
        <v>44791</v>
      </c>
      <c r="E49" s="82">
        <v>44796</v>
      </c>
      <c r="F49" s="82">
        <v>44797</v>
      </c>
      <c r="G49" s="82">
        <v>44805</v>
      </c>
      <c r="H49" s="20">
        <v>0.23200000000000001</v>
      </c>
      <c r="I49" s="20">
        <v>0.23200000000000001</v>
      </c>
      <c r="J49" s="20">
        <v>1.1599999999999999</v>
      </c>
      <c r="K49" s="22">
        <v>472193</v>
      </c>
      <c r="M49" s="23"/>
      <c r="N49" s="38"/>
      <c r="P49" s="39">
        <f>IFERROR((J49/Q49)*100,"-")</f>
        <v>2.4555461473327687</v>
      </c>
      <c r="Q49" s="90">
        <v>47.24</v>
      </c>
    </row>
    <row r="50" spans="1:17" ht="15" customHeight="1" x14ac:dyDescent="0.3">
      <c r="A50" s="142"/>
      <c r="B50" s="18" t="s">
        <v>16</v>
      </c>
      <c r="C50" s="19" t="s">
        <v>22</v>
      </c>
      <c r="D50" s="82">
        <v>45001</v>
      </c>
      <c r="E50" s="82">
        <v>45006</v>
      </c>
      <c r="F50" s="82">
        <v>45007</v>
      </c>
      <c r="G50" s="82">
        <v>45015</v>
      </c>
      <c r="H50" s="20">
        <v>0.16</v>
      </c>
      <c r="I50" s="20">
        <v>0.16</v>
      </c>
      <c r="J50" s="20">
        <v>0.8</v>
      </c>
      <c r="K50" s="22">
        <v>325650</v>
      </c>
      <c r="M50" s="23"/>
      <c r="N50" s="38"/>
      <c r="P50" s="39">
        <f>IFERROR((J50/Q50)*100,"-")</f>
        <v>2.0010005002501252</v>
      </c>
      <c r="Q50" s="90">
        <v>39.979999999999997</v>
      </c>
    </row>
    <row r="51" spans="1:17" ht="15" customHeight="1" x14ac:dyDescent="0.3">
      <c r="A51" s="142"/>
      <c r="B51" s="25"/>
      <c r="C51" s="26" t="s">
        <v>19</v>
      </c>
      <c r="D51" s="83"/>
      <c r="E51" s="83"/>
      <c r="F51" s="83"/>
      <c r="G51" s="83"/>
      <c r="H51" s="27">
        <f>SUM(H49:H50)</f>
        <v>0.39200000000000002</v>
      </c>
      <c r="I51" s="27">
        <f>SUM(I49:I50)</f>
        <v>0.39200000000000002</v>
      </c>
      <c r="J51" s="27">
        <f>SUM(J49:J50)</f>
        <v>1.96</v>
      </c>
      <c r="K51" s="29">
        <f>SUM(K49:K50)</f>
        <v>797843</v>
      </c>
      <c r="M51" s="40">
        <v>2135461</v>
      </c>
      <c r="N51" s="41">
        <f>IFERROR((K51/M51)*100,"-")</f>
        <v>37.36162823858642</v>
      </c>
      <c r="P51" s="30"/>
      <c r="Q51" s="91"/>
    </row>
    <row r="52" spans="1:17" ht="15" customHeight="1" x14ac:dyDescent="0.3">
      <c r="A52" s="143">
        <v>2023</v>
      </c>
      <c r="B52" s="3" t="s">
        <v>16</v>
      </c>
      <c r="C52" s="4" t="s">
        <v>23</v>
      </c>
      <c r="D52" s="80">
        <v>45148</v>
      </c>
      <c r="E52" s="80">
        <v>45153</v>
      </c>
      <c r="F52" s="80">
        <v>45154</v>
      </c>
      <c r="G52" s="80">
        <v>45167</v>
      </c>
      <c r="H52" s="5">
        <v>0.14000000000000001</v>
      </c>
      <c r="I52" s="5">
        <v>0.14000000000000001</v>
      </c>
      <c r="J52" s="5">
        <v>0.7</v>
      </c>
      <c r="K52" s="7">
        <v>284944</v>
      </c>
      <c r="M52" s="9"/>
      <c r="N52" s="45"/>
      <c r="P52" s="32">
        <f>IFERROR((J52/Q52)*100,"-")</f>
        <v>1.4367816091954022</v>
      </c>
      <c r="Q52" s="87">
        <v>48.72</v>
      </c>
    </row>
    <row r="53" spans="1:17" ht="15" customHeight="1" x14ac:dyDescent="0.3">
      <c r="A53" s="143"/>
      <c r="B53" s="3" t="s">
        <v>16</v>
      </c>
      <c r="C53" s="4" t="s">
        <v>24</v>
      </c>
      <c r="D53" s="80">
        <v>45281</v>
      </c>
      <c r="E53" s="80">
        <v>45288</v>
      </c>
      <c r="F53" s="80">
        <v>45293</v>
      </c>
      <c r="G53" s="80">
        <v>45303</v>
      </c>
      <c r="H53" s="5">
        <v>0.2</v>
      </c>
      <c r="I53" s="5">
        <v>0.2</v>
      </c>
      <c r="J53" s="5">
        <v>1</v>
      </c>
      <c r="K53" s="7">
        <v>407062.83299999998</v>
      </c>
      <c r="M53" s="9"/>
      <c r="N53" s="45"/>
      <c r="P53" s="32">
        <f>IFERROR((J53/Q53)*100,"-")</f>
        <v>1.9432568985619898</v>
      </c>
      <c r="Q53" s="87">
        <v>51.46</v>
      </c>
    </row>
    <row r="54" spans="1:17" ht="15" customHeight="1" x14ac:dyDescent="0.3">
      <c r="A54" s="143"/>
      <c r="B54" s="3"/>
      <c r="C54" s="46" t="s">
        <v>19</v>
      </c>
      <c r="D54" s="80"/>
      <c r="E54" s="80"/>
      <c r="F54" s="80"/>
      <c r="G54" s="80"/>
      <c r="H54" s="47">
        <f>SUM(H52:H53)</f>
        <v>0.34</v>
      </c>
      <c r="I54" s="47">
        <f>SUM(I52:I53)</f>
        <v>0.34</v>
      </c>
      <c r="J54" s="47">
        <f>SUM(J52:J53)</f>
        <v>1.7</v>
      </c>
      <c r="K54" s="15">
        <f>SUM(K52:K53)</f>
        <v>692006.83299999998</v>
      </c>
      <c r="M54" s="48">
        <v>1894217</v>
      </c>
      <c r="N54" s="49">
        <f>IFERROR((K54/M54)*100,"-")</f>
        <v>36.532605979145998</v>
      </c>
      <c r="P54" s="16"/>
      <c r="Q54" s="92"/>
    </row>
    <row r="55" spans="1:17" ht="15" customHeight="1" x14ac:dyDescent="0.3">
      <c r="A55" s="140">
        <v>2024</v>
      </c>
      <c r="B55" s="50" t="s">
        <v>16</v>
      </c>
      <c r="C55" s="51" t="s">
        <v>25</v>
      </c>
      <c r="D55" s="86">
        <v>45511</v>
      </c>
      <c r="E55" s="86">
        <v>45516</v>
      </c>
      <c r="F55" s="86">
        <v>45517</v>
      </c>
      <c r="G55" s="86">
        <v>45532</v>
      </c>
      <c r="H55" s="52">
        <v>0.2</v>
      </c>
      <c r="I55" s="52">
        <v>0.2</v>
      </c>
      <c r="J55" s="52">
        <v>1</v>
      </c>
      <c r="K55" s="53">
        <v>457130.45760000002</v>
      </c>
      <c r="L55" s="54"/>
      <c r="M55" s="35"/>
      <c r="N55" s="36"/>
      <c r="P55" s="39">
        <f>IFERROR((J55/Q55)*100,"-")</f>
        <v>2.2346368715083798</v>
      </c>
      <c r="Q55" s="89">
        <v>44.75</v>
      </c>
    </row>
    <row r="56" spans="1:17" ht="15" customHeight="1" x14ac:dyDescent="0.3">
      <c r="A56" s="140"/>
      <c r="B56" s="18" t="s">
        <v>16</v>
      </c>
      <c r="C56" s="19" t="s">
        <v>26</v>
      </c>
      <c r="D56" s="82">
        <v>45708</v>
      </c>
      <c r="E56" s="82">
        <v>45713</v>
      </c>
      <c r="F56" s="82">
        <v>45714</v>
      </c>
      <c r="G56" s="82">
        <v>45744</v>
      </c>
      <c r="H56" s="20">
        <v>0.38</v>
      </c>
      <c r="I56" s="20">
        <v>0.38</v>
      </c>
      <c r="J56" s="20">
        <v>1.9</v>
      </c>
      <c r="K56" s="22">
        <v>868547.86944000004</v>
      </c>
      <c r="M56" s="23"/>
      <c r="N56" s="38"/>
      <c r="P56" s="39">
        <f>IFERROR((J56/Q56)*100,"-")</f>
        <v>4.6285018270401945</v>
      </c>
      <c r="Q56" s="90">
        <v>41.05</v>
      </c>
    </row>
    <row r="57" spans="1:17" ht="15" customHeight="1" x14ac:dyDescent="0.3">
      <c r="A57" s="140"/>
      <c r="B57" s="18"/>
      <c r="C57" s="55" t="s">
        <v>19</v>
      </c>
      <c r="D57" s="82"/>
      <c r="E57" s="82"/>
      <c r="F57" s="82"/>
      <c r="G57" s="82"/>
      <c r="H57" s="27">
        <f>SUM(H55:H56)</f>
        <v>0.58000000000000007</v>
      </c>
      <c r="I57" s="27">
        <f>SUM(I55:I56)</f>
        <v>0.58000000000000007</v>
      </c>
      <c r="J57" s="27">
        <f>SUM(J55:J56)</f>
        <v>2.9</v>
      </c>
      <c r="K57" s="29">
        <f>SUM(K55:K56)</f>
        <v>1325678.3270400001</v>
      </c>
      <c r="M57" s="56">
        <v>3789678</v>
      </c>
      <c r="N57" s="57">
        <f>IFERROR((K57/M57)*100,"-")</f>
        <v>34.981292000006334</v>
      </c>
      <c r="P57" s="30"/>
      <c r="Q57" s="93"/>
    </row>
    <row r="58" spans="1:17" ht="15" customHeight="1" x14ac:dyDescent="0.3">
      <c r="A58" s="144">
        <v>2025</v>
      </c>
      <c r="B58" s="42" t="s">
        <v>16</v>
      </c>
      <c r="C58" s="58" t="s">
        <v>27</v>
      </c>
      <c r="D58" s="84">
        <v>45876</v>
      </c>
      <c r="E58" s="84">
        <v>45881</v>
      </c>
      <c r="F58" s="84">
        <v>45882</v>
      </c>
      <c r="G58" s="84">
        <v>45926</v>
      </c>
      <c r="H58" s="5">
        <v>0.2</v>
      </c>
      <c r="I58" s="5">
        <v>0.2</v>
      </c>
      <c r="J58" s="5">
        <v>1</v>
      </c>
      <c r="K58" s="44">
        <v>457130.45760000002</v>
      </c>
      <c r="M58" s="59"/>
      <c r="N58" s="60"/>
      <c r="P58" s="32">
        <f>IFERROR((J58/Q58)*100,"-")</f>
        <v>2.0686801820438561</v>
      </c>
      <c r="Q58" s="94">
        <v>48.34</v>
      </c>
    </row>
    <row r="59" spans="1:17" ht="15" customHeight="1" x14ac:dyDescent="0.3">
      <c r="A59" s="144"/>
      <c r="B59" s="3" t="s">
        <v>16</v>
      </c>
      <c r="C59" s="4" t="s">
        <v>28</v>
      </c>
      <c r="D59" s="80">
        <v>45980</v>
      </c>
      <c r="E59" s="80">
        <v>45987</v>
      </c>
      <c r="F59" s="80">
        <v>45988</v>
      </c>
      <c r="G59" s="80">
        <v>46010</v>
      </c>
      <c r="H59" s="5">
        <v>0.14023106424000001</v>
      </c>
      <c r="I59" s="5">
        <v>0.14023106424000001</v>
      </c>
      <c r="J59" s="5">
        <v>0.70115532118000001</v>
      </c>
      <c r="K59" s="7">
        <v>320519.45282000001</v>
      </c>
      <c r="M59" s="9"/>
      <c r="N59" s="45"/>
      <c r="P59" s="32">
        <f>IFERROR((J59/Q59)*100,"-")</f>
        <v>1.320691883932944</v>
      </c>
      <c r="Q59" s="87">
        <v>53.09</v>
      </c>
    </row>
    <row r="60" spans="1:17" ht="15" customHeight="1" x14ac:dyDescent="0.3">
      <c r="A60" s="144"/>
      <c r="B60" s="3"/>
      <c r="C60" s="46" t="s">
        <v>19</v>
      </c>
      <c r="D60" s="80"/>
      <c r="E60" s="80"/>
      <c r="F60" s="80"/>
      <c r="G60" s="80"/>
      <c r="H60" s="47">
        <f>SUM(H58:H59)</f>
        <v>0.34023106424000005</v>
      </c>
      <c r="I60" s="47">
        <f>SUM(I58:I59)</f>
        <v>0.34023106424000005</v>
      </c>
      <c r="J60" s="47">
        <f>SUM(J58:J59)</f>
        <v>1.7011553211799999</v>
      </c>
      <c r="K60" s="61">
        <f>SUM(K58:K59)</f>
        <v>777649.91042000009</v>
      </c>
      <c r="M60" s="48">
        <v>2214439</v>
      </c>
      <c r="N60" s="49">
        <f>IFERROR((K60/M60)*100,"-")</f>
        <v>35.117242354384118</v>
      </c>
      <c r="P60" s="16"/>
      <c r="Q60" s="92"/>
    </row>
    <row r="61" spans="1:17" s="104" customFormat="1" x14ac:dyDescent="0.3">
      <c r="A61" s="111">
        <v>2026</v>
      </c>
      <c r="B61" s="50" t="s">
        <v>16</v>
      </c>
      <c r="C61" s="112" t="s">
        <v>296</v>
      </c>
      <c r="D61" s="113">
        <v>46240</v>
      </c>
      <c r="E61" s="113">
        <v>46245</v>
      </c>
      <c r="F61" s="113">
        <v>46246</v>
      </c>
      <c r="G61" s="113">
        <v>46258</v>
      </c>
      <c r="H61" s="114">
        <v>0.1</v>
      </c>
      <c r="I61" s="114">
        <v>0.1</v>
      </c>
      <c r="J61" s="114">
        <v>0.5</v>
      </c>
      <c r="K61" s="115">
        <f>251533138.5/1000</f>
        <v>251533.1385</v>
      </c>
      <c r="L61" s="116"/>
      <c r="M61" s="117"/>
      <c r="N61" s="118"/>
      <c r="O61" s="102"/>
      <c r="P61" s="39">
        <f>IFERROR((J61/Q61)*100,"-")</f>
        <v>1.0109179134654267</v>
      </c>
      <c r="Q61" s="119">
        <v>49.46</v>
      </c>
    </row>
    <row r="62" spans="1:17" x14ac:dyDescent="0.3">
      <c r="A62" s="145" t="s">
        <v>29</v>
      </c>
      <c r="B62" s="145"/>
      <c r="C62" s="145"/>
      <c r="D62" s="145"/>
      <c r="E62" s="145"/>
      <c r="F62" s="145"/>
      <c r="G62" s="145"/>
      <c r="H62" s="62">
        <f>SUM(H3:H61)-SUMIFS(H3:H61,$C$3:$C$61,"Total")</f>
        <v>5.0276310642399977</v>
      </c>
      <c r="I62" s="62">
        <f t="shared" ref="I62:K62" si="0">SUM(I3:I61)-SUMIFS(I3:I61,$C$3:$C$61,"Total")</f>
        <v>5.1236310642399978</v>
      </c>
      <c r="J62" s="62">
        <f t="shared" si="0"/>
        <v>19.938155321179998</v>
      </c>
      <c r="K62" s="129">
        <f t="shared" si="0"/>
        <v>7640180.2089600004</v>
      </c>
      <c r="M62" s="63"/>
      <c r="N62" s="64"/>
      <c r="P62" s="65"/>
      <c r="Q62" s="66"/>
    </row>
    <row r="63" spans="1:17" x14ac:dyDescent="0.3">
      <c r="H63" s="128"/>
      <c r="I63" s="128"/>
      <c r="J63" s="128"/>
      <c r="K63" s="128"/>
    </row>
  </sheetData>
  <mergeCells count="23">
    <mergeCell ref="A55:A57"/>
    <mergeCell ref="A58:A60"/>
    <mergeCell ref="A62:G62"/>
    <mergeCell ref="A40:A42"/>
    <mergeCell ref="A43:A45"/>
    <mergeCell ref="A46:A48"/>
    <mergeCell ref="A49:A51"/>
    <mergeCell ref="A52:A54"/>
    <mergeCell ref="A24:A26"/>
    <mergeCell ref="A27:A29"/>
    <mergeCell ref="A30:A32"/>
    <mergeCell ref="A33:A35"/>
    <mergeCell ref="A36:A39"/>
    <mergeCell ref="A8:A10"/>
    <mergeCell ref="A11:A13"/>
    <mergeCell ref="A14:A16"/>
    <mergeCell ref="A17:A19"/>
    <mergeCell ref="A20:A23"/>
    <mergeCell ref="A1:K1"/>
    <mergeCell ref="M1:N1"/>
    <mergeCell ref="P1:Q1"/>
    <mergeCell ref="A3:A5"/>
    <mergeCell ref="A6:A7"/>
  </mergeCells>
  <hyperlinks>
    <hyperlink ref="B3" r:id="rId1" xr:uid="{00000000-0004-0000-0000-000000000000}"/>
    <hyperlink ref="B4" r:id="rId2" xr:uid="{00000000-0004-0000-0000-000001000000}"/>
    <hyperlink ref="B6" r:id="rId3" xr:uid="{00000000-0004-0000-0000-000002000000}"/>
    <hyperlink ref="B8" r:id="rId4" xr:uid="{00000000-0004-0000-0000-000003000000}"/>
    <hyperlink ref="B9" r:id="rId5" xr:uid="{00000000-0004-0000-0000-000004000000}"/>
    <hyperlink ref="B11" r:id="rId6" xr:uid="{00000000-0004-0000-0000-000005000000}"/>
    <hyperlink ref="B12" r:id="rId7" xr:uid="{00000000-0004-0000-0000-000006000000}"/>
    <hyperlink ref="B14" r:id="rId8" xr:uid="{00000000-0004-0000-0000-000007000000}"/>
    <hyperlink ref="B15" r:id="rId9" xr:uid="{00000000-0004-0000-0000-000008000000}"/>
    <hyperlink ref="B17" r:id="rId10" xr:uid="{00000000-0004-0000-0000-000009000000}"/>
    <hyperlink ref="B18" r:id="rId11" xr:uid="{00000000-0004-0000-0000-00000A000000}"/>
    <hyperlink ref="B20" r:id="rId12" xr:uid="{00000000-0004-0000-0000-00000B000000}"/>
    <hyperlink ref="B21" r:id="rId13" xr:uid="{00000000-0004-0000-0000-00000C000000}"/>
    <hyperlink ref="B22" r:id="rId14" xr:uid="{00000000-0004-0000-0000-00000D000000}"/>
    <hyperlink ref="B24" r:id="rId15" xr:uid="{00000000-0004-0000-0000-00000E000000}"/>
    <hyperlink ref="B25" r:id="rId16" xr:uid="{00000000-0004-0000-0000-00000F000000}"/>
    <hyperlink ref="B27" r:id="rId17" xr:uid="{00000000-0004-0000-0000-000010000000}"/>
    <hyperlink ref="B28" r:id="rId18" xr:uid="{00000000-0004-0000-0000-000011000000}"/>
    <hyperlink ref="B30" r:id="rId19" xr:uid="{00000000-0004-0000-0000-000012000000}"/>
    <hyperlink ref="B31" r:id="rId20" xr:uid="{00000000-0004-0000-0000-000013000000}"/>
    <hyperlink ref="B33" r:id="rId21" xr:uid="{00000000-0004-0000-0000-000014000000}"/>
    <hyperlink ref="B34" r:id="rId22" xr:uid="{00000000-0004-0000-0000-000015000000}"/>
    <hyperlink ref="B36" r:id="rId23" xr:uid="{00000000-0004-0000-0000-000016000000}"/>
    <hyperlink ref="B37" r:id="rId24" xr:uid="{00000000-0004-0000-0000-000017000000}"/>
    <hyperlink ref="B38" r:id="rId25" xr:uid="{00000000-0004-0000-0000-000018000000}"/>
    <hyperlink ref="B40" r:id="rId26" xr:uid="{00000000-0004-0000-0000-000019000000}"/>
    <hyperlink ref="B41" r:id="rId27" xr:uid="{00000000-0004-0000-0000-00001A000000}"/>
    <hyperlink ref="B43" r:id="rId28" xr:uid="{00000000-0004-0000-0000-00001B000000}"/>
    <hyperlink ref="B44" r:id="rId29" xr:uid="{00000000-0004-0000-0000-00001C000000}"/>
    <hyperlink ref="B46" r:id="rId30" xr:uid="{00000000-0004-0000-0000-00001D000000}"/>
    <hyperlink ref="B47" r:id="rId31" xr:uid="{00000000-0004-0000-0000-00001E000000}"/>
    <hyperlink ref="B49" r:id="rId32" xr:uid="{00000000-0004-0000-0000-00001F000000}"/>
    <hyperlink ref="B50" r:id="rId33" xr:uid="{00000000-0004-0000-0000-000020000000}"/>
    <hyperlink ref="B52" r:id="rId34" xr:uid="{00000000-0004-0000-0000-000021000000}"/>
    <hyperlink ref="B53" r:id="rId35" xr:uid="{00000000-0004-0000-0000-000022000000}"/>
    <hyperlink ref="B55" r:id="rId36" xr:uid="{00000000-0004-0000-0000-000023000000}"/>
    <hyperlink ref="B56" r:id="rId37" xr:uid="{00000000-0004-0000-0000-000024000000}"/>
    <hyperlink ref="B58" r:id="rId38" xr:uid="{00000000-0004-0000-0000-000025000000}"/>
    <hyperlink ref="B59" r:id="rId39" xr:uid="{00000000-0004-0000-0000-000026000000}"/>
    <hyperlink ref="B61" r:id="rId40" xr:uid="{CF46F69F-E8A4-4C99-B27A-2E77AEF8B52E}"/>
  </hyperlinks>
  <pageMargins left="0.4" right="0.4" top="0.5" bottom="0.5" header="0.511811023622047" footer="0.511811023622047"/>
  <pageSetup paperSize="9" fitToHeight="0" orientation="landscape" horizontalDpi="300" verticalDpi="30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5"/>
  <sheetViews>
    <sheetView showGridLines="0" zoomScale="120" zoomScaleNormal="120" workbookViewId="0">
      <pane ySplit="2" topLeftCell="A532" activePane="bottomLeft" state="frozen"/>
      <selection pane="bottomLeft" activeCell="D2" sqref="D2"/>
    </sheetView>
  </sheetViews>
  <sheetFormatPr defaultColWidth="8.7109375" defaultRowHeight="15.75" x14ac:dyDescent="0.3"/>
  <cols>
    <col min="1" max="1" width="10" style="2" customWidth="1"/>
    <col min="2" max="2" width="14.7109375" style="2" bestFit="1" customWidth="1"/>
    <col min="3" max="3" width="77.28515625" style="2" customWidth="1"/>
    <col min="4" max="4" width="13.5703125" style="2" bestFit="1" customWidth="1"/>
    <col min="5" max="5" width="14.42578125" style="2" bestFit="1" customWidth="1"/>
    <col min="6" max="7" width="12.85546875" style="2" customWidth="1"/>
    <col min="8" max="8" width="17.7109375" style="2" bestFit="1" customWidth="1"/>
  </cols>
  <sheetData>
    <row r="1" spans="1:8" ht="25.5" customHeight="1" x14ac:dyDescent="0.25">
      <c r="A1" s="146" t="s">
        <v>30</v>
      </c>
      <c r="B1" s="146"/>
      <c r="C1" s="146"/>
      <c r="D1" s="146"/>
      <c r="E1" s="146"/>
      <c r="F1" s="146"/>
      <c r="G1" s="146"/>
      <c r="H1" s="146"/>
    </row>
    <row r="2" spans="1:8" ht="36" customHeight="1" x14ac:dyDescent="0.25">
      <c r="A2" s="136" t="s">
        <v>1</v>
      </c>
      <c r="B2" s="136" t="s">
        <v>31</v>
      </c>
      <c r="C2" s="136" t="s">
        <v>3</v>
      </c>
      <c r="D2" s="136" t="s">
        <v>7</v>
      </c>
      <c r="E2" s="136" t="s">
        <v>32</v>
      </c>
      <c r="F2" s="136" t="s">
        <v>33</v>
      </c>
      <c r="G2" s="136" t="s">
        <v>34</v>
      </c>
      <c r="H2" s="136" t="s">
        <v>11</v>
      </c>
    </row>
    <row r="3" spans="1:8" ht="15" customHeight="1" x14ac:dyDescent="0.25">
      <c r="A3" s="67">
        <v>2004</v>
      </c>
      <c r="B3" s="67" t="s">
        <v>35</v>
      </c>
      <c r="C3" s="68" t="s">
        <v>36</v>
      </c>
      <c r="D3" s="120">
        <v>38499</v>
      </c>
      <c r="E3" s="69">
        <v>4.1284000000000001</v>
      </c>
      <c r="F3" s="69">
        <v>10.0002</v>
      </c>
      <c r="G3" s="69" t="s">
        <v>37</v>
      </c>
      <c r="H3" s="70">
        <v>711</v>
      </c>
    </row>
    <row r="4" spans="1:8" ht="15" customHeight="1" x14ac:dyDescent="0.25">
      <c r="A4" s="71">
        <v>2004</v>
      </c>
      <c r="B4" s="71" t="s">
        <v>38</v>
      </c>
      <c r="C4" s="72" t="s">
        <v>36</v>
      </c>
      <c r="D4" s="121">
        <v>38499</v>
      </c>
      <c r="E4" s="73" t="s">
        <v>37</v>
      </c>
      <c r="F4" s="73">
        <v>0.2092</v>
      </c>
      <c r="G4" s="73">
        <v>0.1255</v>
      </c>
      <c r="H4" s="74">
        <v>16723</v>
      </c>
    </row>
    <row r="5" spans="1:8" ht="15" customHeight="1" x14ac:dyDescent="0.25">
      <c r="A5" s="67">
        <v>2004</v>
      </c>
      <c r="B5" s="67" t="s">
        <v>39</v>
      </c>
      <c r="C5" s="68" t="s">
        <v>36</v>
      </c>
      <c r="D5" s="120">
        <v>38499</v>
      </c>
      <c r="E5" s="69">
        <v>5.5490600000000001E-2</v>
      </c>
      <c r="F5" s="69">
        <v>5.5490600000000001E-2</v>
      </c>
      <c r="G5" s="69" t="s">
        <v>37</v>
      </c>
      <c r="H5" s="70">
        <v>5365</v>
      </c>
    </row>
    <row r="6" spans="1:8" ht="15" customHeight="1" x14ac:dyDescent="0.25">
      <c r="A6" s="71">
        <v>2005</v>
      </c>
      <c r="B6" s="71" t="s">
        <v>35</v>
      </c>
      <c r="C6" s="72" t="s">
        <v>36</v>
      </c>
      <c r="D6" s="121">
        <v>38891</v>
      </c>
      <c r="E6" s="73">
        <v>2.7371210000000001</v>
      </c>
      <c r="F6" s="73">
        <v>11.097835999999999</v>
      </c>
      <c r="G6" s="73" t="s">
        <v>37</v>
      </c>
      <c r="H6" s="74">
        <v>1080</v>
      </c>
    </row>
    <row r="7" spans="1:8" ht="15" customHeight="1" x14ac:dyDescent="0.25">
      <c r="A7" s="67">
        <v>2005</v>
      </c>
      <c r="B7" s="67" t="s">
        <v>38</v>
      </c>
      <c r="C7" s="68" t="s">
        <v>36</v>
      </c>
      <c r="D7" s="120">
        <v>38868</v>
      </c>
      <c r="E7" s="69" t="s">
        <v>37</v>
      </c>
      <c r="F7" s="69">
        <v>0.2092</v>
      </c>
      <c r="G7" s="69">
        <v>0.1255</v>
      </c>
      <c r="H7" s="70">
        <v>16723</v>
      </c>
    </row>
    <row r="8" spans="1:8" ht="15" customHeight="1" x14ac:dyDescent="0.25">
      <c r="A8" s="71">
        <v>2005</v>
      </c>
      <c r="B8" s="71" t="s">
        <v>39</v>
      </c>
      <c r="C8" s="72" t="s">
        <v>17</v>
      </c>
      <c r="D8" s="121">
        <v>38707</v>
      </c>
      <c r="E8" s="73">
        <v>0.14399999999999999</v>
      </c>
      <c r="F8" s="73">
        <v>0.14399999999999999</v>
      </c>
      <c r="G8" s="73" t="s">
        <v>37</v>
      </c>
      <c r="H8" s="74">
        <v>1392</v>
      </c>
    </row>
    <row r="9" spans="1:8" ht="15" customHeight="1" x14ac:dyDescent="0.25">
      <c r="A9" s="67">
        <v>2005</v>
      </c>
      <c r="B9" s="67" t="s">
        <v>39</v>
      </c>
      <c r="C9" s="68" t="s">
        <v>40</v>
      </c>
      <c r="D9" s="120">
        <v>38707</v>
      </c>
      <c r="E9" s="69">
        <v>0.36595100000000003</v>
      </c>
      <c r="F9" s="69">
        <v>0.36595100000000003</v>
      </c>
      <c r="G9" s="69" t="s">
        <v>37</v>
      </c>
      <c r="H9" s="70">
        <v>3539</v>
      </c>
    </row>
    <row r="10" spans="1:8" ht="15" customHeight="1" x14ac:dyDescent="0.25">
      <c r="A10" s="71">
        <v>2005</v>
      </c>
      <c r="B10" s="71" t="s">
        <v>39</v>
      </c>
      <c r="C10" s="72" t="s">
        <v>17</v>
      </c>
      <c r="D10" s="121">
        <v>38707</v>
      </c>
      <c r="E10" s="73">
        <v>3.6595099999999998E-2</v>
      </c>
      <c r="F10" s="73">
        <v>3.6595099999999998E-2</v>
      </c>
      <c r="G10" s="73" t="s">
        <v>37</v>
      </c>
      <c r="H10" s="74">
        <v>3358</v>
      </c>
    </row>
    <row r="11" spans="1:8" ht="15" customHeight="1" x14ac:dyDescent="0.25">
      <c r="A11" s="67">
        <v>2005</v>
      </c>
      <c r="B11" s="67" t="s">
        <v>39</v>
      </c>
      <c r="C11" s="68" t="s">
        <v>22</v>
      </c>
      <c r="D11" s="120">
        <v>38835</v>
      </c>
      <c r="E11" s="69">
        <v>6.6868884000000003E-2</v>
      </c>
      <c r="F11" s="69">
        <v>6.6868884000000003E-2</v>
      </c>
      <c r="G11" s="69" t="s">
        <v>37</v>
      </c>
      <c r="H11" s="70">
        <v>6466</v>
      </c>
    </row>
    <row r="12" spans="1:8" ht="15" customHeight="1" x14ac:dyDescent="0.25">
      <c r="A12" s="71">
        <v>2005</v>
      </c>
      <c r="B12" s="71" t="s">
        <v>41</v>
      </c>
      <c r="C12" s="72" t="s">
        <v>36</v>
      </c>
      <c r="D12" s="121">
        <v>38868</v>
      </c>
      <c r="E12" s="73">
        <v>2.2010590999999999E-2</v>
      </c>
      <c r="F12" s="73">
        <v>2.4808500000000001E-2</v>
      </c>
      <c r="G12" s="73">
        <v>2.4808500000000001E-2</v>
      </c>
      <c r="H12" s="74">
        <v>16406</v>
      </c>
    </row>
    <row r="13" spans="1:8" ht="15" customHeight="1" x14ac:dyDescent="0.25">
      <c r="A13" s="67">
        <v>2005</v>
      </c>
      <c r="B13" s="67" t="s">
        <v>42</v>
      </c>
      <c r="C13" s="68" t="s">
        <v>36</v>
      </c>
      <c r="D13" s="120">
        <v>38868</v>
      </c>
      <c r="E13" s="69">
        <v>120.3912</v>
      </c>
      <c r="F13" s="69">
        <v>637.24</v>
      </c>
      <c r="G13" s="69" t="s">
        <v>37</v>
      </c>
      <c r="H13" s="70">
        <v>14608</v>
      </c>
    </row>
    <row r="14" spans="1:8" ht="15" customHeight="1" x14ac:dyDescent="0.25">
      <c r="A14" s="71">
        <v>2006</v>
      </c>
      <c r="B14" s="71" t="s">
        <v>35</v>
      </c>
      <c r="C14" s="72" t="s">
        <v>17</v>
      </c>
      <c r="D14" s="121">
        <v>39125</v>
      </c>
      <c r="E14" s="73">
        <v>52.206546009999997</v>
      </c>
      <c r="F14" s="73">
        <v>13.033590050000001</v>
      </c>
      <c r="G14" s="73" t="s">
        <v>37</v>
      </c>
      <c r="H14" s="74">
        <v>11649</v>
      </c>
    </row>
    <row r="15" spans="1:8" ht="15" customHeight="1" x14ac:dyDescent="0.25">
      <c r="A15" s="67">
        <v>2006</v>
      </c>
      <c r="B15" s="67" t="s">
        <v>38</v>
      </c>
      <c r="C15" s="68" t="s">
        <v>17</v>
      </c>
      <c r="D15" s="120">
        <v>39092</v>
      </c>
      <c r="E15" s="69">
        <v>0.09</v>
      </c>
      <c r="F15" s="69">
        <v>0.09</v>
      </c>
      <c r="G15" s="69">
        <v>0.09</v>
      </c>
      <c r="H15" s="70">
        <v>15730</v>
      </c>
    </row>
    <row r="16" spans="1:8" ht="15" customHeight="1" x14ac:dyDescent="0.25">
      <c r="A16" s="71">
        <v>2006</v>
      </c>
      <c r="B16" s="71" t="s">
        <v>38</v>
      </c>
      <c r="C16" s="72" t="s">
        <v>17</v>
      </c>
      <c r="D16" s="121">
        <v>39129</v>
      </c>
      <c r="E16" s="73">
        <v>0.1192</v>
      </c>
      <c r="F16" s="73">
        <v>0.1192</v>
      </c>
      <c r="G16" s="73">
        <v>0.1192</v>
      </c>
      <c r="H16" s="74">
        <v>20833</v>
      </c>
    </row>
    <row r="17" spans="1:8" ht="15" customHeight="1" x14ac:dyDescent="0.25">
      <c r="A17" s="67">
        <v>2006</v>
      </c>
      <c r="B17" s="67" t="s">
        <v>39</v>
      </c>
      <c r="C17" s="68" t="s">
        <v>17</v>
      </c>
      <c r="D17" s="120">
        <v>38926</v>
      </c>
      <c r="E17" s="69">
        <v>0.2</v>
      </c>
      <c r="F17" s="69">
        <v>0.2</v>
      </c>
      <c r="G17" s="69" t="s">
        <v>37</v>
      </c>
      <c r="H17" s="70">
        <v>19339</v>
      </c>
    </row>
    <row r="18" spans="1:8" ht="15" customHeight="1" x14ac:dyDescent="0.25">
      <c r="A18" s="71">
        <v>2006</v>
      </c>
      <c r="B18" s="71" t="s">
        <v>41</v>
      </c>
      <c r="C18" s="72" t="s">
        <v>17</v>
      </c>
      <c r="D18" s="121">
        <v>39129</v>
      </c>
      <c r="E18" s="73">
        <v>2.5000000000000001E-2</v>
      </c>
      <c r="F18" s="73">
        <v>2.5000000000000001E-2</v>
      </c>
      <c r="G18" s="73">
        <v>2.5000000000000001E-2</v>
      </c>
      <c r="H18" s="74">
        <v>18096</v>
      </c>
    </row>
    <row r="19" spans="1:8" ht="15" customHeight="1" x14ac:dyDescent="0.25">
      <c r="A19" s="67">
        <v>2006</v>
      </c>
      <c r="B19" s="67" t="s">
        <v>41</v>
      </c>
      <c r="C19" s="68" t="s">
        <v>17</v>
      </c>
      <c r="D19" s="120">
        <v>39181</v>
      </c>
      <c r="E19" s="69">
        <v>2.5000000000000001E-2</v>
      </c>
      <c r="F19" s="69">
        <v>2.5000000000000001E-2</v>
      </c>
      <c r="G19" s="69">
        <v>2.5000000000000001E-2</v>
      </c>
      <c r="H19" s="70">
        <v>18096</v>
      </c>
    </row>
    <row r="20" spans="1:8" ht="15" customHeight="1" x14ac:dyDescent="0.25">
      <c r="A20" s="71">
        <v>2006</v>
      </c>
      <c r="B20" s="71" t="s">
        <v>41</v>
      </c>
      <c r="C20" s="72" t="s">
        <v>22</v>
      </c>
      <c r="D20" s="121">
        <v>39233</v>
      </c>
      <c r="E20" s="73">
        <v>4.2150169699999997E-2</v>
      </c>
      <c r="F20" s="73">
        <v>4.2150169699999997E-2</v>
      </c>
      <c r="G20" s="73">
        <v>4.2150169699999997E-2</v>
      </c>
      <c r="H20" s="74">
        <v>30510</v>
      </c>
    </row>
    <row r="21" spans="1:8" ht="15" customHeight="1" x14ac:dyDescent="0.25">
      <c r="A21" s="67">
        <v>2006</v>
      </c>
      <c r="B21" s="67" t="s">
        <v>42</v>
      </c>
      <c r="C21" s="68" t="s">
        <v>17</v>
      </c>
      <c r="D21" s="120">
        <v>39081</v>
      </c>
      <c r="E21" s="69">
        <v>252</v>
      </c>
      <c r="F21" s="69">
        <v>252</v>
      </c>
      <c r="G21" s="69" t="s">
        <v>37</v>
      </c>
      <c r="H21" s="70">
        <v>27993</v>
      </c>
    </row>
    <row r="22" spans="1:8" ht="15" customHeight="1" x14ac:dyDescent="0.25">
      <c r="A22" s="71">
        <v>2006</v>
      </c>
      <c r="B22" s="71" t="s">
        <v>42</v>
      </c>
      <c r="C22" s="72" t="s">
        <v>17</v>
      </c>
      <c r="D22" s="121">
        <v>39176</v>
      </c>
      <c r="E22" s="73">
        <v>99.15</v>
      </c>
      <c r="F22" s="73">
        <v>99.15</v>
      </c>
      <c r="G22" s="73" t="s">
        <v>37</v>
      </c>
      <c r="H22" s="74">
        <v>11014</v>
      </c>
    </row>
    <row r="23" spans="1:8" ht="15" customHeight="1" x14ac:dyDescent="0.25">
      <c r="A23" s="67">
        <v>2006</v>
      </c>
      <c r="B23" s="67" t="s">
        <v>42</v>
      </c>
      <c r="C23" s="68" t="s">
        <v>43</v>
      </c>
      <c r="D23" s="120">
        <v>39233</v>
      </c>
      <c r="E23" s="69">
        <v>312.51333849999997</v>
      </c>
      <c r="F23" s="69">
        <v>312.51333849999997</v>
      </c>
      <c r="G23" s="69" t="s">
        <v>37</v>
      </c>
      <c r="H23" s="70">
        <v>34716</v>
      </c>
    </row>
    <row r="24" spans="1:8" ht="15" customHeight="1" x14ac:dyDescent="0.25">
      <c r="A24" s="71">
        <v>2007</v>
      </c>
      <c r="B24" s="71" t="s">
        <v>35</v>
      </c>
      <c r="C24" s="72" t="s">
        <v>36</v>
      </c>
      <c r="D24" s="121">
        <v>39598</v>
      </c>
      <c r="E24" s="73">
        <v>43.276299999999999</v>
      </c>
      <c r="F24" s="73">
        <v>14.5176</v>
      </c>
      <c r="G24" s="73" t="s">
        <v>37</v>
      </c>
      <c r="H24" s="74">
        <v>10351</v>
      </c>
    </row>
    <row r="25" spans="1:8" ht="15" customHeight="1" x14ac:dyDescent="0.25">
      <c r="A25" s="67">
        <v>2007</v>
      </c>
      <c r="B25" s="67" t="s">
        <v>38</v>
      </c>
      <c r="C25" s="68" t="s">
        <v>17</v>
      </c>
      <c r="D25" s="120">
        <v>39355</v>
      </c>
      <c r="E25" s="69">
        <v>0.13059999999999999</v>
      </c>
      <c r="F25" s="69">
        <v>0.13059999999999999</v>
      </c>
      <c r="G25" s="69">
        <v>0.13059999999999999</v>
      </c>
      <c r="H25" s="70">
        <v>58863</v>
      </c>
    </row>
    <row r="26" spans="1:8" ht="15" customHeight="1" x14ac:dyDescent="0.25">
      <c r="A26" s="71">
        <v>2007</v>
      </c>
      <c r="B26" s="71" t="s">
        <v>38</v>
      </c>
      <c r="C26" s="72" t="s">
        <v>43</v>
      </c>
      <c r="D26" s="121">
        <v>39598</v>
      </c>
      <c r="E26" s="73">
        <v>0.71199999999999997</v>
      </c>
      <c r="F26" s="73">
        <v>0.71199999999999997</v>
      </c>
      <c r="G26" s="73">
        <v>0.71199999999999997</v>
      </c>
      <c r="H26" s="74">
        <v>32127</v>
      </c>
    </row>
    <row r="27" spans="1:8" ht="15" customHeight="1" x14ac:dyDescent="0.25">
      <c r="A27" s="67">
        <v>2007</v>
      </c>
      <c r="B27" s="67" t="s">
        <v>39</v>
      </c>
      <c r="C27" s="68" t="s">
        <v>36</v>
      </c>
      <c r="D27" s="120">
        <v>39598</v>
      </c>
      <c r="E27" s="69">
        <v>575.63239999999996</v>
      </c>
      <c r="F27" s="69">
        <v>575.63239999999996</v>
      </c>
      <c r="G27" s="69" t="s">
        <v>37</v>
      </c>
      <c r="H27" s="70">
        <v>7329</v>
      </c>
    </row>
    <row r="28" spans="1:8" ht="15" customHeight="1" x14ac:dyDescent="0.25">
      <c r="A28" s="71">
        <v>2007</v>
      </c>
      <c r="B28" s="71" t="s">
        <v>41</v>
      </c>
      <c r="C28" s="72" t="s">
        <v>36</v>
      </c>
      <c r="D28" s="121">
        <v>39598</v>
      </c>
      <c r="E28" s="73">
        <v>32.44</v>
      </c>
      <c r="F28" s="73">
        <v>32.44</v>
      </c>
      <c r="G28" s="73">
        <v>32.44</v>
      </c>
      <c r="H28" s="74">
        <v>29484</v>
      </c>
    </row>
    <row r="29" spans="1:8" ht="15" customHeight="1" x14ac:dyDescent="0.25">
      <c r="A29" s="67">
        <v>2007</v>
      </c>
      <c r="B29" s="67" t="s">
        <v>42</v>
      </c>
      <c r="C29" s="68" t="s">
        <v>17</v>
      </c>
      <c r="D29" s="120">
        <v>39531</v>
      </c>
      <c r="E29" s="69">
        <v>212.61057460000001</v>
      </c>
      <c r="F29" s="69">
        <v>212.61057460000001</v>
      </c>
      <c r="G29" s="69" t="s">
        <v>37</v>
      </c>
      <c r="H29" s="70">
        <v>41569</v>
      </c>
    </row>
    <row r="30" spans="1:8" ht="15" customHeight="1" x14ac:dyDescent="0.25">
      <c r="A30" s="71">
        <v>2007</v>
      </c>
      <c r="B30" s="71" t="s">
        <v>42</v>
      </c>
      <c r="C30" s="72" t="s">
        <v>44</v>
      </c>
      <c r="D30" s="121">
        <v>39594</v>
      </c>
      <c r="E30" s="73">
        <v>15.230965319999999</v>
      </c>
      <c r="F30" s="73">
        <v>15.230965319999999</v>
      </c>
      <c r="G30" s="73" t="s">
        <v>37</v>
      </c>
      <c r="H30" s="74">
        <v>2978</v>
      </c>
    </row>
    <row r="31" spans="1:8" ht="15" customHeight="1" x14ac:dyDescent="0.25">
      <c r="A31" s="67">
        <v>2007</v>
      </c>
      <c r="B31" s="67" t="s">
        <v>42</v>
      </c>
      <c r="C31" s="68" t="s">
        <v>45</v>
      </c>
      <c r="D31" s="120">
        <v>39624</v>
      </c>
      <c r="E31" s="69">
        <v>15.230965354</v>
      </c>
      <c r="F31" s="69">
        <v>15.230965354</v>
      </c>
      <c r="G31" s="69" t="s">
        <v>37</v>
      </c>
      <c r="H31" s="70">
        <v>2978</v>
      </c>
    </row>
    <row r="32" spans="1:8" ht="15" customHeight="1" x14ac:dyDescent="0.25">
      <c r="A32" s="71">
        <v>2007</v>
      </c>
      <c r="B32" s="71" t="s">
        <v>42</v>
      </c>
      <c r="C32" s="72" t="s">
        <v>46</v>
      </c>
      <c r="D32" s="121">
        <v>39654</v>
      </c>
      <c r="E32" s="73">
        <v>15.230965354</v>
      </c>
      <c r="F32" s="73">
        <v>15.230965354</v>
      </c>
      <c r="G32" s="73" t="s">
        <v>37</v>
      </c>
      <c r="H32" s="74">
        <v>2978</v>
      </c>
    </row>
    <row r="33" spans="1:8" ht="15" customHeight="1" x14ac:dyDescent="0.25">
      <c r="A33" s="67">
        <v>2007</v>
      </c>
      <c r="B33" s="67" t="s">
        <v>42</v>
      </c>
      <c r="C33" s="68" t="s">
        <v>47</v>
      </c>
      <c r="D33" s="120">
        <v>39685</v>
      </c>
      <c r="E33" s="69">
        <v>15.230965354</v>
      </c>
      <c r="F33" s="69">
        <v>15.230965354</v>
      </c>
      <c r="G33" s="69" t="s">
        <v>37</v>
      </c>
      <c r="H33" s="70">
        <v>2978</v>
      </c>
    </row>
    <row r="34" spans="1:8" ht="15" customHeight="1" x14ac:dyDescent="0.25">
      <c r="A34" s="71">
        <v>2007</v>
      </c>
      <c r="B34" s="71" t="s">
        <v>42</v>
      </c>
      <c r="C34" s="72" t="s">
        <v>48</v>
      </c>
      <c r="D34" s="121">
        <v>39716</v>
      </c>
      <c r="E34" s="73">
        <v>15.230965354</v>
      </c>
      <c r="F34" s="73">
        <v>15.230965354</v>
      </c>
      <c r="G34" s="73" t="s">
        <v>37</v>
      </c>
      <c r="H34" s="74">
        <v>2978</v>
      </c>
    </row>
    <row r="35" spans="1:8" ht="15" customHeight="1" x14ac:dyDescent="0.25">
      <c r="A35" s="67">
        <v>2007</v>
      </c>
      <c r="B35" s="67" t="s">
        <v>42</v>
      </c>
      <c r="C35" s="68" t="s">
        <v>49</v>
      </c>
      <c r="D35" s="120">
        <v>39748</v>
      </c>
      <c r="E35" s="69">
        <v>15.230965354</v>
      </c>
      <c r="F35" s="69">
        <v>15.230965354</v>
      </c>
      <c r="G35" s="69" t="s">
        <v>37</v>
      </c>
      <c r="H35" s="70">
        <v>2978</v>
      </c>
    </row>
    <row r="36" spans="1:8" ht="15" customHeight="1" x14ac:dyDescent="0.25">
      <c r="A36" s="71">
        <v>2007</v>
      </c>
      <c r="B36" s="71" t="s">
        <v>42</v>
      </c>
      <c r="C36" s="72" t="s">
        <v>50</v>
      </c>
      <c r="D36" s="121">
        <v>39777</v>
      </c>
      <c r="E36" s="73">
        <v>15.230965354</v>
      </c>
      <c r="F36" s="73">
        <v>15.230965354</v>
      </c>
      <c r="G36" s="73" t="s">
        <v>37</v>
      </c>
      <c r="H36" s="74">
        <v>2978</v>
      </c>
    </row>
    <row r="37" spans="1:8" ht="15" customHeight="1" x14ac:dyDescent="0.25">
      <c r="A37" s="67">
        <v>2007</v>
      </c>
      <c r="B37" s="67" t="s">
        <v>42</v>
      </c>
      <c r="C37" s="68" t="s">
        <v>51</v>
      </c>
      <c r="D37" s="120">
        <v>39808</v>
      </c>
      <c r="E37" s="69">
        <v>15.23096535</v>
      </c>
      <c r="F37" s="69">
        <v>15.230965354</v>
      </c>
      <c r="G37" s="69" t="s">
        <v>37</v>
      </c>
      <c r="H37" s="70">
        <v>2978</v>
      </c>
    </row>
    <row r="38" spans="1:8" ht="15" customHeight="1" x14ac:dyDescent="0.25">
      <c r="A38" s="71">
        <v>2008</v>
      </c>
      <c r="B38" s="71" t="s">
        <v>35</v>
      </c>
      <c r="C38" s="72" t="s">
        <v>52</v>
      </c>
      <c r="D38" s="121">
        <v>39714</v>
      </c>
      <c r="E38" s="73">
        <v>5.7</v>
      </c>
      <c r="F38" s="73">
        <v>5.7</v>
      </c>
      <c r="G38" s="73" t="s">
        <v>37</v>
      </c>
      <c r="H38" s="74">
        <v>2821</v>
      </c>
    </row>
    <row r="39" spans="1:8" ht="15" customHeight="1" x14ac:dyDescent="0.25">
      <c r="A39" s="67">
        <v>2008</v>
      </c>
      <c r="B39" s="67" t="s">
        <v>35</v>
      </c>
      <c r="C39" s="68" t="s">
        <v>53</v>
      </c>
      <c r="D39" s="120">
        <v>39933</v>
      </c>
      <c r="E39" s="69">
        <v>70.635757720000001</v>
      </c>
      <c r="F39" s="69">
        <v>10.703004</v>
      </c>
      <c r="G39" s="69" t="s">
        <v>37</v>
      </c>
      <c r="H39" s="70">
        <v>16067</v>
      </c>
    </row>
    <row r="40" spans="1:8" ht="15" customHeight="1" x14ac:dyDescent="0.25">
      <c r="A40" s="71">
        <v>2008</v>
      </c>
      <c r="B40" s="71" t="s">
        <v>38</v>
      </c>
      <c r="C40" s="72" t="s">
        <v>17</v>
      </c>
      <c r="D40" s="121">
        <v>39714</v>
      </c>
      <c r="E40" s="73">
        <v>2.2700000000000001E-2</v>
      </c>
      <c r="F40" s="73">
        <v>2.2700000000000001E-2</v>
      </c>
      <c r="G40" s="73">
        <v>2.2700000000000001E-2</v>
      </c>
      <c r="H40" s="74">
        <v>10231</v>
      </c>
    </row>
    <row r="41" spans="1:8" ht="15" customHeight="1" x14ac:dyDescent="0.25">
      <c r="A41" s="67">
        <v>2008</v>
      </c>
      <c r="B41" s="67" t="s">
        <v>38</v>
      </c>
      <c r="C41" s="68" t="s">
        <v>54</v>
      </c>
      <c r="D41" s="120">
        <v>39933</v>
      </c>
      <c r="E41" s="69">
        <v>6.3062449600000004E-3</v>
      </c>
      <c r="F41" s="69">
        <v>6.3062449600000004E-3</v>
      </c>
      <c r="G41" s="69">
        <v>6.3062449600000004E-3</v>
      </c>
      <c r="H41" s="70">
        <v>2842</v>
      </c>
    </row>
    <row r="42" spans="1:8" ht="15" customHeight="1" x14ac:dyDescent="0.25">
      <c r="A42" s="71">
        <v>2008</v>
      </c>
      <c r="B42" s="71" t="s">
        <v>38</v>
      </c>
      <c r="C42" s="72" t="s">
        <v>55</v>
      </c>
      <c r="D42" s="121">
        <v>39963</v>
      </c>
      <c r="E42" s="73">
        <v>6.3062449600000004E-3</v>
      </c>
      <c r="F42" s="73">
        <v>6.3062449600000004E-3</v>
      </c>
      <c r="G42" s="73">
        <v>6.3062449600000004E-3</v>
      </c>
      <c r="H42" s="74">
        <v>2842</v>
      </c>
    </row>
    <row r="43" spans="1:8" ht="15" customHeight="1" x14ac:dyDescent="0.25">
      <c r="A43" s="67">
        <v>2008</v>
      </c>
      <c r="B43" s="67" t="s">
        <v>38</v>
      </c>
      <c r="C43" s="68" t="s">
        <v>56</v>
      </c>
      <c r="D43" s="120">
        <v>39994</v>
      </c>
      <c r="E43" s="69">
        <v>6.3062449600000004E-3</v>
      </c>
      <c r="F43" s="69">
        <v>6.3062449600000004E-3</v>
      </c>
      <c r="G43" s="69">
        <v>6.3062449600000004E-3</v>
      </c>
      <c r="H43" s="70">
        <v>2842</v>
      </c>
    </row>
    <row r="44" spans="1:8" ht="15" customHeight="1" x14ac:dyDescent="0.25">
      <c r="A44" s="71">
        <v>2008</v>
      </c>
      <c r="B44" s="71" t="s">
        <v>38</v>
      </c>
      <c r="C44" s="72" t="s">
        <v>57</v>
      </c>
      <c r="D44" s="121">
        <v>40024</v>
      </c>
      <c r="E44" s="73">
        <v>6.3062449600000004E-3</v>
      </c>
      <c r="F44" s="73">
        <v>6.3062449600000004E-3</v>
      </c>
      <c r="G44" s="73">
        <v>6.3062449600000004E-3</v>
      </c>
      <c r="H44" s="74">
        <v>2842</v>
      </c>
    </row>
    <row r="45" spans="1:8" ht="15" customHeight="1" x14ac:dyDescent="0.25">
      <c r="A45" s="67">
        <v>2008</v>
      </c>
      <c r="B45" s="67" t="s">
        <v>38</v>
      </c>
      <c r="C45" s="68" t="s">
        <v>58</v>
      </c>
      <c r="D45" s="120">
        <v>40055</v>
      </c>
      <c r="E45" s="69">
        <v>6.3062449600000004E-3</v>
      </c>
      <c r="F45" s="69">
        <v>6.3062449600000004E-3</v>
      </c>
      <c r="G45" s="69">
        <v>6.3062449600000004E-3</v>
      </c>
      <c r="H45" s="70">
        <v>2842</v>
      </c>
    </row>
    <row r="46" spans="1:8" ht="15" customHeight="1" x14ac:dyDescent="0.25">
      <c r="A46" s="71">
        <v>2008</v>
      </c>
      <c r="B46" s="71" t="s">
        <v>38</v>
      </c>
      <c r="C46" s="72" t="s">
        <v>59</v>
      </c>
      <c r="D46" s="121">
        <v>40086</v>
      </c>
      <c r="E46" s="73">
        <v>6.3062449600000004E-3</v>
      </c>
      <c r="F46" s="73">
        <v>6.3062449600000004E-3</v>
      </c>
      <c r="G46" s="73">
        <v>6.3062449600000004E-3</v>
      </c>
      <c r="H46" s="74">
        <v>2842</v>
      </c>
    </row>
    <row r="47" spans="1:8" ht="15" customHeight="1" x14ac:dyDescent="0.25">
      <c r="A47" s="67">
        <v>2008</v>
      </c>
      <c r="B47" s="67" t="s">
        <v>38</v>
      </c>
      <c r="C47" s="68" t="s">
        <v>60</v>
      </c>
      <c r="D47" s="120">
        <v>40116</v>
      </c>
      <c r="E47" s="69">
        <v>6.3062449600000004E-3</v>
      </c>
      <c r="F47" s="69">
        <v>6.3062449600000004E-3</v>
      </c>
      <c r="G47" s="69">
        <v>6.3062449600000004E-3</v>
      </c>
      <c r="H47" s="70">
        <v>2842</v>
      </c>
    </row>
    <row r="48" spans="1:8" ht="15" customHeight="1" x14ac:dyDescent="0.25">
      <c r="A48" s="71">
        <v>2008</v>
      </c>
      <c r="B48" s="71" t="s">
        <v>38</v>
      </c>
      <c r="C48" s="72" t="s">
        <v>61</v>
      </c>
      <c r="D48" s="121">
        <v>40147</v>
      </c>
      <c r="E48" s="73">
        <v>6.3062449600000004E-3</v>
      </c>
      <c r="F48" s="73">
        <v>6.3062449600000004E-3</v>
      </c>
      <c r="G48" s="73">
        <v>6.3062449600000004E-3</v>
      </c>
      <c r="H48" s="74">
        <v>2842</v>
      </c>
    </row>
    <row r="49" spans="1:8" ht="15" customHeight="1" x14ac:dyDescent="0.25">
      <c r="A49" s="67">
        <v>2008</v>
      </c>
      <c r="B49" s="67" t="s">
        <v>38</v>
      </c>
      <c r="C49" s="68" t="s">
        <v>62</v>
      </c>
      <c r="D49" s="120">
        <v>40177</v>
      </c>
      <c r="E49" s="69">
        <v>6.3062449600000004E-3</v>
      </c>
      <c r="F49" s="69">
        <v>6.3062449600000004E-3</v>
      </c>
      <c r="G49" s="69">
        <v>6.3062449600000004E-3</v>
      </c>
      <c r="H49" s="70">
        <v>2842</v>
      </c>
    </row>
    <row r="50" spans="1:8" ht="15" customHeight="1" x14ac:dyDescent="0.25">
      <c r="A50" s="71">
        <v>2008</v>
      </c>
      <c r="B50" s="71" t="s">
        <v>39</v>
      </c>
      <c r="C50" s="72" t="s">
        <v>17</v>
      </c>
      <c r="D50" s="121">
        <v>39714</v>
      </c>
      <c r="E50" s="73">
        <v>210.69</v>
      </c>
      <c r="F50" s="73">
        <v>210.69</v>
      </c>
      <c r="G50" s="73" t="s">
        <v>37</v>
      </c>
      <c r="H50" s="74">
        <v>2821</v>
      </c>
    </row>
    <row r="51" spans="1:8" ht="15" customHeight="1" x14ac:dyDescent="0.25">
      <c r="A51" s="67">
        <v>2008</v>
      </c>
      <c r="B51" s="67" t="s">
        <v>39</v>
      </c>
      <c r="C51" s="68" t="s">
        <v>43</v>
      </c>
      <c r="D51" s="120">
        <v>39933</v>
      </c>
      <c r="E51" s="69">
        <v>65.006336700000006</v>
      </c>
      <c r="F51" s="69">
        <v>65.006336700000006</v>
      </c>
      <c r="G51" s="69" t="s">
        <v>37</v>
      </c>
      <c r="H51" s="70">
        <v>870</v>
      </c>
    </row>
    <row r="52" spans="1:8" ht="15" customHeight="1" x14ac:dyDescent="0.25">
      <c r="A52" s="71">
        <v>2008</v>
      </c>
      <c r="B52" s="71" t="s">
        <v>39</v>
      </c>
      <c r="C52" s="72" t="s">
        <v>63</v>
      </c>
      <c r="D52" s="121">
        <v>39933</v>
      </c>
      <c r="E52" s="73">
        <v>353.18848059999999</v>
      </c>
      <c r="F52" s="73">
        <v>353.18848059999999</v>
      </c>
      <c r="G52" s="73" t="s">
        <v>37</v>
      </c>
      <c r="H52" s="74">
        <v>4728</v>
      </c>
    </row>
    <row r="53" spans="1:8" ht="15" customHeight="1" x14ac:dyDescent="0.25">
      <c r="A53" s="67">
        <v>2008</v>
      </c>
      <c r="B53" s="67" t="s">
        <v>41</v>
      </c>
      <c r="C53" s="68" t="s">
        <v>17</v>
      </c>
      <c r="D53" s="120">
        <v>39797</v>
      </c>
      <c r="E53" s="69">
        <v>70</v>
      </c>
      <c r="F53" s="69">
        <v>70</v>
      </c>
      <c r="G53" s="69">
        <v>70</v>
      </c>
      <c r="H53" s="70">
        <v>64326</v>
      </c>
    </row>
    <row r="54" spans="1:8" ht="15" customHeight="1" x14ac:dyDescent="0.25">
      <c r="A54" s="71">
        <v>2008</v>
      </c>
      <c r="B54" s="71" t="s">
        <v>42</v>
      </c>
      <c r="C54" s="72" t="s">
        <v>17</v>
      </c>
      <c r="D54" s="121">
        <v>39713</v>
      </c>
      <c r="E54" s="73">
        <v>197.21</v>
      </c>
      <c r="F54" s="73">
        <v>197.21</v>
      </c>
      <c r="G54" s="73" t="s">
        <v>37</v>
      </c>
      <c r="H54" s="74">
        <v>38558</v>
      </c>
    </row>
    <row r="55" spans="1:8" ht="15" customHeight="1" x14ac:dyDescent="0.25">
      <c r="A55" s="67">
        <v>2009</v>
      </c>
      <c r="B55" s="67" t="s">
        <v>35</v>
      </c>
      <c r="C55" s="68" t="s">
        <v>52</v>
      </c>
      <c r="D55" s="120">
        <v>40114</v>
      </c>
      <c r="E55" s="69">
        <v>38.587035100000001</v>
      </c>
      <c r="F55" s="69">
        <v>38.587035100000001</v>
      </c>
      <c r="G55" s="69" t="s">
        <v>37</v>
      </c>
      <c r="H55" s="70">
        <v>11303</v>
      </c>
    </row>
    <row r="56" spans="1:8" ht="15" customHeight="1" x14ac:dyDescent="0.25">
      <c r="A56" s="71">
        <v>2009</v>
      </c>
      <c r="B56" s="71" t="s">
        <v>38</v>
      </c>
      <c r="C56" s="72" t="s">
        <v>17</v>
      </c>
      <c r="D56" s="121">
        <v>40116</v>
      </c>
      <c r="E56" s="73">
        <v>3.0911718099999999E-2</v>
      </c>
      <c r="F56" s="73">
        <v>3.0911718099999999E-2</v>
      </c>
      <c r="G56" s="73">
        <v>3.0911718099999999E-2</v>
      </c>
      <c r="H56" s="74">
        <v>13932</v>
      </c>
    </row>
    <row r="57" spans="1:8" ht="15" customHeight="1" x14ac:dyDescent="0.25">
      <c r="A57" s="67">
        <v>2009</v>
      </c>
      <c r="B57" s="67" t="s">
        <v>38</v>
      </c>
      <c r="C57" s="68" t="s">
        <v>43</v>
      </c>
      <c r="D57" s="120">
        <v>40256</v>
      </c>
      <c r="E57" s="69">
        <v>3.16466371E-2</v>
      </c>
      <c r="F57" s="69">
        <v>3.16466371E-2</v>
      </c>
      <c r="G57" s="69">
        <v>3.16466371E-2</v>
      </c>
      <c r="H57" s="70">
        <v>14263.563340000001</v>
      </c>
    </row>
    <row r="58" spans="1:8" ht="15" customHeight="1" x14ac:dyDescent="0.25">
      <c r="A58" s="71">
        <v>2009</v>
      </c>
      <c r="B58" s="71" t="s">
        <v>39</v>
      </c>
      <c r="C58" s="72" t="s">
        <v>17</v>
      </c>
      <c r="D58" s="121">
        <v>40114</v>
      </c>
      <c r="E58" s="73">
        <v>630.7175618</v>
      </c>
      <c r="F58" s="73">
        <v>630.7175618</v>
      </c>
      <c r="G58" s="73" t="s">
        <v>37</v>
      </c>
      <c r="H58" s="74">
        <v>8443</v>
      </c>
    </row>
    <row r="59" spans="1:8" ht="15" customHeight="1" x14ac:dyDescent="0.25">
      <c r="A59" s="67">
        <v>2009</v>
      </c>
      <c r="B59" s="67" t="s">
        <v>39</v>
      </c>
      <c r="C59" s="68" t="s">
        <v>22</v>
      </c>
      <c r="D59" s="120">
        <v>40256</v>
      </c>
      <c r="E59" s="69">
        <v>49.799294799999998</v>
      </c>
      <c r="F59" s="69">
        <v>49.799294799999998</v>
      </c>
      <c r="G59" s="69" t="s">
        <v>37</v>
      </c>
      <c r="H59" s="70">
        <v>667</v>
      </c>
    </row>
    <row r="60" spans="1:8" ht="15" customHeight="1" x14ac:dyDescent="0.25">
      <c r="A60" s="71">
        <v>2009</v>
      </c>
      <c r="B60" s="71" t="s">
        <v>41</v>
      </c>
      <c r="C60" s="72" t="s">
        <v>17</v>
      </c>
      <c r="D60" s="121">
        <v>40114</v>
      </c>
      <c r="E60" s="73">
        <v>211.90982131600001</v>
      </c>
      <c r="F60" s="73">
        <v>211.90982131600001</v>
      </c>
      <c r="G60" s="73">
        <v>211.90982131600001</v>
      </c>
      <c r="H60" s="74">
        <v>194567</v>
      </c>
    </row>
    <row r="61" spans="1:8" ht="15" customHeight="1" x14ac:dyDescent="0.25">
      <c r="A61" s="67">
        <v>2009</v>
      </c>
      <c r="B61" s="67" t="s">
        <v>41</v>
      </c>
      <c r="C61" s="68" t="s">
        <v>43</v>
      </c>
      <c r="D61" s="120">
        <v>40256</v>
      </c>
      <c r="E61" s="69">
        <v>6.0200377600000001</v>
      </c>
      <c r="F61" s="69">
        <v>6.0200377600000001</v>
      </c>
      <c r="G61" s="69">
        <v>6.0200377600000001</v>
      </c>
      <c r="H61" s="70">
        <v>5527</v>
      </c>
    </row>
    <row r="62" spans="1:8" ht="15" customHeight="1" x14ac:dyDescent="0.25">
      <c r="A62" s="71">
        <v>2009</v>
      </c>
      <c r="B62" s="71" t="s">
        <v>42</v>
      </c>
      <c r="C62" s="72" t="s">
        <v>52</v>
      </c>
      <c r="D62" s="121">
        <v>40112</v>
      </c>
      <c r="E62" s="73">
        <v>137.84298548699999</v>
      </c>
      <c r="F62" s="73">
        <v>137.84298548699999</v>
      </c>
      <c r="G62" s="73" t="s">
        <v>37</v>
      </c>
      <c r="H62" s="74">
        <v>26949</v>
      </c>
    </row>
    <row r="63" spans="1:8" ht="15" customHeight="1" x14ac:dyDescent="0.25">
      <c r="A63" s="67">
        <v>2010</v>
      </c>
      <c r="B63" s="67" t="s">
        <v>35</v>
      </c>
      <c r="C63" s="68" t="s">
        <v>52</v>
      </c>
      <c r="D63" s="120">
        <v>40322</v>
      </c>
      <c r="E63" s="69">
        <v>4.4067818399999998</v>
      </c>
      <c r="F63" s="69">
        <v>4.4067818399999998</v>
      </c>
      <c r="G63" s="69" t="s">
        <v>37</v>
      </c>
      <c r="H63" s="70">
        <v>1291</v>
      </c>
    </row>
    <row r="64" spans="1:8" ht="15" customHeight="1" x14ac:dyDescent="0.25">
      <c r="A64" s="71">
        <v>2010</v>
      </c>
      <c r="B64" s="71" t="s">
        <v>35</v>
      </c>
      <c r="C64" s="72" t="s">
        <v>17</v>
      </c>
      <c r="D64" s="121">
        <v>40417</v>
      </c>
      <c r="E64" s="73">
        <v>19.474544000000002</v>
      </c>
      <c r="F64" s="73">
        <v>19.474544000000002</v>
      </c>
      <c r="G64" s="73" t="s">
        <v>37</v>
      </c>
      <c r="H64" s="74">
        <v>5704</v>
      </c>
    </row>
    <row r="65" spans="1:8" ht="15" customHeight="1" x14ac:dyDescent="0.25">
      <c r="A65" s="67">
        <v>2010</v>
      </c>
      <c r="B65" s="67" t="s">
        <v>35</v>
      </c>
      <c r="C65" s="68" t="s">
        <v>17</v>
      </c>
      <c r="D65" s="120">
        <v>40512</v>
      </c>
      <c r="E65" s="69">
        <v>6.6066848399999998</v>
      </c>
      <c r="F65" s="69">
        <v>6.6066848399999998</v>
      </c>
      <c r="G65" s="69" t="s">
        <v>37</v>
      </c>
      <c r="H65" s="70">
        <v>1935</v>
      </c>
    </row>
    <row r="66" spans="1:8" ht="15" customHeight="1" x14ac:dyDescent="0.25">
      <c r="A66" s="71">
        <v>2010</v>
      </c>
      <c r="B66" s="71" t="s">
        <v>35</v>
      </c>
      <c r="C66" s="72" t="s">
        <v>17</v>
      </c>
      <c r="D66" s="121">
        <v>40617</v>
      </c>
      <c r="E66" s="73">
        <v>16.5665026</v>
      </c>
      <c r="F66" s="73">
        <v>16.5665026</v>
      </c>
      <c r="G66" s="73" t="s">
        <v>37</v>
      </c>
      <c r="H66" s="74">
        <v>4852</v>
      </c>
    </row>
    <row r="67" spans="1:8" ht="15" customHeight="1" x14ac:dyDescent="0.25">
      <c r="A67" s="67">
        <v>2010</v>
      </c>
      <c r="B67" s="67" t="s">
        <v>38</v>
      </c>
      <c r="C67" s="68" t="s">
        <v>17</v>
      </c>
      <c r="D67" s="120">
        <v>40322</v>
      </c>
      <c r="E67" s="69">
        <v>1.906078022E-2</v>
      </c>
      <c r="F67" s="69">
        <v>1.906078022E-2</v>
      </c>
      <c r="G67" s="69">
        <v>1.906078022E-2</v>
      </c>
      <c r="H67" s="70">
        <v>8591</v>
      </c>
    </row>
    <row r="68" spans="1:8" ht="15" customHeight="1" x14ac:dyDescent="0.25">
      <c r="A68" s="71">
        <v>2010</v>
      </c>
      <c r="B68" s="71" t="s">
        <v>38</v>
      </c>
      <c r="C68" s="72" t="s">
        <v>17</v>
      </c>
      <c r="D68" s="121">
        <v>40417</v>
      </c>
      <c r="E68" s="73">
        <v>3.4477762939999997E-2</v>
      </c>
      <c r="F68" s="73">
        <v>3.4477762939999997E-2</v>
      </c>
      <c r="G68" s="73">
        <v>3.4477762939999997E-2</v>
      </c>
      <c r="H68" s="74">
        <v>15539</v>
      </c>
    </row>
    <row r="69" spans="1:8" ht="15" customHeight="1" x14ac:dyDescent="0.25">
      <c r="A69" s="67">
        <v>2010</v>
      </c>
      <c r="B69" s="67" t="s">
        <v>38</v>
      </c>
      <c r="C69" s="68" t="s">
        <v>17</v>
      </c>
      <c r="D69" s="120">
        <v>40595</v>
      </c>
      <c r="E69" s="69">
        <v>2.0784184040000001E-2</v>
      </c>
      <c r="F69" s="69">
        <v>2.0784184040000001E-2</v>
      </c>
      <c r="G69" s="69">
        <v>2.0784184040000001E-2</v>
      </c>
      <c r="H69" s="70">
        <v>9368</v>
      </c>
    </row>
    <row r="70" spans="1:8" ht="15" customHeight="1" x14ac:dyDescent="0.25">
      <c r="A70" s="71">
        <v>2010</v>
      </c>
      <c r="B70" s="71" t="s">
        <v>38</v>
      </c>
      <c r="C70" s="72" t="s">
        <v>17</v>
      </c>
      <c r="D70" s="121">
        <v>40617</v>
      </c>
      <c r="E70" s="73">
        <v>4.2956416800000001E-2</v>
      </c>
      <c r="F70" s="73">
        <v>4.2956416800000001E-2</v>
      </c>
      <c r="G70" s="73">
        <v>4.2956416800000001E-2</v>
      </c>
      <c r="H70" s="74">
        <v>19361</v>
      </c>
    </row>
    <row r="71" spans="1:8" ht="15" customHeight="1" x14ac:dyDescent="0.25">
      <c r="A71" s="67">
        <v>2010</v>
      </c>
      <c r="B71" s="67" t="s">
        <v>39</v>
      </c>
      <c r="C71" s="68" t="s">
        <v>17</v>
      </c>
      <c r="D71" s="120">
        <v>40322</v>
      </c>
      <c r="E71" s="69">
        <v>123.65411520000001</v>
      </c>
      <c r="F71" s="69">
        <v>123.65411520000001</v>
      </c>
      <c r="G71" s="69" t="s">
        <v>37</v>
      </c>
      <c r="H71" s="70">
        <v>1655</v>
      </c>
    </row>
    <row r="72" spans="1:8" ht="15" customHeight="1" x14ac:dyDescent="0.25">
      <c r="A72" s="71">
        <v>2010</v>
      </c>
      <c r="B72" s="71" t="s">
        <v>39</v>
      </c>
      <c r="C72" s="72" t="s">
        <v>17</v>
      </c>
      <c r="D72" s="121">
        <v>40417</v>
      </c>
      <c r="E72" s="73">
        <v>177.8578693</v>
      </c>
      <c r="F72" s="73">
        <v>177.8578693</v>
      </c>
      <c r="G72" s="73" t="s">
        <v>37</v>
      </c>
      <c r="H72" s="74">
        <v>2381</v>
      </c>
    </row>
    <row r="73" spans="1:8" ht="15" customHeight="1" x14ac:dyDescent="0.25">
      <c r="A73" s="67">
        <v>2010</v>
      </c>
      <c r="B73" s="67" t="s">
        <v>39</v>
      </c>
      <c r="C73" s="68" t="s">
        <v>17</v>
      </c>
      <c r="D73" s="120">
        <v>40512</v>
      </c>
      <c r="E73" s="69">
        <v>316.18801939999997</v>
      </c>
      <c r="F73" s="69">
        <v>316.18801939999997</v>
      </c>
      <c r="G73" s="69" t="s">
        <v>37</v>
      </c>
      <c r="H73" s="70">
        <v>4233</v>
      </c>
    </row>
    <row r="74" spans="1:8" ht="15" customHeight="1" x14ac:dyDescent="0.25">
      <c r="A74" s="71">
        <v>2010</v>
      </c>
      <c r="B74" s="71" t="s">
        <v>39</v>
      </c>
      <c r="C74" s="72" t="s">
        <v>17</v>
      </c>
      <c r="D74" s="121">
        <v>40617</v>
      </c>
      <c r="E74" s="73">
        <v>59.442150300000002</v>
      </c>
      <c r="F74" s="73">
        <v>59.442150300000002</v>
      </c>
      <c r="G74" s="73" t="s">
        <v>37</v>
      </c>
      <c r="H74" s="74">
        <v>796</v>
      </c>
    </row>
    <row r="75" spans="1:8" ht="15" customHeight="1" x14ac:dyDescent="0.25">
      <c r="A75" s="67">
        <v>2010</v>
      </c>
      <c r="B75" s="67" t="s">
        <v>41</v>
      </c>
      <c r="C75" s="68" t="s">
        <v>17</v>
      </c>
      <c r="D75" s="120">
        <v>40308</v>
      </c>
      <c r="E75" s="69">
        <v>24.08647903</v>
      </c>
      <c r="F75" s="69">
        <v>24.08647903</v>
      </c>
      <c r="G75" s="69">
        <v>24.08647903</v>
      </c>
      <c r="H75" s="70">
        <v>22115</v>
      </c>
    </row>
    <row r="76" spans="1:8" ht="15" customHeight="1" x14ac:dyDescent="0.25">
      <c r="A76" s="71">
        <v>2010</v>
      </c>
      <c r="B76" s="71" t="s">
        <v>41</v>
      </c>
      <c r="C76" s="72" t="s">
        <v>17</v>
      </c>
      <c r="D76" s="121">
        <v>40417</v>
      </c>
      <c r="E76" s="73">
        <v>39.824074660000001</v>
      </c>
      <c r="F76" s="73">
        <v>39.824074660000001</v>
      </c>
      <c r="G76" s="73">
        <v>39.824074660000001</v>
      </c>
      <c r="H76" s="74">
        <v>36565</v>
      </c>
    </row>
    <row r="77" spans="1:8" ht="15" customHeight="1" x14ac:dyDescent="0.25">
      <c r="A77" s="67">
        <v>2010</v>
      </c>
      <c r="B77" s="67" t="s">
        <v>41</v>
      </c>
      <c r="C77" s="68" t="s">
        <v>17</v>
      </c>
      <c r="D77" s="120">
        <v>40512</v>
      </c>
      <c r="E77" s="69">
        <v>13.77567256</v>
      </c>
      <c r="F77" s="69">
        <v>13.77567256</v>
      </c>
      <c r="G77" s="69">
        <v>13.77567256</v>
      </c>
      <c r="H77" s="70">
        <v>12648</v>
      </c>
    </row>
    <row r="78" spans="1:8" ht="15" customHeight="1" x14ac:dyDescent="0.25">
      <c r="A78" s="71">
        <v>2010</v>
      </c>
      <c r="B78" s="71" t="s">
        <v>41</v>
      </c>
      <c r="C78" s="72" t="s">
        <v>17</v>
      </c>
      <c r="D78" s="121">
        <v>40617</v>
      </c>
      <c r="E78" s="73">
        <v>10.13265775</v>
      </c>
      <c r="F78" s="73">
        <v>10.13265775</v>
      </c>
      <c r="G78" s="73">
        <v>10.13265775</v>
      </c>
      <c r="H78" s="74">
        <v>9303</v>
      </c>
    </row>
    <row r="79" spans="1:8" ht="15" customHeight="1" x14ac:dyDescent="0.25">
      <c r="A79" s="67">
        <v>2010</v>
      </c>
      <c r="B79" s="67" t="s">
        <v>42</v>
      </c>
      <c r="C79" s="68" t="s">
        <v>17</v>
      </c>
      <c r="D79" s="120">
        <v>40308</v>
      </c>
      <c r="E79" s="69">
        <v>14.40179951</v>
      </c>
      <c r="F79" s="69">
        <v>14.40179951</v>
      </c>
      <c r="G79" s="69" t="s">
        <v>37</v>
      </c>
      <c r="H79" s="70">
        <v>2815</v>
      </c>
    </row>
    <row r="80" spans="1:8" ht="15" customHeight="1" x14ac:dyDescent="0.25">
      <c r="A80" s="71">
        <v>2010</v>
      </c>
      <c r="B80" s="71" t="s">
        <v>42</v>
      </c>
      <c r="C80" s="72" t="s">
        <v>17</v>
      </c>
      <c r="D80" s="121">
        <v>40417</v>
      </c>
      <c r="E80" s="73">
        <v>64.826680800000005</v>
      </c>
      <c r="F80" s="73">
        <v>64.826680800000005</v>
      </c>
      <c r="G80" s="73" t="s">
        <v>37</v>
      </c>
      <c r="H80" s="74">
        <v>12674</v>
      </c>
    </row>
    <row r="81" spans="1:8" ht="15" customHeight="1" x14ac:dyDescent="0.25">
      <c r="A81" s="67">
        <v>2010</v>
      </c>
      <c r="B81" s="67" t="s">
        <v>42</v>
      </c>
      <c r="C81" s="68" t="s">
        <v>17</v>
      </c>
      <c r="D81" s="120">
        <v>40512</v>
      </c>
      <c r="E81" s="69">
        <v>68.096390799999995</v>
      </c>
      <c r="F81" s="69">
        <v>68.096390799999995</v>
      </c>
      <c r="G81" s="69" t="s">
        <v>37</v>
      </c>
      <c r="H81" s="70">
        <v>13313</v>
      </c>
    </row>
    <row r="82" spans="1:8" ht="15" customHeight="1" x14ac:dyDescent="0.25">
      <c r="A82" s="71">
        <v>2010</v>
      </c>
      <c r="B82" s="71" t="s">
        <v>42</v>
      </c>
      <c r="C82" s="72" t="s">
        <v>17</v>
      </c>
      <c r="D82" s="121">
        <v>40617</v>
      </c>
      <c r="E82" s="73">
        <v>0.34890359999999998</v>
      </c>
      <c r="F82" s="73">
        <v>0.34890359999999998</v>
      </c>
      <c r="G82" s="73" t="s">
        <v>37</v>
      </c>
      <c r="H82" s="74">
        <v>68</v>
      </c>
    </row>
    <row r="83" spans="1:8" ht="15" customHeight="1" x14ac:dyDescent="0.25">
      <c r="A83" s="67">
        <v>2011</v>
      </c>
      <c r="B83" s="67" t="s">
        <v>35</v>
      </c>
      <c r="C83" s="68" t="s">
        <v>52</v>
      </c>
      <c r="D83" s="120">
        <v>40788</v>
      </c>
      <c r="E83" s="69">
        <v>17.559999999999999</v>
      </c>
      <c r="F83" s="69">
        <v>17.559999999999999</v>
      </c>
      <c r="G83" s="69" t="s">
        <v>37</v>
      </c>
      <c r="H83" s="70">
        <v>5144</v>
      </c>
    </row>
    <row r="84" spans="1:8" ht="15" customHeight="1" x14ac:dyDescent="0.25">
      <c r="A84" s="71">
        <v>2011</v>
      </c>
      <c r="B84" s="71" t="s">
        <v>35</v>
      </c>
      <c r="C84" s="72" t="s">
        <v>17</v>
      </c>
      <c r="D84" s="121">
        <v>40906</v>
      </c>
      <c r="E84" s="73">
        <v>11.66</v>
      </c>
      <c r="F84" s="73">
        <v>11.66</v>
      </c>
      <c r="G84" s="73" t="s">
        <v>37</v>
      </c>
      <c r="H84" s="74">
        <v>3415</v>
      </c>
    </row>
    <row r="85" spans="1:8" ht="15" customHeight="1" x14ac:dyDescent="0.25">
      <c r="A85" s="67">
        <v>2011</v>
      </c>
      <c r="B85" s="67" t="s">
        <v>35</v>
      </c>
      <c r="C85" s="68" t="s">
        <v>17</v>
      </c>
      <c r="D85" s="120">
        <v>40998</v>
      </c>
      <c r="E85" s="69">
        <v>12.701195200000001</v>
      </c>
      <c r="F85" s="69">
        <v>12.701195200000001</v>
      </c>
      <c r="G85" s="69" t="s">
        <v>37</v>
      </c>
      <c r="H85" s="70">
        <v>3720</v>
      </c>
    </row>
    <row r="86" spans="1:8" ht="15" customHeight="1" x14ac:dyDescent="0.25">
      <c r="A86" s="71">
        <v>2011</v>
      </c>
      <c r="B86" s="71" t="s">
        <v>38</v>
      </c>
      <c r="C86" s="72" t="s">
        <v>17</v>
      </c>
      <c r="D86" s="121">
        <v>40788</v>
      </c>
      <c r="E86" s="73">
        <v>49.06</v>
      </c>
      <c r="F86" s="73">
        <v>49.06</v>
      </c>
      <c r="G86" s="73">
        <v>49.06</v>
      </c>
      <c r="H86" s="74">
        <v>22112</v>
      </c>
    </row>
    <row r="87" spans="1:8" ht="15" customHeight="1" x14ac:dyDescent="0.25">
      <c r="A87" s="67">
        <v>2011</v>
      </c>
      <c r="B87" s="67" t="s">
        <v>38</v>
      </c>
      <c r="C87" s="68" t="s">
        <v>17</v>
      </c>
      <c r="D87" s="120">
        <v>40906</v>
      </c>
      <c r="E87" s="69">
        <v>13.26</v>
      </c>
      <c r="F87" s="69">
        <v>13.26</v>
      </c>
      <c r="G87" s="69">
        <v>13.26</v>
      </c>
      <c r="H87" s="70">
        <v>5976</v>
      </c>
    </row>
    <row r="88" spans="1:8" ht="15" customHeight="1" x14ac:dyDescent="0.25">
      <c r="A88" s="71">
        <v>2011</v>
      </c>
      <c r="B88" s="71" t="s">
        <v>38</v>
      </c>
      <c r="C88" s="72" t="s">
        <v>17</v>
      </c>
      <c r="D88" s="121">
        <v>40998</v>
      </c>
      <c r="E88" s="73">
        <v>12.654647089999999</v>
      </c>
      <c r="F88" s="73">
        <v>12.654647089999999</v>
      </c>
      <c r="G88" s="73">
        <v>12.654647089999999</v>
      </c>
      <c r="H88" s="74">
        <v>11680.04242</v>
      </c>
    </row>
    <row r="89" spans="1:8" ht="15" customHeight="1" x14ac:dyDescent="0.25">
      <c r="A89" s="67">
        <v>2011</v>
      </c>
      <c r="B89" s="67" t="s">
        <v>39</v>
      </c>
      <c r="C89" s="68" t="s">
        <v>17</v>
      </c>
      <c r="D89" s="120">
        <v>40788</v>
      </c>
      <c r="E89" s="69">
        <v>95.46</v>
      </c>
      <c r="F89" s="69">
        <v>95.46</v>
      </c>
      <c r="G89" s="69" t="s">
        <v>37</v>
      </c>
      <c r="H89" s="70">
        <v>1278</v>
      </c>
    </row>
    <row r="90" spans="1:8" ht="15" customHeight="1" x14ac:dyDescent="0.25">
      <c r="A90" s="71">
        <v>2011</v>
      </c>
      <c r="B90" s="71" t="s">
        <v>39</v>
      </c>
      <c r="C90" s="72" t="s">
        <v>17</v>
      </c>
      <c r="D90" s="121">
        <v>40903</v>
      </c>
      <c r="E90" s="73">
        <v>176.7</v>
      </c>
      <c r="F90" s="73">
        <v>176.7</v>
      </c>
      <c r="G90" s="73" t="s">
        <v>37</v>
      </c>
      <c r="H90" s="74">
        <v>2365</v>
      </c>
    </row>
    <row r="91" spans="1:8" ht="15" customHeight="1" x14ac:dyDescent="0.25">
      <c r="A91" s="67">
        <v>2011</v>
      </c>
      <c r="B91" s="67" t="s">
        <v>39</v>
      </c>
      <c r="C91" s="68" t="s">
        <v>17</v>
      </c>
      <c r="D91" s="120">
        <v>40998</v>
      </c>
      <c r="E91" s="69">
        <v>169.11980500000001</v>
      </c>
      <c r="F91" s="69">
        <v>169.11980500000001</v>
      </c>
      <c r="G91" s="69" t="s">
        <v>37</v>
      </c>
      <c r="H91" s="70">
        <v>2264</v>
      </c>
    </row>
    <row r="92" spans="1:8" ht="15" customHeight="1" x14ac:dyDescent="0.25">
      <c r="A92" s="71">
        <v>2011</v>
      </c>
      <c r="B92" s="71" t="s">
        <v>41</v>
      </c>
      <c r="C92" s="72" t="s">
        <v>17</v>
      </c>
      <c r="D92" s="121">
        <v>40788</v>
      </c>
      <c r="E92" s="73">
        <v>39.549999999999997</v>
      </c>
      <c r="F92" s="73">
        <v>39.549999999999997</v>
      </c>
      <c r="G92" s="73">
        <v>39.549999999999997</v>
      </c>
      <c r="H92" s="74">
        <v>36313</v>
      </c>
    </row>
    <row r="93" spans="1:8" ht="15" customHeight="1" x14ac:dyDescent="0.25">
      <c r="A93" s="67">
        <v>2011</v>
      </c>
      <c r="B93" s="67" t="s">
        <v>41</v>
      </c>
      <c r="C93" s="68" t="s">
        <v>17</v>
      </c>
      <c r="D93" s="120">
        <v>40906</v>
      </c>
      <c r="E93" s="69">
        <v>20.67</v>
      </c>
      <c r="F93" s="69">
        <v>20.67</v>
      </c>
      <c r="G93" s="69">
        <v>20.67</v>
      </c>
      <c r="H93" s="70">
        <v>18978</v>
      </c>
    </row>
    <row r="94" spans="1:8" ht="15" customHeight="1" x14ac:dyDescent="0.25">
      <c r="A94" s="71">
        <v>2011</v>
      </c>
      <c r="B94" s="71" t="s">
        <v>41</v>
      </c>
      <c r="C94" s="72" t="s">
        <v>17</v>
      </c>
      <c r="D94" s="121">
        <v>40998</v>
      </c>
      <c r="E94" s="73">
        <v>42.130673510000001</v>
      </c>
      <c r="F94" s="73">
        <v>42.130673510000001</v>
      </c>
      <c r="G94" s="73">
        <v>42.130673510000001</v>
      </c>
      <c r="H94" s="74">
        <v>38683</v>
      </c>
    </row>
    <row r="95" spans="1:8" ht="15" customHeight="1" x14ac:dyDescent="0.25">
      <c r="A95" s="67">
        <v>2011</v>
      </c>
      <c r="B95" s="67" t="s">
        <v>42</v>
      </c>
      <c r="C95" s="68" t="s">
        <v>17</v>
      </c>
      <c r="D95" s="120">
        <v>40788</v>
      </c>
      <c r="E95" s="69">
        <v>81.96</v>
      </c>
      <c r="F95" s="69">
        <v>81.96</v>
      </c>
      <c r="G95" s="69" t="s">
        <v>37</v>
      </c>
      <c r="H95" s="70">
        <v>16024</v>
      </c>
    </row>
    <row r="96" spans="1:8" ht="15" customHeight="1" x14ac:dyDescent="0.25">
      <c r="A96" s="71">
        <v>2011</v>
      </c>
      <c r="B96" s="71" t="s">
        <v>42</v>
      </c>
      <c r="C96" s="72" t="s">
        <v>17</v>
      </c>
      <c r="D96" s="121">
        <v>40906</v>
      </c>
      <c r="E96" s="73">
        <v>44.27</v>
      </c>
      <c r="F96" s="73">
        <v>44.27</v>
      </c>
      <c r="G96" s="73" t="s">
        <v>37</v>
      </c>
      <c r="H96" s="74">
        <v>8655</v>
      </c>
    </row>
    <row r="97" spans="1:8" ht="15" customHeight="1" x14ac:dyDescent="0.25">
      <c r="A97" s="67">
        <v>2011</v>
      </c>
      <c r="B97" s="67" t="s">
        <v>42</v>
      </c>
      <c r="C97" s="68" t="s">
        <v>17</v>
      </c>
      <c r="D97" s="120">
        <v>40998</v>
      </c>
      <c r="E97" s="69">
        <v>80.656752400000002</v>
      </c>
      <c r="F97" s="69">
        <v>80.656752400000002</v>
      </c>
      <c r="G97" s="69" t="s">
        <v>37</v>
      </c>
      <c r="H97" s="70">
        <v>15769</v>
      </c>
    </row>
    <row r="98" spans="1:8" ht="15" customHeight="1" x14ac:dyDescent="0.25">
      <c r="A98" s="71">
        <v>2012</v>
      </c>
      <c r="B98" s="71" t="s">
        <v>35</v>
      </c>
      <c r="C98" s="72" t="s">
        <v>17</v>
      </c>
      <c r="D98" s="121">
        <v>41138</v>
      </c>
      <c r="E98" s="73">
        <v>37.840000000000003</v>
      </c>
      <c r="F98" s="73">
        <v>37.840000000000003</v>
      </c>
      <c r="G98" s="73" t="s">
        <v>37</v>
      </c>
      <c r="H98" s="74">
        <v>11084</v>
      </c>
    </row>
    <row r="99" spans="1:8" ht="15" customHeight="1" x14ac:dyDescent="0.25">
      <c r="A99" s="67">
        <v>2012</v>
      </c>
      <c r="B99" s="67" t="s">
        <v>35</v>
      </c>
      <c r="C99" s="68" t="s">
        <v>43</v>
      </c>
      <c r="D99" s="120">
        <v>41264</v>
      </c>
      <c r="E99" s="69">
        <v>18.850000000000001</v>
      </c>
      <c r="F99" s="69">
        <v>18.850000000000001</v>
      </c>
      <c r="G99" s="69" t="s">
        <v>37</v>
      </c>
      <c r="H99" s="70">
        <v>5522</v>
      </c>
    </row>
    <row r="100" spans="1:8" ht="15" customHeight="1" x14ac:dyDescent="0.25">
      <c r="A100" s="71">
        <v>2012</v>
      </c>
      <c r="B100" s="71" t="s">
        <v>35</v>
      </c>
      <c r="C100" s="72" t="s">
        <v>64</v>
      </c>
      <c r="D100" s="121">
        <v>41455</v>
      </c>
      <c r="E100" s="73">
        <v>8.9514142999999997</v>
      </c>
      <c r="F100" s="73" t="s">
        <v>37</v>
      </c>
      <c r="G100" s="73" t="s">
        <v>37</v>
      </c>
      <c r="H100" s="74">
        <v>2622</v>
      </c>
    </row>
    <row r="101" spans="1:8" ht="15" customHeight="1" x14ac:dyDescent="0.25">
      <c r="A101" s="67">
        <v>2012</v>
      </c>
      <c r="B101" s="67" t="s">
        <v>35</v>
      </c>
      <c r="C101" s="68" t="s">
        <v>65</v>
      </c>
      <c r="D101" s="120">
        <v>41547</v>
      </c>
      <c r="E101" s="69">
        <v>8.9514142999999997</v>
      </c>
      <c r="F101" s="69" t="s">
        <v>37</v>
      </c>
      <c r="G101" s="69" t="s">
        <v>37</v>
      </c>
      <c r="H101" s="70">
        <v>2622</v>
      </c>
    </row>
    <row r="102" spans="1:8" ht="15" customHeight="1" x14ac:dyDescent="0.25">
      <c r="A102" s="71">
        <v>2012</v>
      </c>
      <c r="B102" s="71" t="s">
        <v>38</v>
      </c>
      <c r="C102" s="72" t="s">
        <v>17</v>
      </c>
      <c r="D102" s="121">
        <v>41138</v>
      </c>
      <c r="E102" s="73">
        <v>29.18</v>
      </c>
      <c r="F102" s="73">
        <v>29.18</v>
      </c>
      <c r="G102" s="73">
        <v>29.18</v>
      </c>
      <c r="H102" s="74">
        <v>13152</v>
      </c>
    </row>
    <row r="103" spans="1:8" ht="15" customHeight="1" x14ac:dyDescent="0.25">
      <c r="A103" s="67">
        <v>2012</v>
      </c>
      <c r="B103" s="67" t="s">
        <v>38</v>
      </c>
      <c r="C103" s="68" t="s">
        <v>43</v>
      </c>
      <c r="D103" s="120">
        <v>41264</v>
      </c>
      <c r="E103" s="69">
        <v>33.130000000000003</v>
      </c>
      <c r="F103" s="69">
        <v>33.130000000000003</v>
      </c>
      <c r="G103" s="69">
        <v>33.130000000000003</v>
      </c>
      <c r="H103" s="70">
        <v>14932</v>
      </c>
    </row>
    <row r="104" spans="1:8" ht="15" customHeight="1" x14ac:dyDescent="0.25">
      <c r="A104" s="71">
        <v>2012</v>
      </c>
      <c r="B104" s="71" t="s">
        <v>38</v>
      </c>
      <c r="C104" s="72" t="s">
        <v>64</v>
      </c>
      <c r="D104" s="121">
        <v>41455</v>
      </c>
      <c r="E104" s="73">
        <v>42.744338202000002</v>
      </c>
      <c r="F104" s="73" t="s">
        <v>37</v>
      </c>
      <c r="G104" s="73" t="s">
        <v>37</v>
      </c>
      <c r="H104" s="74">
        <v>19265</v>
      </c>
    </row>
    <row r="105" spans="1:8" ht="15" customHeight="1" x14ac:dyDescent="0.25">
      <c r="A105" s="67">
        <v>2012</v>
      </c>
      <c r="B105" s="67" t="s">
        <v>38</v>
      </c>
      <c r="C105" s="68" t="s">
        <v>65</v>
      </c>
      <c r="D105" s="120">
        <v>41547</v>
      </c>
      <c r="E105" s="69">
        <v>42.744338202000002</v>
      </c>
      <c r="F105" s="69" t="s">
        <v>37</v>
      </c>
      <c r="G105" s="69" t="s">
        <v>37</v>
      </c>
      <c r="H105" s="70">
        <v>19265</v>
      </c>
    </row>
    <row r="106" spans="1:8" ht="15" customHeight="1" x14ac:dyDescent="0.25">
      <c r="A106" s="71">
        <v>2012</v>
      </c>
      <c r="B106" s="71" t="s">
        <v>39</v>
      </c>
      <c r="C106" s="72" t="s">
        <v>17</v>
      </c>
      <c r="D106" s="121">
        <v>41138</v>
      </c>
      <c r="E106" s="73">
        <v>216.13</v>
      </c>
      <c r="F106" s="73">
        <v>216.13</v>
      </c>
      <c r="G106" s="73" t="s">
        <v>37</v>
      </c>
      <c r="H106" s="74">
        <v>2893</v>
      </c>
    </row>
    <row r="107" spans="1:8" ht="15" customHeight="1" x14ac:dyDescent="0.25">
      <c r="A107" s="67">
        <v>2012</v>
      </c>
      <c r="B107" s="67" t="s">
        <v>39</v>
      </c>
      <c r="C107" s="68" t="s">
        <v>43</v>
      </c>
      <c r="D107" s="120">
        <v>41264</v>
      </c>
      <c r="E107" s="69">
        <v>216.13</v>
      </c>
      <c r="F107" s="69">
        <v>216.13</v>
      </c>
      <c r="G107" s="69" t="s">
        <v>37</v>
      </c>
      <c r="H107" s="70">
        <v>2893</v>
      </c>
    </row>
    <row r="108" spans="1:8" ht="15" customHeight="1" x14ac:dyDescent="0.25">
      <c r="A108" s="71">
        <v>2012</v>
      </c>
      <c r="B108" s="71" t="s">
        <v>39</v>
      </c>
      <c r="C108" s="72" t="s">
        <v>64</v>
      </c>
      <c r="D108" s="121">
        <v>41455</v>
      </c>
      <c r="E108" s="73">
        <v>354.25159330000002</v>
      </c>
      <c r="F108" s="73" t="s">
        <v>37</v>
      </c>
      <c r="G108" s="73" t="s">
        <v>37</v>
      </c>
      <c r="H108" s="74">
        <v>4742</v>
      </c>
    </row>
    <row r="109" spans="1:8" ht="15" customHeight="1" x14ac:dyDescent="0.25">
      <c r="A109" s="67">
        <v>2012</v>
      </c>
      <c r="B109" s="67" t="s">
        <v>39</v>
      </c>
      <c r="C109" s="68" t="s">
        <v>65</v>
      </c>
      <c r="D109" s="120">
        <v>41547</v>
      </c>
      <c r="E109" s="69">
        <v>354.25159330000002</v>
      </c>
      <c r="F109" s="69" t="s">
        <v>37</v>
      </c>
      <c r="G109" s="69" t="s">
        <v>37</v>
      </c>
      <c r="H109" s="70">
        <v>4742</v>
      </c>
    </row>
    <row r="110" spans="1:8" ht="15" customHeight="1" x14ac:dyDescent="0.25">
      <c r="A110" s="71">
        <v>2012</v>
      </c>
      <c r="B110" s="71" t="s">
        <v>41</v>
      </c>
      <c r="C110" s="72" t="s">
        <v>17</v>
      </c>
      <c r="D110" s="121">
        <v>41138</v>
      </c>
      <c r="E110" s="73">
        <v>80.72</v>
      </c>
      <c r="F110" s="73">
        <v>80.72</v>
      </c>
      <c r="G110" s="73">
        <v>80.72</v>
      </c>
      <c r="H110" s="74">
        <v>74114</v>
      </c>
    </row>
    <row r="111" spans="1:8" ht="15" customHeight="1" x14ac:dyDescent="0.25">
      <c r="A111" s="67">
        <v>2012</v>
      </c>
      <c r="B111" s="67" t="s">
        <v>41</v>
      </c>
      <c r="C111" s="68" t="s">
        <v>43</v>
      </c>
      <c r="D111" s="120">
        <v>41264</v>
      </c>
      <c r="E111" s="69">
        <v>51.69</v>
      </c>
      <c r="F111" s="69">
        <v>51.69</v>
      </c>
      <c r="G111" s="69">
        <v>51.69</v>
      </c>
      <c r="H111" s="70">
        <v>47460</v>
      </c>
    </row>
    <row r="112" spans="1:8" ht="15" customHeight="1" x14ac:dyDescent="0.25">
      <c r="A112" s="71">
        <v>2012</v>
      </c>
      <c r="B112" s="71" t="s">
        <v>41</v>
      </c>
      <c r="C112" s="72" t="s">
        <v>17</v>
      </c>
      <c r="D112" s="121">
        <v>41270</v>
      </c>
      <c r="E112" s="73">
        <v>31.51</v>
      </c>
      <c r="F112" s="73">
        <v>31.51</v>
      </c>
      <c r="G112" s="73">
        <v>31.51</v>
      </c>
      <c r="H112" s="74">
        <v>28931</v>
      </c>
    </row>
    <row r="113" spans="1:8" ht="15" customHeight="1" x14ac:dyDescent="0.25">
      <c r="A113" s="67">
        <v>2012</v>
      </c>
      <c r="B113" s="67" t="s">
        <v>41</v>
      </c>
      <c r="C113" s="68" t="s">
        <v>64</v>
      </c>
      <c r="D113" s="120">
        <v>41455</v>
      </c>
      <c r="E113" s="69">
        <v>5.1619381039999999</v>
      </c>
      <c r="F113" s="69" t="s">
        <v>37</v>
      </c>
      <c r="G113" s="69" t="s">
        <v>37</v>
      </c>
      <c r="H113" s="70">
        <v>4739</v>
      </c>
    </row>
    <row r="114" spans="1:8" ht="15" customHeight="1" x14ac:dyDescent="0.25">
      <c r="A114" s="71">
        <v>2012</v>
      </c>
      <c r="B114" s="71" t="s">
        <v>41</v>
      </c>
      <c r="C114" s="72" t="s">
        <v>65</v>
      </c>
      <c r="D114" s="121">
        <v>41547</v>
      </c>
      <c r="E114" s="73">
        <v>5.1619381039999999</v>
      </c>
      <c r="F114" s="73" t="s">
        <v>37</v>
      </c>
      <c r="G114" s="73" t="s">
        <v>37</v>
      </c>
      <c r="H114" s="74">
        <v>4739</v>
      </c>
    </row>
    <row r="115" spans="1:8" ht="15" customHeight="1" x14ac:dyDescent="0.25">
      <c r="A115" s="67">
        <v>2012</v>
      </c>
      <c r="B115" s="67" t="s">
        <v>42</v>
      </c>
      <c r="C115" s="68" t="s">
        <v>17</v>
      </c>
      <c r="D115" s="120">
        <v>41138</v>
      </c>
      <c r="E115" s="69">
        <v>148.22999999999999</v>
      </c>
      <c r="F115" s="69">
        <v>148.22999999999999</v>
      </c>
      <c r="G115" s="69" t="s">
        <v>37</v>
      </c>
      <c r="H115" s="70">
        <v>28980</v>
      </c>
    </row>
    <row r="116" spans="1:8" ht="15" customHeight="1" x14ac:dyDescent="0.25">
      <c r="A116" s="71">
        <v>2012</v>
      </c>
      <c r="B116" s="71" t="s">
        <v>42</v>
      </c>
      <c r="C116" s="72" t="s">
        <v>43</v>
      </c>
      <c r="D116" s="121">
        <v>41264</v>
      </c>
      <c r="E116" s="73">
        <v>64.099999999999994</v>
      </c>
      <c r="F116" s="73">
        <v>64.099999999999994</v>
      </c>
      <c r="G116" s="73" t="s">
        <v>37</v>
      </c>
      <c r="H116" s="74">
        <v>12532</v>
      </c>
    </row>
    <row r="117" spans="1:8" ht="15" customHeight="1" x14ac:dyDescent="0.25">
      <c r="A117" s="67">
        <v>2012</v>
      </c>
      <c r="B117" s="67" t="s">
        <v>42</v>
      </c>
      <c r="C117" s="68" t="s">
        <v>64</v>
      </c>
      <c r="D117" s="120">
        <v>41455</v>
      </c>
      <c r="E117" s="69">
        <v>19.676586799999999</v>
      </c>
      <c r="F117" s="69" t="s">
        <v>37</v>
      </c>
      <c r="G117" s="69" t="s">
        <v>37</v>
      </c>
      <c r="H117" s="70">
        <v>3847</v>
      </c>
    </row>
    <row r="118" spans="1:8" ht="15" customHeight="1" x14ac:dyDescent="0.25">
      <c r="A118" s="71">
        <v>2012</v>
      </c>
      <c r="B118" s="71" t="s">
        <v>42</v>
      </c>
      <c r="C118" s="72" t="s">
        <v>65</v>
      </c>
      <c r="D118" s="121">
        <v>41547</v>
      </c>
      <c r="E118" s="73">
        <v>19.676586799999999</v>
      </c>
      <c r="F118" s="73" t="s">
        <v>37</v>
      </c>
      <c r="G118" s="73" t="s">
        <v>37</v>
      </c>
      <c r="H118" s="74">
        <v>3847</v>
      </c>
    </row>
    <row r="119" spans="1:8" ht="15" customHeight="1" x14ac:dyDescent="0.25">
      <c r="A119" s="67">
        <v>2013</v>
      </c>
      <c r="B119" s="67" t="s">
        <v>35</v>
      </c>
      <c r="C119" s="68" t="s">
        <v>17</v>
      </c>
      <c r="D119" s="120">
        <v>41442</v>
      </c>
      <c r="E119" s="69">
        <v>13.1708035</v>
      </c>
      <c r="F119" s="69" t="s">
        <v>37</v>
      </c>
      <c r="G119" s="69" t="s">
        <v>37</v>
      </c>
      <c r="H119" s="70">
        <v>3858</v>
      </c>
    </row>
    <row r="120" spans="1:8" ht="15" customHeight="1" x14ac:dyDescent="0.25">
      <c r="A120" s="71">
        <v>2013</v>
      </c>
      <c r="B120" s="71" t="s">
        <v>35</v>
      </c>
      <c r="C120" s="72" t="s">
        <v>17</v>
      </c>
      <c r="D120" s="121">
        <v>41639</v>
      </c>
      <c r="E120" s="73">
        <v>11.470667799999999</v>
      </c>
      <c r="F120" s="73" t="s">
        <v>37</v>
      </c>
      <c r="G120" s="73" t="s">
        <v>37</v>
      </c>
      <c r="H120" s="74">
        <v>3360</v>
      </c>
    </row>
    <row r="121" spans="1:8" ht="15" customHeight="1" x14ac:dyDescent="0.25">
      <c r="A121" s="67">
        <v>2013</v>
      </c>
      <c r="B121" s="67" t="s">
        <v>35</v>
      </c>
      <c r="C121" s="68" t="s">
        <v>66</v>
      </c>
      <c r="D121" s="120">
        <v>41754</v>
      </c>
      <c r="E121" s="69">
        <v>4.3323777000000001E-2</v>
      </c>
      <c r="F121" s="69" t="s">
        <v>37</v>
      </c>
      <c r="G121" s="69" t="s">
        <v>37</v>
      </c>
      <c r="H121" s="70">
        <v>12690</v>
      </c>
    </row>
    <row r="122" spans="1:8" ht="15" customHeight="1" x14ac:dyDescent="0.25">
      <c r="A122" s="71">
        <v>2013</v>
      </c>
      <c r="B122" s="71" t="s">
        <v>38</v>
      </c>
      <c r="C122" s="72" t="s">
        <v>17</v>
      </c>
      <c r="D122" s="121">
        <v>41442</v>
      </c>
      <c r="E122" s="73">
        <v>22.1061826</v>
      </c>
      <c r="F122" s="73" t="s">
        <v>37</v>
      </c>
      <c r="G122" s="73" t="s">
        <v>37</v>
      </c>
      <c r="H122" s="74">
        <v>9964</v>
      </c>
    </row>
    <row r="123" spans="1:8" ht="15" customHeight="1" x14ac:dyDescent="0.25">
      <c r="A123" s="67">
        <v>2013</v>
      </c>
      <c r="B123" s="67" t="s">
        <v>38</v>
      </c>
      <c r="C123" s="68" t="s">
        <v>17</v>
      </c>
      <c r="D123" s="120">
        <v>41631</v>
      </c>
      <c r="E123" s="69">
        <v>28.843252450000001</v>
      </c>
      <c r="F123" s="69" t="s">
        <v>37</v>
      </c>
      <c r="G123" s="69" t="s">
        <v>37</v>
      </c>
      <c r="H123" s="70">
        <v>13000</v>
      </c>
    </row>
    <row r="124" spans="1:8" ht="15" customHeight="1" x14ac:dyDescent="0.25">
      <c r="A124" s="71">
        <v>2013</v>
      </c>
      <c r="B124" s="71" t="s">
        <v>38</v>
      </c>
      <c r="C124" s="72" t="s">
        <v>17</v>
      </c>
      <c r="D124" s="121">
        <v>41639</v>
      </c>
      <c r="E124" s="73">
        <v>7.0034592800000004</v>
      </c>
      <c r="F124" s="73" t="s">
        <v>37</v>
      </c>
      <c r="G124" s="73" t="s">
        <v>37</v>
      </c>
      <c r="H124" s="74">
        <v>3156</v>
      </c>
    </row>
    <row r="125" spans="1:8" ht="15" customHeight="1" x14ac:dyDescent="0.25">
      <c r="A125" s="67">
        <v>2013</v>
      </c>
      <c r="B125" s="67" t="s">
        <v>38</v>
      </c>
      <c r="C125" s="68" t="s">
        <v>43</v>
      </c>
      <c r="D125" s="120">
        <v>41754</v>
      </c>
      <c r="E125" s="69">
        <v>3.0974697330000001</v>
      </c>
      <c r="F125" s="69" t="s">
        <v>37</v>
      </c>
      <c r="G125" s="69" t="s">
        <v>37</v>
      </c>
      <c r="H125" s="70">
        <v>1396.0667800000001</v>
      </c>
    </row>
    <row r="126" spans="1:8" ht="15" customHeight="1" x14ac:dyDescent="0.25">
      <c r="A126" s="71">
        <v>2013</v>
      </c>
      <c r="B126" s="71" t="s">
        <v>39</v>
      </c>
      <c r="C126" s="72" t="s">
        <v>17</v>
      </c>
      <c r="D126" s="121">
        <v>41442</v>
      </c>
      <c r="E126" s="73">
        <v>67.135255000000001</v>
      </c>
      <c r="F126" s="73" t="s">
        <v>37</v>
      </c>
      <c r="G126" s="73" t="s">
        <v>37</v>
      </c>
      <c r="H126" s="74">
        <v>899</v>
      </c>
    </row>
    <row r="127" spans="1:8" ht="15" customHeight="1" x14ac:dyDescent="0.25">
      <c r="A127" s="67">
        <v>2013</v>
      </c>
      <c r="B127" s="67" t="s">
        <v>39</v>
      </c>
      <c r="C127" s="68" t="s">
        <v>17</v>
      </c>
      <c r="D127" s="120">
        <v>41639</v>
      </c>
      <c r="E127" s="69">
        <v>108.4902778</v>
      </c>
      <c r="F127" s="69" t="s">
        <v>37</v>
      </c>
      <c r="G127" s="69" t="s">
        <v>37</v>
      </c>
      <c r="H127" s="70">
        <v>1452</v>
      </c>
    </row>
    <row r="128" spans="1:8" ht="15" customHeight="1" x14ac:dyDescent="0.25">
      <c r="A128" s="71">
        <v>2013</v>
      </c>
      <c r="B128" s="71" t="s">
        <v>39</v>
      </c>
      <c r="C128" s="72" t="s">
        <v>43</v>
      </c>
      <c r="D128" s="121">
        <v>41754</v>
      </c>
      <c r="E128" s="73">
        <v>256.06905432999997</v>
      </c>
      <c r="F128" s="73" t="s">
        <v>37</v>
      </c>
      <c r="G128" s="73" t="s">
        <v>37</v>
      </c>
      <c r="H128" s="74">
        <v>4173</v>
      </c>
    </row>
    <row r="129" spans="1:8" ht="15" customHeight="1" x14ac:dyDescent="0.25">
      <c r="A129" s="67">
        <v>2013</v>
      </c>
      <c r="B129" s="67" t="s">
        <v>41</v>
      </c>
      <c r="C129" s="68" t="s">
        <v>17</v>
      </c>
      <c r="D129" s="120">
        <v>41442</v>
      </c>
      <c r="E129" s="69">
        <v>45.908582160000002</v>
      </c>
      <c r="F129" s="69" t="s">
        <v>37</v>
      </c>
      <c r="G129" s="69" t="s">
        <v>37</v>
      </c>
      <c r="H129" s="70">
        <v>42151</v>
      </c>
    </row>
    <row r="130" spans="1:8" ht="15" customHeight="1" x14ac:dyDescent="0.25">
      <c r="A130" s="71">
        <v>2013</v>
      </c>
      <c r="B130" s="71" t="s">
        <v>41</v>
      </c>
      <c r="C130" s="72" t="s">
        <v>17</v>
      </c>
      <c r="D130" s="121">
        <v>41631</v>
      </c>
      <c r="E130" s="73">
        <v>28.317504570000001</v>
      </c>
      <c r="F130" s="73" t="s">
        <v>37</v>
      </c>
      <c r="G130" s="73" t="s">
        <v>37</v>
      </c>
      <c r="H130" s="74">
        <v>26000</v>
      </c>
    </row>
    <row r="131" spans="1:8" ht="15" customHeight="1" x14ac:dyDescent="0.25">
      <c r="A131" s="67">
        <v>2013</v>
      </c>
      <c r="B131" s="67" t="s">
        <v>41</v>
      </c>
      <c r="C131" s="68" t="s">
        <v>17</v>
      </c>
      <c r="D131" s="120">
        <v>41639</v>
      </c>
      <c r="E131" s="69">
        <v>18.151229990000001</v>
      </c>
      <c r="F131" s="69" t="s">
        <v>37</v>
      </c>
      <c r="G131" s="69" t="s">
        <v>37</v>
      </c>
      <c r="H131" s="70">
        <v>16665</v>
      </c>
    </row>
    <row r="132" spans="1:8" ht="15" customHeight="1" x14ac:dyDescent="0.25">
      <c r="A132" s="71">
        <v>2013</v>
      </c>
      <c r="B132" s="71" t="s">
        <v>41</v>
      </c>
      <c r="C132" s="72" t="s">
        <v>43</v>
      </c>
      <c r="D132" s="121">
        <v>41754</v>
      </c>
      <c r="E132" s="73">
        <v>7.6195786239999999</v>
      </c>
      <c r="F132" s="73" t="s">
        <v>37</v>
      </c>
      <c r="G132" s="73" t="s">
        <v>37</v>
      </c>
      <c r="H132" s="74">
        <v>6996</v>
      </c>
    </row>
    <row r="133" spans="1:8" ht="15" customHeight="1" x14ac:dyDescent="0.25">
      <c r="A133" s="67">
        <v>2013</v>
      </c>
      <c r="B133" s="67" t="s">
        <v>42</v>
      </c>
      <c r="C133" s="68" t="s">
        <v>17</v>
      </c>
      <c r="D133" s="120">
        <v>41631</v>
      </c>
      <c r="E133" s="69">
        <v>40.918832360000003</v>
      </c>
      <c r="F133" s="69" t="s">
        <v>37</v>
      </c>
      <c r="G133" s="69" t="s">
        <v>37</v>
      </c>
      <c r="H133" s="70">
        <v>8000</v>
      </c>
    </row>
    <row r="134" spans="1:8" ht="15" customHeight="1" x14ac:dyDescent="0.25">
      <c r="A134" s="71">
        <v>2013</v>
      </c>
      <c r="B134" s="71" t="s">
        <v>42</v>
      </c>
      <c r="C134" s="72" t="s">
        <v>17</v>
      </c>
      <c r="D134" s="121">
        <v>41639</v>
      </c>
      <c r="E134" s="73">
        <v>66.369437360000006</v>
      </c>
      <c r="F134" s="73" t="s">
        <v>37</v>
      </c>
      <c r="G134" s="73" t="s">
        <v>37</v>
      </c>
      <c r="H134" s="74">
        <v>12976</v>
      </c>
    </row>
    <row r="135" spans="1:8" ht="15" customHeight="1" x14ac:dyDescent="0.25">
      <c r="A135" s="67">
        <v>2013</v>
      </c>
      <c r="B135" s="67" t="s">
        <v>42</v>
      </c>
      <c r="C135" s="68" t="s">
        <v>43</v>
      </c>
      <c r="D135" s="120">
        <v>41754</v>
      </c>
      <c r="E135" s="69">
        <v>56.538199519999999</v>
      </c>
      <c r="F135" s="69" t="s">
        <v>37</v>
      </c>
      <c r="G135" s="69" t="s">
        <v>37</v>
      </c>
      <c r="H135" s="70">
        <v>11054</v>
      </c>
    </row>
    <row r="136" spans="1:8" ht="15" customHeight="1" x14ac:dyDescent="0.25">
      <c r="A136" s="71">
        <v>2014</v>
      </c>
      <c r="B136" s="71" t="s">
        <v>35</v>
      </c>
      <c r="C136" s="72" t="s">
        <v>17</v>
      </c>
      <c r="D136" s="121">
        <v>42166</v>
      </c>
      <c r="E136" s="73">
        <v>4.4468664029999996</v>
      </c>
      <c r="F136" s="73" t="s">
        <v>37</v>
      </c>
      <c r="G136" s="73" t="s">
        <v>37</v>
      </c>
      <c r="H136" s="74">
        <v>1303</v>
      </c>
    </row>
    <row r="137" spans="1:8" ht="15" customHeight="1" x14ac:dyDescent="0.25">
      <c r="A137" s="67">
        <v>2014</v>
      </c>
      <c r="B137" s="67" t="s">
        <v>38</v>
      </c>
      <c r="C137" s="68" t="s">
        <v>17</v>
      </c>
      <c r="D137" s="120">
        <v>42023</v>
      </c>
      <c r="E137" s="69">
        <v>11.093558639999999</v>
      </c>
      <c r="F137" s="69" t="s">
        <v>37</v>
      </c>
      <c r="G137" s="69" t="s">
        <v>37</v>
      </c>
      <c r="H137" s="70">
        <v>5000</v>
      </c>
    </row>
    <row r="138" spans="1:8" ht="15" customHeight="1" x14ac:dyDescent="0.25">
      <c r="A138" s="71">
        <v>2014</v>
      </c>
      <c r="B138" s="71" t="s">
        <v>38</v>
      </c>
      <c r="C138" s="72" t="s">
        <v>17</v>
      </c>
      <c r="D138" s="121">
        <v>42089</v>
      </c>
      <c r="E138" s="73">
        <v>1.68050192</v>
      </c>
      <c r="F138" s="73" t="s">
        <v>37</v>
      </c>
      <c r="G138" s="73" t="s">
        <v>37</v>
      </c>
      <c r="H138" s="74">
        <v>757</v>
      </c>
    </row>
    <row r="139" spans="1:8" ht="15" customHeight="1" x14ac:dyDescent="0.25">
      <c r="A139" s="67">
        <v>2014</v>
      </c>
      <c r="B139" s="67" t="s">
        <v>67</v>
      </c>
      <c r="C139" s="68" t="s">
        <v>36</v>
      </c>
      <c r="D139" s="120">
        <v>42135</v>
      </c>
      <c r="E139" s="69">
        <v>4.665260002E-4</v>
      </c>
      <c r="F139" s="69" t="s">
        <v>37</v>
      </c>
      <c r="G139" s="69" t="s">
        <v>37</v>
      </c>
      <c r="H139" s="70">
        <v>29445</v>
      </c>
    </row>
    <row r="140" spans="1:8" ht="15" customHeight="1" x14ac:dyDescent="0.25">
      <c r="A140" s="71">
        <v>2014</v>
      </c>
      <c r="B140" s="71" t="s">
        <v>68</v>
      </c>
      <c r="C140" s="72" t="s">
        <v>17</v>
      </c>
      <c r="D140" s="121">
        <v>42090</v>
      </c>
      <c r="E140" s="73">
        <v>8.5495796740000005E-2</v>
      </c>
      <c r="F140" s="73">
        <v>8.5495796740000005E-2</v>
      </c>
      <c r="G140" s="73" t="s">
        <v>37</v>
      </c>
      <c r="H140" s="74">
        <v>14562</v>
      </c>
    </row>
    <row r="141" spans="1:8" ht="15" customHeight="1" x14ac:dyDescent="0.25">
      <c r="A141" s="67">
        <v>2014</v>
      </c>
      <c r="B141" s="67" t="s">
        <v>68</v>
      </c>
      <c r="C141" s="68" t="s">
        <v>22</v>
      </c>
      <c r="D141" s="120">
        <v>42135</v>
      </c>
      <c r="E141" s="69">
        <v>1.4457777E-2</v>
      </c>
      <c r="F141" s="69">
        <v>1.4457777E-2</v>
      </c>
      <c r="G141" s="69" t="s">
        <v>37</v>
      </c>
      <c r="H141" s="70">
        <v>2463</v>
      </c>
    </row>
    <row r="142" spans="1:8" ht="15" customHeight="1" x14ac:dyDescent="0.25">
      <c r="A142" s="71">
        <v>2014</v>
      </c>
      <c r="B142" s="71" t="s">
        <v>39</v>
      </c>
      <c r="C142" s="72" t="s">
        <v>17</v>
      </c>
      <c r="D142" s="121">
        <v>42023</v>
      </c>
      <c r="E142" s="73">
        <v>33.007111440000003</v>
      </c>
      <c r="F142" s="73" t="s">
        <v>37</v>
      </c>
      <c r="G142" s="73" t="s">
        <v>37</v>
      </c>
      <c r="H142" s="74">
        <v>538</v>
      </c>
    </row>
    <row r="143" spans="1:8" ht="15" customHeight="1" x14ac:dyDescent="0.25">
      <c r="A143" s="67">
        <v>2014</v>
      </c>
      <c r="B143" s="67" t="s">
        <v>41</v>
      </c>
      <c r="C143" s="68" t="s">
        <v>17</v>
      </c>
      <c r="D143" s="120">
        <v>41801</v>
      </c>
      <c r="E143" s="69">
        <v>33.910383756599998</v>
      </c>
      <c r="F143" s="69" t="s">
        <v>37</v>
      </c>
      <c r="G143" s="69" t="s">
        <v>37</v>
      </c>
      <c r="H143" s="70">
        <v>31135</v>
      </c>
    </row>
    <row r="144" spans="1:8" ht="15" customHeight="1" x14ac:dyDescent="0.25">
      <c r="A144" s="71">
        <v>2014</v>
      </c>
      <c r="B144" s="71" t="s">
        <v>41</v>
      </c>
      <c r="C144" s="72" t="s">
        <v>17</v>
      </c>
      <c r="D144" s="121">
        <v>41886</v>
      </c>
      <c r="E144" s="73">
        <v>5.2754852313300002</v>
      </c>
      <c r="F144" s="73" t="s">
        <v>37</v>
      </c>
      <c r="G144" s="73" t="s">
        <v>37</v>
      </c>
      <c r="H144" s="74">
        <v>4844</v>
      </c>
    </row>
    <row r="145" spans="1:8" ht="15" customHeight="1" x14ac:dyDescent="0.25">
      <c r="A145" s="67">
        <v>2014</v>
      </c>
      <c r="B145" s="67" t="s">
        <v>41</v>
      </c>
      <c r="C145" s="68" t="s">
        <v>17</v>
      </c>
      <c r="D145" s="120">
        <v>42023</v>
      </c>
      <c r="E145" s="69">
        <v>17.317243179999998</v>
      </c>
      <c r="F145" s="69" t="s">
        <v>37</v>
      </c>
      <c r="G145" s="69" t="s">
        <v>37</v>
      </c>
      <c r="H145" s="70">
        <v>15900</v>
      </c>
    </row>
    <row r="146" spans="1:8" ht="15" customHeight="1" x14ac:dyDescent="0.25">
      <c r="A146" s="71">
        <v>2014</v>
      </c>
      <c r="B146" s="71" t="s">
        <v>41</v>
      </c>
      <c r="C146" s="72" t="s">
        <v>22</v>
      </c>
      <c r="D146" s="121">
        <v>42096</v>
      </c>
      <c r="E146" s="73">
        <v>14.192211779999999</v>
      </c>
      <c r="F146" s="73" t="s">
        <v>37</v>
      </c>
      <c r="G146" s="73" t="s">
        <v>37</v>
      </c>
      <c r="H146" s="74">
        <v>13031</v>
      </c>
    </row>
    <row r="147" spans="1:8" ht="15" customHeight="1" x14ac:dyDescent="0.25">
      <c r="A147" s="67">
        <v>2014</v>
      </c>
      <c r="B147" s="67" t="s">
        <v>42</v>
      </c>
      <c r="C147" s="68" t="s">
        <v>17</v>
      </c>
      <c r="D147" s="120">
        <v>41801</v>
      </c>
      <c r="E147" s="69">
        <v>84.131691188000005</v>
      </c>
      <c r="F147" s="69" t="s">
        <v>37</v>
      </c>
      <c r="G147" s="69" t="s">
        <v>37</v>
      </c>
      <c r="H147" s="70">
        <v>16449</v>
      </c>
    </row>
    <row r="148" spans="1:8" ht="15" customHeight="1" x14ac:dyDescent="0.25">
      <c r="A148" s="71">
        <v>2014</v>
      </c>
      <c r="B148" s="71" t="s">
        <v>42</v>
      </c>
      <c r="C148" s="72" t="s">
        <v>17</v>
      </c>
      <c r="D148" s="121">
        <v>41886</v>
      </c>
      <c r="E148" s="73">
        <v>54.587140490000003</v>
      </c>
      <c r="F148" s="73" t="s">
        <v>37</v>
      </c>
      <c r="G148" s="73" t="s">
        <v>37</v>
      </c>
      <c r="H148" s="74">
        <v>10672</v>
      </c>
    </row>
    <row r="149" spans="1:8" ht="15" customHeight="1" x14ac:dyDescent="0.25">
      <c r="A149" s="67">
        <v>2014</v>
      </c>
      <c r="B149" s="67" t="s">
        <v>42</v>
      </c>
      <c r="C149" s="68" t="s">
        <v>17</v>
      </c>
      <c r="D149" s="120">
        <v>42023</v>
      </c>
      <c r="E149" s="69">
        <v>100.251139334</v>
      </c>
      <c r="F149" s="69" t="s">
        <v>37</v>
      </c>
      <c r="G149" s="69" t="s">
        <v>37</v>
      </c>
      <c r="H149" s="70">
        <v>19600</v>
      </c>
    </row>
    <row r="150" spans="1:8" ht="15" customHeight="1" x14ac:dyDescent="0.25">
      <c r="A150" s="71">
        <v>2014</v>
      </c>
      <c r="B150" s="71" t="s">
        <v>42</v>
      </c>
      <c r="C150" s="72" t="s">
        <v>17</v>
      </c>
      <c r="D150" s="121">
        <v>42096</v>
      </c>
      <c r="E150" s="73">
        <v>51.660974430000003</v>
      </c>
      <c r="F150" s="73" t="s">
        <v>37</v>
      </c>
      <c r="G150" s="73" t="s">
        <v>37</v>
      </c>
      <c r="H150" s="74">
        <v>10100</v>
      </c>
    </row>
    <row r="151" spans="1:8" ht="15" customHeight="1" x14ac:dyDescent="0.25">
      <c r="A151" s="67">
        <v>2014</v>
      </c>
      <c r="B151" s="67" t="s">
        <v>42</v>
      </c>
      <c r="C151" s="68" t="s">
        <v>17</v>
      </c>
      <c r="D151" s="120">
        <v>42100</v>
      </c>
      <c r="E151" s="69">
        <v>51.660974430000003</v>
      </c>
      <c r="F151" s="69" t="s">
        <v>37</v>
      </c>
      <c r="G151" s="69" t="s">
        <v>37</v>
      </c>
      <c r="H151" s="70">
        <v>10100</v>
      </c>
    </row>
    <row r="152" spans="1:8" ht="15" customHeight="1" x14ac:dyDescent="0.25">
      <c r="A152" s="71">
        <v>2014</v>
      </c>
      <c r="B152" s="71" t="s">
        <v>69</v>
      </c>
      <c r="C152" s="72" t="s">
        <v>17</v>
      </c>
      <c r="D152" s="121">
        <v>42089</v>
      </c>
      <c r="E152" s="73">
        <v>33.0959960032</v>
      </c>
      <c r="F152" s="73">
        <v>33.0959960032</v>
      </c>
      <c r="G152" s="73" t="s">
        <v>37</v>
      </c>
      <c r="H152" s="74">
        <v>17605</v>
      </c>
    </row>
    <row r="153" spans="1:8" ht="15" customHeight="1" x14ac:dyDescent="0.25">
      <c r="A153" s="67">
        <v>2015</v>
      </c>
      <c r="B153" s="67" t="s">
        <v>70</v>
      </c>
      <c r="C153" s="68" t="s">
        <v>1</v>
      </c>
      <c r="D153" s="120">
        <v>42521</v>
      </c>
      <c r="E153" s="69">
        <v>4.8883886100000001E-5</v>
      </c>
      <c r="F153" s="69">
        <v>4.8883886100000001E-5</v>
      </c>
      <c r="G153" s="69" t="s">
        <v>37</v>
      </c>
      <c r="H153" s="70">
        <v>24993.170600000001</v>
      </c>
    </row>
    <row r="154" spans="1:8" ht="15" customHeight="1" x14ac:dyDescent="0.25">
      <c r="A154" s="71">
        <v>2015</v>
      </c>
      <c r="B154" s="71" t="s">
        <v>35</v>
      </c>
      <c r="C154" s="72" t="s">
        <v>52</v>
      </c>
      <c r="D154" s="121">
        <v>42153</v>
      </c>
      <c r="E154" s="73">
        <v>17.069565310000002</v>
      </c>
      <c r="F154" s="73" t="s">
        <v>37</v>
      </c>
      <c r="G154" s="73" t="s">
        <v>37</v>
      </c>
      <c r="H154" s="74">
        <v>5000</v>
      </c>
    </row>
    <row r="155" spans="1:8" ht="15" customHeight="1" x14ac:dyDescent="0.25">
      <c r="A155" s="67">
        <v>2015</v>
      </c>
      <c r="B155" s="67" t="s">
        <v>35</v>
      </c>
      <c r="C155" s="68" t="s">
        <v>17</v>
      </c>
      <c r="D155" s="120">
        <v>42215</v>
      </c>
      <c r="E155" s="69">
        <v>9.2139494899999992</v>
      </c>
      <c r="F155" s="69" t="s">
        <v>37</v>
      </c>
      <c r="G155" s="69" t="s">
        <v>37</v>
      </c>
      <c r="H155" s="70">
        <v>2699</v>
      </c>
    </row>
    <row r="156" spans="1:8" ht="15" customHeight="1" x14ac:dyDescent="0.25">
      <c r="A156" s="71">
        <v>2015</v>
      </c>
      <c r="B156" s="71" t="s">
        <v>35</v>
      </c>
      <c r="C156" s="72" t="s">
        <v>17</v>
      </c>
      <c r="D156" s="121">
        <v>42398</v>
      </c>
      <c r="E156" s="73">
        <v>11.5671983722</v>
      </c>
      <c r="F156" s="73" t="s">
        <v>37</v>
      </c>
      <c r="G156" s="73" t="s">
        <v>37</v>
      </c>
      <c r="H156" s="74">
        <v>3388</v>
      </c>
    </row>
    <row r="157" spans="1:8" ht="15" customHeight="1" x14ac:dyDescent="0.25">
      <c r="A157" s="67">
        <v>2015</v>
      </c>
      <c r="B157" s="67" t="s">
        <v>35</v>
      </c>
      <c r="C157" s="68" t="s">
        <v>71</v>
      </c>
      <c r="D157" s="120">
        <v>42597</v>
      </c>
      <c r="E157" s="69">
        <v>22.022477949999999</v>
      </c>
      <c r="F157" s="69" t="s">
        <v>37</v>
      </c>
      <c r="G157" s="69" t="s">
        <v>37</v>
      </c>
      <c r="H157" s="70">
        <v>6451</v>
      </c>
    </row>
    <row r="158" spans="1:8" ht="15" customHeight="1" x14ac:dyDescent="0.25">
      <c r="A158" s="71">
        <v>2015</v>
      </c>
      <c r="B158" s="71" t="s">
        <v>35</v>
      </c>
      <c r="C158" s="72" t="s">
        <v>71</v>
      </c>
      <c r="D158" s="121">
        <v>42705</v>
      </c>
      <c r="E158" s="73">
        <v>5.5843091400000002</v>
      </c>
      <c r="F158" s="73" t="s">
        <v>37</v>
      </c>
      <c r="G158" s="73" t="s">
        <v>37</v>
      </c>
      <c r="H158" s="74">
        <v>1636</v>
      </c>
    </row>
    <row r="159" spans="1:8" ht="15" customHeight="1" x14ac:dyDescent="0.25">
      <c r="A159" s="67">
        <v>2015</v>
      </c>
      <c r="B159" s="67" t="s">
        <v>38</v>
      </c>
      <c r="C159" s="68" t="s">
        <v>17</v>
      </c>
      <c r="D159" s="120">
        <v>42398</v>
      </c>
      <c r="E159" s="69">
        <v>28.830641173899998</v>
      </c>
      <c r="F159" s="69" t="s">
        <v>37</v>
      </c>
      <c r="G159" s="69" t="s">
        <v>37</v>
      </c>
      <c r="H159" s="70">
        <v>14830</v>
      </c>
    </row>
    <row r="160" spans="1:8" ht="15" customHeight="1" x14ac:dyDescent="0.25">
      <c r="A160" s="71">
        <v>2015</v>
      </c>
      <c r="B160" s="71" t="s">
        <v>38</v>
      </c>
      <c r="C160" s="72" t="s">
        <v>22</v>
      </c>
      <c r="D160" s="121">
        <v>42511</v>
      </c>
      <c r="E160" s="73">
        <v>17.251065169</v>
      </c>
      <c r="F160" s="73" t="s">
        <v>37</v>
      </c>
      <c r="G160" s="73" t="s">
        <v>37</v>
      </c>
      <c r="H160" s="74">
        <v>8873</v>
      </c>
    </row>
    <row r="161" spans="1:8" ht="15" customHeight="1" x14ac:dyDescent="0.25">
      <c r="A161" s="67">
        <v>2015</v>
      </c>
      <c r="B161" s="67" t="s">
        <v>67</v>
      </c>
      <c r="C161" s="68" t="s">
        <v>17</v>
      </c>
      <c r="D161" s="120">
        <v>42185</v>
      </c>
      <c r="E161" s="69">
        <v>9.44468739423E-4</v>
      </c>
      <c r="F161" s="69" t="s">
        <v>37</v>
      </c>
      <c r="G161" s="69" t="s">
        <v>37</v>
      </c>
      <c r="H161" s="70">
        <v>59611</v>
      </c>
    </row>
    <row r="162" spans="1:8" ht="15" customHeight="1" x14ac:dyDescent="0.25">
      <c r="A162" s="71">
        <v>2015</v>
      </c>
      <c r="B162" s="71" t="s">
        <v>67</v>
      </c>
      <c r="C162" s="72" t="s">
        <v>22</v>
      </c>
      <c r="D162" s="121">
        <v>42511</v>
      </c>
      <c r="E162" s="73">
        <v>7.0458495891100004E-4</v>
      </c>
      <c r="F162" s="73" t="s">
        <v>37</v>
      </c>
      <c r="G162" s="73" t="s">
        <v>37</v>
      </c>
      <c r="H162" s="74">
        <v>44471</v>
      </c>
    </row>
    <row r="163" spans="1:8" ht="15" customHeight="1" x14ac:dyDescent="0.25">
      <c r="A163" s="67">
        <v>2015</v>
      </c>
      <c r="B163" s="67" t="s">
        <v>68</v>
      </c>
      <c r="C163" s="68" t="s">
        <v>17</v>
      </c>
      <c r="D163" s="120">
        <v>42223</v>
      </c>
      <c r="E163" s="69">
        <v>8.5294999999999996E-2</v>
      </c>
      <c r="F163" s="69">
        <v>8.5294999999999996E-2</v>
      </c>
      <c r="G163" s="69" t="s">
        <v>37</v>
      </c>
      <c r="H163" s="70">
        <v>14528</v>
      </c>
    </row>
    <row r="164" spans="1:8" ht="15" customHeight="1" x14ac:dyDescent="0.25">
      <c r="A164" s="71">
        <v>2015</v>
      </c>
      <c r="B164" s="71" t="s">
        <v>68</v>
      </c>
      <c r="C164" s="72" t="s">
        <v>22</v>
      </c>
      <c r="D164" s="121">
        <v>42544</v>
      </c>
      <c r="E164" s="73">
        <v>1.4276708500000001E-3</v>
      </c>
      <c r="F164" s="73">
        <v>1.4276708500000001E-3</v>
      </c>
      <c r="G164" s="73" t="s">
        <v>37</v>
      </c>
      <c r="H164" s="74">
        <v>243</v>
      </c>
    </row>
    <row r="165" spans="1:8" ht="15" customHeight="1" x14ac:dyDescent="0.25">
      <c r="A165" s="67">
        <v>2015</v>
      </c>
      <c r="B165" s="67" t="s">
        <v>39</v>
      </c>
      <c r="C165" s="68" t="s">
        <v>17</v>
      </c>
      <c r="D165" s="120">
        <v>42511</v>
      </c>
      <c r="E165" s="69">
        <v>101.68570543</v>
      </c>
      <c r="F165" s="69" t="s">
        <v>37</v>
      </c>
      <c r="G165" s="69" t="s">
        <v>37</v>
      </c>
      <c r="H165" s="70">
        <v>1657</v>
      </c>
    </row>
    <row r="166" spans="1:8" ht="15" customHeight="1" x14ac:dyDescent="0.25">
      <c r="A166" s="71">
        <v>2015</v>
      </c>
      <c r="B166" s="71" t="s">
        <v>41</v>
      </c>
      <c r="C166" s="72" t="s">
        <v>17</v>
      </c>
      <c r="D166" s="121">
        <v>42153</v>
      </c>
      <c r="E166" s="73">
        <v>7.04894892</v>
      </c>
      <c r="F166" s="73" t="s">
        <v>37</v>
      </c>
      <c r="G166" s="73" t="s">
        <v>37</v>
      </c>
      <c r="H166" s="74">
        <v>6472</v>
      </c>
    </row>
    <row r="167" spans="1:8" ht="15" customHeight="1" x14ac:dyDescent="0.25">
      <c r="A167" s="67">
        <v>2015</v>
      </c>
      <c r="B167" s="67" t="s">
        <v>41</v>
      </c>
      <c r="C167" s="68" t="s">
        <v>17</v>
      </c>
      <c r="D167" s="120">
        <v>42215</v>
      </c>
      <c r="E167" s="69">
        <v>45.274477900000001</v>
      </c>
      <c r="F167" s="69" t="s">
        <v>37</v>
      </c>
      <c r="G167" s="69" t="s">
        <v>37</v>
      </c>
      <c r="H167" s="70">
        <v>41569</v>
      </c>
    </row>
    <row r="168" spans="1:8" ht="15" customHeight="1" x14ac:dyDescent="0.25">
      <c r="A168" s="71">
        <v>2015</v>
      </c>
      <c r="B168" s="71" t="s">
        <v>41</v>
      </c>
      <c r="C168" s="72" t="s">
        <v>17</v>
      </c>
      <c r="D168" s="121">
        <v>42398</v>
      </c>
      <c r="E168" s="73">
        <v>15.290507896199999</v>
      </c>
      <c r="F168" s="73" t="s">
        <v>37</v>
      </c>
      <c r="G168" s="73" t="s">
        <v>37</v>
      </c>
      <c r="H168" s="74">
        <v>14039</v>
      </c>
    </row>
    <row r="169" spans="1:8" ht="15" customHeight="1" x14ac:dyDescent="0.25">
      <c r="A169" s="67">
        <v>2015</v>
      </c>
      <c r="B169" s="67" t="s">
        <v>69</v>
      </c>
      <c r="C169" s="68" t="s">
        <v>17</v>
      </c>
      <c r="D169" s="120">
        <v>42185</v>
      </c>
      <c r="E169" s="69">
        <v>6.0534039189</v>
      </c>
      <c r="F169" s="69">
        <v>6.0534039189</v>
      </c>
      <c r="G169" s="69" t="s">
        <v>37</v>
      </c>
      <c r="H169" s="70">
        <v>3220</v>
      </c>
    </row>
    <row r="170" spans="1:8" ht="15" customHeight="1" x14ac:dyDescent="0.25">
      <c r="A170" s="71">
        <v>2015</v>
      </c>
      <c r="B170" s="71" t="s">
        <v>69</v>
      </c>
      <c r="C170" s="72" t="s">
        <v>17</v>
      </c>
      <c r="D170" s="121">
        <v>42215</v>
      </c>
      <c r="E170" s="73">
        <v>7.4138490517999998</v>
      </c>
      <c r="F170" s="73">
        <v>7.4138490517999998</v>
      </c>
      <c r="G170" s="73" t="s">
        <v>37</v>
      </c>
      <c r="H170" s="74">
        <v>3944</v>
      </c>
    </row>
    <row r="171" spans="1:8" ht="15" customHeight="1" x14ac:dyDescent="0.25">
      <c r="A171" s="67">
        <v>2015</v>
      </c>
      <c r="B171" s="67" t="s">
        <v>69</v>
      </c>
      <c r="C171" s="68" t="s">
        <v>17</v>
      </c>
      <c r="D171" s="120">
        <v>42446</v>
      </c>
      <c r="E171" s="69">
        <v>15.299708514800001</v>
      </c>
      <c r="F171" s="69">
        <v>15.299708514800001</v>
      </c>
      <c r="G171" s="69" t="s">
        <v>37</v>
      </c>
      <c r="H171" s="70">
        <v>8138</v>
      </c>
    </row>
    <row r="172" spans="1:8" ht="15" customHeight="1" x14ac:dyDescent="0.25">
      <c r="A172" s="71">
        <v>2015</v>
      </c>
      <c r="B172" s="71" t="s">
        <v>72</v>
      </c>
      <c r="C172" s="72" t="s">
        <v>36</v>
      </c>
      <c r="D172" s="121">
        <v>42527</v>
      </c>
      <c r="E172" s="73">
        <v>5.8214700440000003E-2</v>
      </c>
      <c r="F172" s="73">
        <v>6.4036170480000001E-2</v>
      </c>
      <c r="G172" s="73" t="s">
        <v>37</v>
      </c>
      <c r="H172" s="74">
        <v>102932</v>
      </c>
    </row>
    <row r="173" spans="1:8" ht="15" customHeight="1" x14ac:dyDescent="0.25">
      <c r="A173" s="67">
        <v>2016</v>
      </c>
      <c r="B173" s="67" t="s">
        <v>70</v>
      </c>
      <c r="C173" s="68" t="s">
        <v>1</v>
      </c>
      <c r="D173" s="120">
        <v>42913</v>
      </c>
      <c r="E173" s="69">
        <v>4.8576389999999999E-4</v>
      </c>
      <c r="F173" s="69">
        <v>4.8576389999999999E-4</v>
      </c>
      <c r="G173" s="69" t="s">
        <v>37</v>
      </c>
      <c r="H173" s="70">
        <v>13950.879419999999</v>
      </c>
    </row>
    <row r="174" spans="1:8" ht="15" customHeight="1" x14ac:dyDescent="0.25">
      <c r="A174" s="71">
        <v>2016</v>
      </c>
      <c r="B174" s="71" t="s">
        <v>35</v>
      </c>
      <c r="C174" s="72" t="s">
        <v>22</v>
      </c>
      <c r="D174" s="121">
        <v>42857</v>
      </c>
      <c r="E174" s="73">
        <v>11.548540450000001</v>
      </c>
      <c r="F174" s="73" t="s">
        <v>37</v>
      </c>
      <c r="G174" s="73" t="s">
        <v>37</v>
      </c>
      <c r="H174" s="74">
        <v>3383</v>
      </c>
    </row>
    <row r="175" spans="1:8" ht="15" customHeight="1" x14ac:dyDescent="0.25">
      <c r="A175" s="67">
        <v>2016</v>
      </c>
      <c r="B175" s="67" t="s">
        <v>38</v>
      </c>
      <c r="C175" s="68" t="s">
        <v>36</v>
      </c>
      <c r="D175" s="120">
        <v>42857</v>
      </c>
      <c r="E175" s="69">
        <v>5.0932166350000001</v>
      </c>
      <c r="F175" s="69" t="s">
        <v>37</v>
      </c>
      <c r="G175" s="69" t="s">
        <v>37</v>
      </c>
      <c r="H175" s="70">
        <v>4169</v>
      </c>
    </row>
    <row r="176" spans="1:8" ht="15" customHeight="1" x14ac:dyDescent="0.25">
      <c r="A176" s="71">
        <v>2016</v>
      </c>
      <c r="B176" s="71" t="s">
        <v>67</v>
      </c>
      <c r="C176" s="72" t="s">
        <v>17</v>
      </c>
      <c r="D176" s="121">
        <v>42562</v>
      </c>
      <c r="E176" s="73">
        <v>30.114375880000001</v>
      </c>
      <c r="F176" s="73" t="s">
        <v>37</v>
      </c>
      <c r="G176" s="73" t="s">
        <v>37</v>
      </c>
      <c r="H176" s="74">
        <v>19484</v>
      </c>
    </row>
    <row r="177" spans="1:8" ht="15" customHeight="1" x14ac:dyDescent="0.25">
      <c r="A177" s="67">
        <v>2016</v>
      </c>
      <c r="B177" s="67" t="s">
        <v>67</v>
      </c>
      <c r="C177" s="68" t="s">
        <v>17</v>
      </c>
      <c r="D177" s="120">
        <v>42597</v>
      </c>
      <c r="E177" s="69">
        <v>10.61753927</v>
      </c>
      <c r="F177" s="69" t="s">
        <v>37</v>
      </c>
      <c r="G177" s="69" t="s">
        <v>37</v>
      </c>
      <c r="H177" s="70">
        <v>6870</v>
      </c>
    </row>
    <row r="178" spans="1:8" ht="15" customHeight="1" x14ac:dyDescent="0.25">
      <c r="A178" s="71">
        <v>2016</v>
      </c>
      <c r="B178" s="71" t="s">
        <v>67</v>
      </c>
      <c r="C178" s="72" t="s">
        <v>22</v>
      </c>
      <c r="D178" s="121">
        <v>42914</v>
      </c>
      <c r="E178" s="73">
        <v>116.92986756000001</v>
      </c>
      <c r="F178" s="73" t="s">
        <v>37</v>
      </c>
      <c r="G178" s="73" t="s">
        <v>37</v>
      </c>
      <c r="H178" s="74">
        <v>75655</v>
      </c>
    </row>
    <row r="179" spans="1:8" ht="15" customHeight="1" x14ac:dyDescent="0.25">
      <c r="A179" s="67">
        <v>2016</v>
      </c>
      <c r="B179" s="67" t="s">
        <v>68</v>
      </c>
      <c r="C179" s="68" t="s">
        <v>36</v>
      </c>
      <c r="D179" s="120">
        <v>42914</v>
      </c>
      <c r="E179" s="69" t="s">
        <v>37</v>
      </c>
      <c r="F179" s="69">
        <v>0.148417067436</v>
      </c>
      <c r="G179" s="69" t="s">
        <v>37</v>
      </c>
      <c r="H179" s="70">
        <v>20694</v>
      </c>
    </row>
    <row r="180" spans="1:8" ht="15" customHeight="1" x14ac:dyDescent="0.25">
      <c r="A180" s="71">
        <v>2016</v>
      </c>
      <c r="B180" s="71" t="s">
        <v>41</v>
      </c>
      <c r="C180" s="72" t="s">
        <v>17</v>
      </c>
      <c r="D180" s="121">
        <v>42562</v>
      </c>
      <c r="E180" s="73">
        <v>48.045750609899997</v>
      </c>
      <c r="F180" s="73" t="s">
        <v>37</v>
      </c>
      <c r="G180" s="73" t="s">
        <v>37</v>
      </c>
      <c r="H180" s="74">
        <v>44114</v>
      </c>
    </row>
    <row r="181" spans="1:8" ht="15" customHeight="1" x14ac:dyDescent="0.25">
      <c r="A181" s="67">
        <v>2016</v>
      </c>
      <c r="B181" s="67" t="s">
        <v>41</v>
      </c>
      <c r="C181" s="68" t="s">
        <v>17</v>
      </c>
      <c r="D181" s="120">
        <v>42597</v>
      </c>
      <c r="E181" s="69">
        <v>23.026431743900002</v>
      </c>
      <c r="F181" s="69" t="s">
        <v>37</v>
      </c>
      <c r="G181" s="69" t="s">
        <v>37</v>
      </c>
      <c r="H181" s="70">
        <v>21142</v>
      </c>
    </row>
    <row r="182" spans="1:8" ht="15" customHeight="1" x14ac:dyDescent="0.25">
      <c r="A182" s="71">
        <v>2016</v>
      </c>
      <c r="B182" s="71" t="s">
        <v>41</v>
      </c>
      <c r="C182" s="72" t="s">
        <v>17</v>
      </c>
      <c r="D182" s="121">
        <v>42705</v>
      </c>
      <c r="E182" s="73">
        <v>34.957663893000003</v>
      </c>
      <c r="F182" s="73" t="s">
        <v>37</v>
      </c>
      <c r="G182" s="73" t="s">
        <v>37</v>
      </c>
      <c r="H182" s="74">
        <v>32097</v>
      </c>
    </row>
    <row r="183" spans="1:8" ht="15" customHeight="1" x14ac:dyDescent="0.25">
      <c r="A183" s="67">
        <v>2016</v>
      </c>
      <c r="B183" s="67" t="s">
        <v>41</v>
      </c>
      <c r="C183" s="68" t="s">
        <v>22</v>
      </c>
      <c r="D183" s="120">
        <v>42857</v>
      </c>
      <c r="E183" s="69">
        <v>63.516762154699997</v>
      </c>
      <c r="F183" s="69" t="s">
        <v>37</v>
      </c>
      <c r="G183" s="69" t="s">
        <v>37</v>
      </c>
      <c r="H183" s="70">
        <v>58318</v>
      </c>
    </row>
    <row r="184" spans="1:8" ht="15" customHeight="1" x14ac:dyDescent="0.25">
      <c r="A184" s="71">
        <v>2016</v>
      </c>
      <c r="B184" s="71" t="s">
        <v>42</v>
      </c>
      <c r="C184" s="72" t="s">
        <v>17</v>
      </c>
      <c r="D184" s="121">
        <v>42562</v>
      </c>
      <c r="E184" s="73">
        <v>308.25995219999999</v>
      </c>
      <c r="F184" s="73" t="s">
        <v>37</v>
      </c>
      <c r="G184" s="73" t="s">
        <v>37</v>
      </c>
      <c r="H184" s="74">
        <v>60268</v>
      </c>
    </row>
    <row r="185" spans="1:8" ht="15" customHeight="1" x14ac:dyDescent="0.25">
      <c r="A185" s="67">
        <v>2016</v>
      </c>
      <c r="B185" s="67" t="s">
        <v>42</v>
      </c>
      <c r="C185" s="68" t="s">
        <v>17</v>
      </c>
      <c r="D185" s="120">
        <v>42597</v>
      </c>
      <c r="E185" s="69">
        <v>40.039910740000003</v>
      </c>
      <c r="F185" s="69" t="s">
        <v>37</v>
      </c>
      <c r="G185" s="69" t="s">
        <v>37</v>
      </c>
      <c r="H185" s="70">
        <v>7828</v>
      </c>
    </row>
    <row r="186" spans="1:8" ht="15" customHeight="1" x14ac:dyDescent="0.25">
      <c r="A186" s="71">
        <v>2016</v>
      </c>
      <c r="B186" s="71" t="s">
        <v>42</v>
      </c>
      <c r="C186" s="72" t="s">
        <v>17</v>
      </c>
      <c r="D186" s="121">
        <v>42705</v>
      </c>
      <c r="E186" s="73">
        <v>37.913683149999997</v>
      </c>
      <c r="F186" s="73" t="s">
        <v>37</v>
      </c>
      <c r="G186" s="73" t="s">
        <v>37</v>
      </c>
      <c r="H186" s="74">
        <v>7412</v>
      </c>
    </row>
    <row r="187" spans="1:8" ht="15" customHeight="1" x14ac:dyDescent="0.25">
      <c r="A187" s="67">
        <v>2016</v>
      </c>
      <c r="B187" s="67" t="s">
        <v>42</v>
      </c>
      <c r="C187" s="68" t="s">
        <v>22</v>
      </c>
      <c r="D187" s="120">
        <v>42857</v>
      </c>
      <c r="E187" s="69">
        <v>52.508512799999998</v>
      </c>
      <c r="F187" s="69" t="s">
        <v>37</v>
      </c>
      <c r="G187" s="69" t="s">
        <v>37</v>
      </c>
      <c r="H187" s="70">
        <v>10266</v>
      </c>
    </row>
    <row r="188" spans="1:8" ht="15" customHeight="1" x14ac:dyDescent="0.25">
      <c r="A188" s="71">
        <v>2016</v>
      </c>
      <c r="B188" s="71" t="s">
        <v>69</v>
      </c>
      <c r="C188" s="72" t="s">
        <v>36</v>
      </c>
      <c r="D188" s="121">
        <v>42914</v>
      </c>
      <c r="E188" s="73">
        <v>49.321362368800003</v>
      </c>
      <c r="F188" s="73">
        <v>49.321362368800003</v>
      </c>
      <c r="G188" s="73" t="s">
        <v>37</v>
      </c>
      <c r="H188" s="74">
        <v>32139</v>
      </c>
    </row>
    <row r="189" spans="1:8" ht="15" customHeight="1" x14ac:dyDescent="0.25">
      <c r="A189" s="67">
        <v>2016</v>
      </c>
      <c r="B189" s="67" t="s">
        <v>69</v>
      </c>
      <c r="C189" s="68" t="s">
        <v>36</v>
      </c>
      <c r="D189" s="120">
        <v>42942</v>
      </c>
      <c r="E189" s="69">
        <v>104.1427836989</v>
      </c>
      <c r="F189" s="69">
        <v>104.1427836989</v>
      </c>
      <c r="G189" s="69" t="s">
        <v>37</v>
      </c>
      <c r="H189" s="70">
        <v>67861</v>
      </c>
    </row>
    <row r="190" spans="1:8" ht="15" customHeight="1" x14ac:dyDescent="0.25">
      <c r="A190" s="71">
        <v>2016</v>
      </c>
      <c r="B190" s="71" t="s">
        <v>72</v>
      </c>
      <c r="C190" s="72" t="s">
        <v>36</v>
      </c>
      <c r="D190" s="121">
        <v>42913</v>
      </c>
      <c r="E190" s="73">
        <v>1.7902303830000001E-2</v>
      </c>
      <c r="F190" s="73">
        <v>1.9692534210000001E-2</v>
      </c>
      <c r="G190" s="73" t="s">
        <v>37</v>
      </c>
      <c r="H190" s="74">
        <v>37985</v>
      </c>
    </row>
    <row r="191" spans="1:8" ht="15" customHeight="1" x14ac:dyDescent="0.25">
      <c r="A191" s="67">
        <v>2017</v>
      </c>
      <c r="B191" s="67" t="s">
        <v>70</v>
      </c>
      <c r="C191" s="68" t="s">
        <v>1</v>
      </c>
      <c r="D191" s="120">
        <v>43229</v>
      </c>
      <c r="E191" s="69">
        <v>11.211344220000001</v>
      </c>
      <c r="F191" s="69" t="s">
        <v>37</v>
      </c>
      <c r="G191" s="69" t="s">
        <v>37</v>
      </c>
      <c r="H191" s="70">
        <v>5955.3987800000004</v>
      </c>
    </row>
    <row r="192" spans="1:8" ht="15" customHeight="1" x14ac:dyDescent="0.25">
      <c r="A192" s="71">
        <v>2017</v>
      </c>
      <c r="B192" s="71" t="s">
        <v>35</v>
      </c>
      <c r="C192" s="72" t="s">
        <v>17</v>
      </c>
      <c r="D192" s="121">
        <v>42978</v>
      </c>
      <c r="E192" s="73">
        <v>42.407154089999999</v>
      </c>
      <c r="F192" s="73" t="s">
        <v>37</v>
      </c>
      <c r="G192" s="73" t="s">
        <v>37</v>
      </c>
      <c r="H192" s="74">
        <v>12422</v>
      </c>
    </row>
    <row r="193" spans="1:8" ht="15" customHeight="1" x14ac:dyDescent="0.25">
      <c r="A193" s="67">
        <v>2017</v>
      </c>
      <c r="B193" s="67" t="s">
        <v>35</v>
      </c>
      <c r="C193" s="68" t="s">
        <v>17</v>
      </c>
      <c r="D193" s="120">
        <v>43090</v>
      </c>
      <c r="E193" s="69">
        <v>13.665234180000001</v>
      </c>
      <c r="F193" s="69" t="s">
        <v>37</v>
      </c>
      <c r="G193" s="69" t="s">
        <v>37</v>
      </c>
      <c r="H193" s="70">
        <v>4003</v>
      </c>
    </row>
    <row r="194" spans="1:8" ht="15" customHeight="1" x14ac:dyDescent="0.25">
      <c r="A194" s="71">
        <v>2017</v>
      </c>
      <c r="B194" s="71" t="s">
        <v>35</v>
      </c>
      <c r="C194" s="72" t="s">
        <v>22</v>
      </c>
      <c r="D194" s="121">
        <v>43155</v>
      </c>
      <c r="E194" s="73">
        <v>33.940159395599999</v>
      </c>
      <c r="F194" s="73" t="s">
        <v>37</v>
      </c>
      <c r="G194" s="73" t="s">
        <v>37</v>
      </c>
      <c r="H194" s="74">
        <v>9942</v>
      </c>
    </row>
    <row r="195" spans="1:8" ht="15" customHeight="1" x14ac:dyDescent="0.25">
      <c r="A195" s="67">
        <v>2017</v>
      </c>
      <c r="B195" s="67" t="s">
        <v>38</v>
      </c>
      <c r="C195" s="68" t="s">
        <v>17</v>
      </c>
      <c r="D195" s="120">
        <v>42978</v>
      </c>
      <c r="E195" s="69">
        <v>15.595925823</v>
      </c>
      <c r="F195" s="69" t="s">
        <v>37</v>
      </c>
      <c r="G195" s="69" t="s">
        <v>37</v>
      </c>
      <c r="H195" s="70">
        <v>12767</v>
      </c>
    </row>
    <row r="196" spans="1:8" ht="15" customHeight="1" x14ac:dyDescent="0.25">
      <c r="A196" s="71">
        <v>2017</v>
      </c>
      <c r="B196" s="71" t="s">
        <v>38</v>
      </c>
      <c r="C196" s="72" t="s">
        <v>17</v>
      </c>
      <c r="D196" s="121">
        <v>43090</v>
      </c>
      <c r="E196" s="73">
        <v>7.7534386150000003</v>
      </c>
      <c r="F196" s="73" t="s">
        <v>37</v>
      </c>
      <c r="G196" s="73" t="s">
        <v>37</v>
      </c>
      <c r="H196" s="74">
        <v>6347</v>
      </c>
    </row>
    <row r="197" spans="1:8" ht="15" customHeight="1" x14ac:dyDescent="0.25">
      <c r="A197" s="67">
        <v>2017</v>
      </c>
      <c r="B197" s="67" t="s">
        <v>38</v>
      </c>
      <c r="C197" s="68" t="s">
        <v>22</v>
      </c>
      <c r="D197" s="120">
        <v>43155</v>
      </c>
      <c r="E197" s="69">
        <v>10.568753109999999</v>
      </c>
      <c r="F197" s="69" t="s">
        <v>37</v>
      </c>
      <c r="G197" s="69" t="s">
        <v>37</v>
      </c>
      <c r="H197" s="70">
        <v>8652</v>
      </c>
    </row>
    <row r="198" spans="1:8" ht="15" customHeight="1" x14ac:dyDescent="0.25">
      <c r="A198" s="71">
        <v>2017</v>
      </c>
      <c r="B198" s="71" t="s">
        <v>67</v>
      </c>
      <c r="C198" s="72" t="s">
        <v>17</v>
      </c>
      <c r="D198" s="121">
        <v>42978</v>
      </c>
      <c r="E198" s="73">
        <v>47.789709709999997</v>
      </c>
      <c r="F198" s="73" t="s">
        <v>37</v>
      </c>
      <c r="G198" s="73" t="s">
        <v>37</v>
      </c>
      <c r="H198" s="74">
        <v>30921</v>
      </c>
    </row>
    <row r="199" spans="1:8" ht="15" customHeight="1" x14ac:dyDescent="0.25">
      <c r="A199" s="67">
        <v>2017</v>
      </c>
      <c r="B199" s="67" t="s">
        <v>67</v>
      </c>
      <c r="C199" s="68" t="s">
        <v>17</v>
      </c>
      <c r="D199" s="120">
        <v>43090</v>
      </c>
      <c r="E199" s="69">
        <v>32.47055572</v>
      </c>
      <c r="F199" s="69" t="s">
        <v>37</v>
      </c>
      <c r="G199" s="69" t="s">
        <v>37</v>
      </c>
      <c r="H199" s="70">
        <v>21009</v>
      </c>
    </row>
    <row r="200" spans="1:8" ht="15" customHeight="1" x14ac:dyDescent="0.25">
      <c r="A200" s="71">
        <v>2017</v>
      </c>
      <c r="B200" s="71" t="s">
        <v>67</v>
      </c>
      <c r="C200" s="72" t="s">
        <v>17</v>
      </c>
      <c r="D200" s="121">
        <v>43174</v>
      </c>
      <c r="E200" s="73">
        <v>72.631990149999993</v>
      </c>
      <c r="F200" s="73" t="s">
        <v>37</v>
      </c>
      <c r="G200" s="73" t="s">
        <v>37</v>
      </c>
      <c r="H200" s="74">
        <v>46994</v>
      </c>
    </row>
    <row r="201" spans="1:8" ht="15" customHeight="1" x14ac:dyDescent="0.25">
      <c r="A201" s="67">
        <v>2017</v>
      </c>
      <c r="B201" s="67" t="s">
        <v>68</v>
      </c>
      <c r="C201" s="68" t="s">
        <v>36</v>
      </c>
      <c r="D201" s="120">
        <v>43230</v>
      </c>
      <c r="E201" s="69" t="s">
        <v>37</v>
      </c>
      <c r="F201" s="69">
        <v>9.9040838781999999E-2</v>
      </c>
      <c r="G201" s="69" t="s">
        <v>37</v>
      </c>
      <c r="H201" s="70">
        <v>13810</v>
      </c>
    </row>
    <row r="202" spans="1:8" ht="15" customHeight="1" x14ac:dyDescent="0.25">
      <c r="A202" s="71">
        <v>2017</v>
      </c>
      <c r="B202" s="71" t="s">
        <v>68</v>
      </c>
      <c r="C202" s="72" t="s">
        <v>43</v>
      </c>
      <c r="D202" s="121">
        <v>43279</v>
      </c>
      <c r="E202" s="73">
        <v>0.93419347822999999</v>
      </c>
      <c r="F202" s="73">
        <v>0.93419347822999999</v>
      </c>
      <c r="G202" s="73" t="s">
        <v>37</v>
      </c>
      <c r="H202" s="74">
        <v>198900</v>
      </c>
    </row>
    <row r="203" spans="1:8" ht="15" customHeight="1" x14ac:dyDescent="0.25">
      <c r="A203" s="67">
        <v>2017</v>
      </c>
      <c r="B203" s="67" t="s">
        <v>39</v>
      </c>
      <c r="C203" s="68" t="s">
        <v>17</v>
      </c>
      <c r="D203" s="120">
        <v>43155</v>
      </c>
      <c r="E203" s="69">
        <v>128.38868740999999</v>
      </c>
      <c r="F203" s="69" t="s">
        <v>37</v>
      </c>
      <c r="G203" s="69" t="s">
        <v>37</v>
      </c>
      <c r="H203" s="70">
        <v>3867</v>
      </c>
    </row>
    <row r="204" spans="1:8" ht="15" customHeight="1" x14ac:dyDescent="0.25">
      <c r="A204" s="71">
        <v>2017</v>
      </c>
      <c r="B204" s="71" t="s">
        <v>41</v>
      </c>
      <c r="C204" s="72" t="s">
        <v>17</v>
      </c>
      <c r="D204" s="121">
        <v>42978</v>
      </c>
      <c r="E204" s="73">
        <v>75.346211444600002</v>
      </c>
      <c r="F204" s="73" t="s">
        <v>37</v>
      </c>
      <c r="G204" s="73" t="s">
        <v>37</v>
      </c>
      <c r="H204" s="74">
        <v>69180</v>
      </c>
    </row>
    <row r="205" spans="1:8" ht="15" customHeight="1" x14ac:dyDescent="0.25">
      <c r="A205" s="67">
        <v>2017</v>
      </c>
      <c r="B205" s="67" t="s">
        <v>41</v>
      </c>
      <c r="C205" s="68" t="s">
        <v>17</v>
      </c>
      <c r="D205" s="120">
        <v>43090</v>
      </c>
      <c r="E205" s="69">
        <v>12.12517726485</v>
      </c>
      <c r="F205" s="69" t="s">
        <v>37</v>
      </c>
      <c r="G205" s="69" t="s">
        <v>37</v>
      </c>
      <c r="H205" s="70">
        <v>11133</v>
      </c>
    </row>
    <row r="206" spans="1:8" ht="15" customHeight="1" x14ac:dyDescent="0.25">
      <c r="A206" s="71">
        <v>2017</v>
      </c>
      <c r="B206" s="71" t="s">
        <v>41</v>
      </c>
      <c r="C206" s="72" t="s">
        <v>22</v>
      </c>
      <c r="D206" s="121">
        <v>43155</v>
      </c>
      <c r="E206" s="73">
        <v>116.954666659</v>
      </c>
      <c r="F206" s="73" t="s">
        <v>37</v>
      </c>
      <c r="G206" s="73" t="s">
        <v>37</v>
      </c>
      <c r="H206" s="74">
        <v>107383</v>
      </c>
    </row>
    <row r="207" spans="1:8" ht="15" customHeight="1" x14ac:dyDescent="0.25">
      <c r="A207" s="67">
        <v>2017</v>
      </c>
      <c r="B207" s="67" t="s">
        <v>42</v>
      </c>
      <c r="C207" s="68" t="s">
        <v>17</v>
      </c>
      <c r="D207" s="120">
        <v>42978</v>
      </c>
      <c r="E207" s="69">
        <v>149.79756531999999</v>
      </c>
      <c r="F207" s="69" t="s">
        <v>37</v>
      </c>
      <c r="G207" s="69" t="s">
        <v>37</v>
      </c>
      <c r="H207" s="70">
        <v>29287</v>
      </c>
    </row>
    <row r="208" spans="1:8" ht="15" customHeight="1" x14ac:dyDescent="0.25">
      <c r="A208" s="71">
        <v>2017</v>
      </c>
      <c r="B208" s="71" t="s">
        <v>42</v>
      </c>
      <c r="C208" s="72" t="s">
        <v>17</v>
      </c>
      <c r="D208" s="121">
        <v>43090</v>
      </c>
      <c r="E208" s="73">
        <v>54.671538573699998</v>
      </c>
      <c r="F208" s="73" t="s">
        <v>37</v>
      </c>
      <c r="G208" s="73" t="s">
        <v>37</v>
      </c>
      <c r="H208" s="74">
        <v>10689</v>
      </c>
    </row>
    <row r="209" spans="1:8" ht="15" customHeight="1" x14ac:dyDescent="0.25">
      <c r="A209" s="67">
        <v>2017</v>
      </c>
      <c r="B209" s="67" t="s">
        <v>42</v>
      </c>
      <c r="C209" s="68" t="s">
        <v>22</v>
      </c>
      <c r="D209" s="120">
        <v>43174</v>
      </c>
      <c r="E209" s="69">
        <v>385.25018556700002</v>
      </c>
      <c r="F209" s="69" t="s">
        <v>37</v>
      </c>
      <c r="G209" s="69" t="s">
        <v>37</v>
      </c>
      <c r="H209" s="70">
        <v>75320</v>
      </c>
    </row>
    <row r="210" spans="1:8" ht="15" customHeight="1" x14ac:dyDescent="0.25">
      <c r="A210" s="71">
        <v>2017</v>
      </c>
      <c r="B210" s="71" t="s">
        <v>73</v>
      </c>
      <c r="C210" s="72" t="s">
        <v>36</v>
      </c>
      <c r="D210" s="121">
        <v>43228</v>
      </c>
      <c r="E210" s="73">
        <v>620.44756150000001</v>
      </c>
      <c r="F210" s="73" t="s">
        <v>37</v>
      </c>
      <c r="G210" s="73" t="s">
        <v>37</v>
      </c>
      <c r="H210" s="74">
        <v>60253</v>
      </c>
    </row>
    <row r="211" spans="1:8" ht="15" customHeight="1" x14ac:dyDescent="0.25">
      <c r="A211" s="67">
        <v>2017</v>
      </c>
      <c r="B211" s="67" t="s">
        <v>69</v>
      </c>
      <c r="C211" s="68" t="s">
        <v>17</v>
      </c>
      <c r="D211" s="120">
        <v>42978</v>
      </c>
      <c r="E211" s="69">
        <v>43.4460776532</v>
      </c>
      <c r="F211" s="69">
        <v>43.4460776532</v>
      </c>
      <c r="G211" s="69" t="s">
        <v>37</v>
      </c>
      <c r="H211" s="70">
        <v>28310</v>
      </c>
    </row>
    <row r="212" spans="1:8" ht="15" customHeight="1" x14ac:dyDescent="0.25">
      <c r="A212" s="71">
        <v>2017</v>
      </c>
      <c r="B212" s="71" t="s">
        <v>69</v>
      </c>
      <c r="C212" s="72" t="s">
        <v>17</v>
      </c>
      <c r="D212" s="121">
        <v>43090</v>
      </c>
      <c r="E212" s="73">
        <v>34.036804330110002</v>
      </c>
      <c r="F212" s="73">
        <v>34.036804330110002</v>
      </c>
      <c r="G212" s="73" t="s">
        <v>37</v>
      </c>
      <c r="H212" s="74">
        <v>22179</v>
      </c>
    </row>
    <row r="213" spans="1:8" ht="15" customHeight="1" x14ac:dyDescent="0.25">
      <c r="A213" s="67">
        <v>2017</v>
      </c>
      <c r="B213" s="67" t="s">
        <v>69</v>
      </c>
      <c r="C213" s="68" t="s">
        <v>17</v>
      </c>
      <c r="D213" s="120">
        <v>43174</v>
      </c>
      <c r="E213" s="69">
        <v>65.938536528399993</v>
      </c>
      <c r="F213" s="69">
        <v>65.938536528399993</v>
      </c>
      <c r="G213" s="69" t="s">
        <v>37</v>
      </c>
      <c r="H213" s="70">
        <v>42967</v>
      </c>
    </row>
    <row r="214" spans="1:8" ht="15" customHeight="1" x14ac:dyDescent="0.25">
      <c r="A214" s="71">
        <v>2017</v>
      </c>
      <c r="B214" s="71" t="s">
        <v>69</v>
      </c>
      <c r="C214" s="72" t="s">
        <v>17</v>
      </c>
      <c r="D214" s="121">
        <v>43251</v>
      </c>
      <c r="E214" s="73">
        <v>33.060929106899998</v>
      </c>
      <c r="F214" s="73">
        <v>33.060929106899998</v>
      </c>
      <c r="G214" s="73" t="s">
        <v>37</v>
      </c>
      <c r="H214" s="74">
        <v>21543</v>
      </c>
    </row>
    <row r="215" spans="1:8" ht="15" customHeight="1" x14ac:dyDescent="0.25">
      <c r="A215" s="67">
        <v>2017</v>
      </c>
      <c r="B215" s="67" t="s">
        <v>72</v>
      </c>
      <c r="C215" s="68" t="s">
        <v>36</v>
      </c>
      <c r="D215" s="120">
        <v>43229</v>
      </c>
      <c r="E215" s="69">
        <v>1.2836976337000001E-2</v>
      </c>
      <c r="F215" s="69" t="s">
        <v>37</v>
      </c>
      <c r="G215" s="69" t="s">
        <v>37</v>
      </c>
      <c r="H215" s="70">
        <v>26417</v>
      </c>
    </row>
    <row r="216" spans="1:8" ht="15" customHeight="1" x14ac:dyDescent="0.25">
      <c r="A216" s="71">
        <v>2018</v>
      </c>
      <c r="B216" s="71" t="s">
        <v>70</v>
      </c>
      <c r="C216" s="72" t="s">
        <v>1</v>
      </c>
      <c r="D216" s="121">
        <v>43602</v>
      </c>
      <c r="E216" s="73">
        <v>402.86147437649998</v>
      </c>
      <c r="F216" s="73" t="s">
        <v>37</v>
      </c>
      <c r="G216" s="73" t="s">
        <v>37</v>
      </c>
      <c r="H216" s="74">
        <v>213997.59802</v>
      </c>
    </row>
    <row r="217" spans="1:8" ht="15" customHeight="1" x14ac:dyDescent="0.25">
      <c r="A217" s="67">
        <v>2018</v>
      </c>
      <c r="B217" s="67" t="s">
        <v>70</v>
      </c>
      <c r="C217" s="68" t="s">
        <v>74</v>
      </c>
      <c r="D217" s="120">
        <v>43602</v>
      </c>
      <c r="E217" s="69">
        <v>124.2529132106</v>
      </c>
      <c r="F217" s="69" t="s">
        <v>37</v>
      </c>
      <c r="G217" s="69" t="s">
        <v>37</v>
      </c>
      <c r="H217" s="70">
        <v>66002</v>
      </c>
    </row>
    <row r="218" spans="1:8" ht="15" customHeight="1" x14ac:dyDescent="0.25">
      <c r="A218" s="71">
        <v>2018</v>
      </c>
      <c r="B218" s="71" t="s">
        <v>35</v>
      </c>
      <c r="C218" s="72" t="s">
        <v>22</v>
      </c>
      <c r="D218" s="121">
        <v>43279</v>
      </c>
      <c r="E218" s="73">
        <v>21.6733516432</v>
      </c>
      <c r="F218" s="73" t="s">
        <v>37</v>
      </c>
      <c r="G218" s="73" t="s">
        <v>37</v>
      </c>
      <c r="H218" s="74">
        <v>6349</v>
      </c>
    </row>
    <row r="219" spans="1:8" ht="15" customHeight="1" x14ac:dyDescent="0.25">
      <c r="A219" s="67">
        <v>2018</v>
      </c>
      <c r="B219" s="67" t="s">
        <v>35</v>
      </c>
      <c r="C219" s="68" t="s">
        <v>71</v>
      </c>
      <c r="D219" s="120">
        <v>43343</v>
      </c>
      <c r="E219" s="69">
        <v>15.476000000000001</v>
      </c>
      <c r="F219" s="69" t="s">
        <v>37</v>
      </c>
      <c r="G219" s="69" t="s">
        <v>37</v>
      </c>
      <c r="H219" s="70">
        <v>4533</v>
      </c>
    </row>
    <row r="220" spans="1:8" ht="15" customHeight="1" x14ac:dyDescent="0.25">
      <c r="A220" s="71">
        <v>2018</v>
      </c>
      <c r="B220" s="71" t="s">
        <v>35</v>
      </c>
      <c r="C220" s="72" t="s">
        <v>71</v>
      </c>
      <c r="D220" s="121">
        <v>43416</v>
      </c>
      <c r="E220" s="73">
        <v>29.223667899999999</v>
      </c>
      <c r="F220" s="73" t="s">
        <v>37</v>
      </c>
      <c r="G220" s="73" t="s">
        <v>37</v>
      </c>
      <c r="H220" s="74">
        <v>8560</v>
      </c>
    </row>
    <row r="221" spans="1:8" ht="15" customHeight="1" x14ac:dyDescent="0.25">
      <c r="A221" s="67">
        <v>2018</v>
      </c>
      <c r="B221" s="67" t="s">
        <v>35</v>
      </c>
      <c r="C221" s="68" t="s">
        <v>71</v>
      </c>
      <c r="D221" s="120">
        <v>43521</v>
      </c>
      <c r="E221" s="69">
        <v>19.375645178300001</v>
      </c>
      <c r="F221" s="69" t="s">
        <v>37</v>
      </c>
      <c r="G221" s="69" t="s">
        <v>37</v>
      </c>
      <c r="H221" s="70">
        <v>5676</v>
      </c>
    </row>
    <row r="222" spans="1:8" ht="15" customHeight="1" x14ac:dyDescent="0.25">
      <c r="A222" s="71">
        <v>2018</v>
      </c>
      <c r="B222" s="71" t="s">
        <v>38</v>
      </c>
      <c r="C222" s="72" t="s">
        <v>17</v>
      </c>
      <c r="D222" s="121">
        <v>43279</v>
      </c>
      <c r="E222" s="73">
        <v>13.9784239323</v>
      </c>
      <c r="F222" s="73" t="s">
        <v>37</v>
      </c>
      <c r="G222" s="73" t="s">
        <v>37</v>
      </c>
      <c r="H222" s="74">
        <v>11443</v>
      </c>
    </row>
    <row r="223" spans="1:8" ht="15" customHeight="1" x14ac:dyDescent="0.25">
      <c r="A223" s="67">
        <v>2018</v>
      </c>
      <c r="B223" s="67" t="s">
        <v>38</v>
      </c>
      <c r="C223" s="68" t="s">
        <v>17</v>
      </c>
      <c r="D223" s="120">
        <v>43343</v>
      </c>
      <c r="E223" s="69">
        <v>3.6575000000000002</v>
      </c>
      <c r="F223" s="69" t="s">
        <v>37</v>
      </c>
      <c r="G223" s="69" t="s">
        <v>37</v>
      </c>
      <c r="H223" s="70">
        <v>2994</v>
      </c>
    </row>
    <row r="224" spans="1:8" ht="15" customHeight="1" x14ac:dyDescent="0.25">
      <c r="A224" s="71">
        <v>2018</v>
      </c>
      <c r="B224" s="71" t="s">
        <v>38</v>
      </c>
      <c r="C224" s="72" t="s">
        <v>17</v>
      </c>
      <c r="D224" s="121">
        <v>43416</v>
      </c>
      <c r="E224" s="73">
        <v>14.38194489</v>
      </c>
      <c r="F224" s="73" t="s">
        <v>37</v>
      </c>
      <c r="G224" s="73" t="s">
        <v>37</v>
      </c>
      <c r="H224" s="74">
        <v>11773</v>
      </c>
    </row>
    <row r="225" spans="1:8" ht="15" customHeight="1" x14ac:dyDescent="0.25">
      <c r="A225" s="67">
        <v>2018</v>
      </c>
      <c r="B225" s="67" t="s">
        <v>38</v>
      </c>
      <c r="C225" s="68" t="s">
        <v>17</v>
      </c>
      <c r="D225" s="120">
        <v>43521</v>
      </c>
      <c r="E225" s="69">
        <v>10.0252649195</v>
      </c>
      <c r="F225" s="69" t="s">
        <v>37</v>
      </c>
      <c r="G225" s="69" t="s">
        <v>37</v>
      </c>
      <c r="H225" s="70">
        <v>8207</v>
      </c>
    </row>
    <row r="226" spans="1:8" ht="15" customHeight="1" x14ac:dyDescent="0.25">
      <c r="A226" s="71">
        <v>2018</v>
      </c>
      <c r="B226" s="71" t="s">
        <v>67</v>
      </c>
      <c r="C226" s="72" t="s">
        <v>17</v>
      </c>
      <c r="D226" s="121">
        <v>43279</v>
      </c>
      <c r="E226" s="73">
        <v>56.192546061500003</v>
      </c>
      <c r="F226" s="73" t="s">
        <v>37</v>
      </c>
      <c r="G226" s="73" t="s">
        <v>37</v>
      </c>
      <c r="H226" s="74">
        <v>36357</v>
      </c>
    </row>
    <row r="227" spans="1:8" ht="15" customHeight="1" x14ac:dyDescent="0.25">
      <c r="A227" s="67">
        <v>2018</v>
      </c>
      <c r="B227" s="67" t="s">
        <v>67</v>
      </c>
      <c r="C227" s="68" t="s">
        <v>17</v>
      </c>
      <c r="D227" s="120">
        <v>43343</v>
      </c>
      <c r="E227" s="69">
        <v>75.993300000000005</v>
      </c>
      <c r="F227" s="69" t="s">
        <v>37</v>
      </c>
      <c r="G227" s="69" t="s">
        <v>37</v>
      </c>
      <c r="H227" s="70">
        <v>49169</v>
      </c>
    </row>
    <row r="228" spans="1:8" ht="15" customHeight="1" x14ac:dyDescent="0.25">
      <c r="A228" s="71">
        <v>2018</v>
      </c>
      <c r="B228" s="71" t="s">
        <v>67</v>
      </c>
      <c r="C228" s="72" t="s">
        <v>17</v>
      </c>
      <c r="D228" s="121">
        <v>43416</v>
      </c>
      <c r="E228" s="73">
        <v>37.377207130000002</v>
      </c>
      <c r="F228" s="73" t="s">
        <v>37</v>
      </c>
      <c r="G228" s="73" t="s">
        <v>37</v>
      </c>
      <c r="H228" s="74">
        <v>24184</v>
      </c>
    </row>
    <row r="229" spans="1:8" ht="15" customHeight="1" x14ac:dyDescent="0.25">
      <c r="A229" s="67">
        <v>2018</v>
      </c>
      <c r="B229" s="67" t="s">
        <v>67</v>
      </c>
      <c r="C229" s="68" t="s">
        <v>17</v>
      </c>
      <c r="D229" s="120">
        <v>43521</v>
      </c>
      <c r="E229" s="69">
        <v>80.946983439299999</v>
      </c>
      <c r="F229" s="69" t="s">
        <v>37</v>
      </c>
      <c r="G229" s="69" t="s">
        <v>37</v>
      </c>
      <c r="H229" s="70">
        <v>52374</v>
      </c>
    </row>
    <row r="230" spans="1:8" ht="15" customHeight="1" x14ac:dyDescent="0.25">
      <c r="A230" s="71">
        <v>2018</v>
      </c>
      <c r="B230" s="71" t="s">
        <v>68</v>
      </c>
      <c r="C230" s="72" t="s">
        <v>36</v>
      </c>
      <c r="D230" s="121">
        <v>43279</v>
      </c>
      <c r="E230" s="73">
        <v>0.11568601055</v>
      </c>
      <c r="F230" s="73">
        <v>0.11568601055</v>
      </c>
      <c r="G230" s="73" t="s">
        <v>37</v>
      </c>
      <c r="H230" s="74">
        <v>24631</v>
      </c>
    </row>
    <row r="231" spans="1:8" ht="15" customHeight="1" x14ac:dyDescent="0.25">
      <c r="A231" s="67">
        <v>2018</v>
      </c>
      <c r="B231" s="67" t="s">
        <v>68</v>
      </c>
      <c r="C231" s="68" t="s">
        <v>17</v>
      </c>
      <c r="D231" s="120">
        <v>43343</v>
      </c>
      <c r="E231" s="69">
        <v>0.58533000000000002</v>
      </c>
      <c r="F231" s="69">
        <v>0.58533000000000002</v>
      </c>
      <c r="G231" s="69" t="s">
        <v>37</v>
      </c>
      <c r="H231" s="70">
        <v>124623</v>
      </c>
    </row>
    <row r="232" spans="1:8" ht="15" customHeight="1" x14ac:dyDescent="0.25">
      <c r="A232" s="71">
        <v>2018</v>
      </c>
      <c r="B232" s="71" t="s">
        <v>68</v>
      </c>
      <c r="C232" s="72" t="s">
        <v>17</v>
      </c>
      <c r="D232" s="121">
        <v>43431</v>
      </c>
      <c r="E232" s="73">
        <v>0.50065999999999999</v>
      </c>
      <c r="F232" s="73">
        <v>0.50065999999999999</v>
      </c>
      <c r="G232" s="73" t="s">
        <v>37</v>
      </c>
      <c r="H232" s="74">
        <v>106596</v>
      </c>
    </row>
    <row r="233" spans="1:8" ht="15" customHeight="1" x14ac:dyDescent="0.25">
      <c r="A233" s="67">
        <v>2018</v>
      </c>
      <c r="B233" s="67" t="s">
        <v>68</v>
      </c>
      <c r="C233" s="68" t="s">
        <v>17</v>
      </c>
      <c r="D233" s="120">
        <v>43644</v>
      </c>
      <c r="E233" s="69">
        <v>0.4218330877</v>
      </c>
      <c r="F233" s="69">
        <v>0.4218330877</v>
      </c>
      <c r="G233" s="69" t="s">
        <v>37</v>
      </c>
      <c r="H233" s="70">
        <v>89813</v>
      </c>
    </row>
    <row r="234" spans="1:8" ht="15" customHeight="1" x14ac:dyDescent="0.25">
      <c r="A234" s="71">
        <v>2018</v>
      </c>
      <c r="B234" s="71" t="s">
        <v>39</v>
      </c>
      <c r="C234" s="72" t="s">
        <v>17</v>
      </c>
      <c r="D234" s="121">
        <v>43279</v>
      </c>
      <c r="E234" s="73">
        <v>101.35129068000001</v>
      </c>
      <c r="F234" s="73" t="s">
        <v>37</v>
      </c>
      <c r="G234" s="73" t="s">
        <v>37</v>
      </c>
      <c r="H234" s="74">
        <v>3052</v>
      </c>
    </row>
    <row r="235" spans="1:8" ht="15" customHeight="1" x14ac:dyDescent="0.25">
      <c r="A235" s="67">
        <v>2018</v>
      </c>
      <c r="B235" s="67" t="s">
        <v>39</v>
      </c>
      <c r="C235" s="68" t="s">
        <v>17</v>
      </c>
      <c r="D235" s="120">
        <v>43343</v>
      </c>
      <c r="E235" s="69">
        <v>8.1465999999999994</v>
      </c>
      <c r="F235" s="69" t="s">
        <v>37</v>
      </c>
      <c r="G235" s="69" t="s">
        <v>37</v>
      </c>
      <c r="H235" s="70">
        <v>245</v>
      </c>
    </row>
    <row r="236" spans="1:8" ht="15" customHeight="1" x14ac:dyDescent="0.25">
      <c r="A236" s="71">
        <v>2018</v>
      </c>
      <c r="B236" s="71" t="s">
        <v>39</v>
      </c>
      <c r="C236" s="72" t="s">
        <v>17</v>
      </c>
      <c r="D236" s="121">
        <v>43416</v>
      </c>
      <c r="E236" s="73">
        <v>122.45070294999999</v>
      </c>
      <c r="F236" s="73" t="s">
        <v>37</v>
      </c>
      <c r="G236" s="73" t="s">
        <v>37</v>
      </c>
      <c r="H236" s="74">
        <v>3688</v>
      </c>
    </row>
    <row r="237" spans="1:8" ht="15" customHeight="1" x14ac:dyDescent="0.25">
      <c r="A237" s="67">
        <v>2018</v>
      </c>
      <c r="B237" s="67" t="s">
        <v>39</v>
      </c>
      <c r="C237" s="68" t="s">
        <v>17</v>
      </c>
      <c r="D237" s="120">
        <v>43521</v>
      </c>
      <c r="E237" s="69">
        <v>63.012876544000001</v>
      </c>
      <c r="F237" s="69" t="s">
        <v>37</v>
      </c>
      <c r="G237" s="69" t="s">
        <v>37</v>
      </c>
      <c r="H237" s="70">
        <v>1898</v>
      </c>
    </row>
    <row r="238" spans="1:8" ht="15" customHeight="1" x14ac:dyDescent="0.25">
      <c r="A238" s="71">
        <v>2018</v>
      </c>
      <c r="B238" s="71" t="s">
        <v>41</v>
      </c>
      <c r="C238" s="72" t="s">
        <v>17</v>
      </c>
      <c r="D238" s="121">
        <v>43279</v>
      </c>
      <c r="E238" s="73">
        <v>66.629781344999998</v>
      </c>
      <c r="F238" s="73" t="s">
        <v>37</v>
      </c>
      <c r="G238" s="73" t="s">
        <v>37</v>
      </c>
      <c r="H238" s="74">
        <v>61177</v>
      </c>
    </row>
    <row r="239" spans="1:8" ht="15" customHeight="1" x14ac:dyDescent="0.25">
      <c r="A239" s="67">
        <v>2018</v>
      </c>
      <c r="B239" s="67" t="s">
        <v>41</v>
      </c>
      <c r="C239" s="68" t="s">
        <v>17</v>
      </c>
      <c r="D239" s="120">
        <v>43343</v>
      </c>
      <c r="E239" s="69">
        <v>47.398000000000003</v>
      </c>
      <c r="F239" s="69" t="s">
        <v>37</v>
      </c>
      <c r="G239" s="69" t="s">
        <v>37</v>
      </c>
      <c r="H239" s="70">
        <v>43519</v>
      </c>
    </row>
    <row r="240" spans="1:8" ht="15" customHeight="1" x14ac:dyDescent="0.25">
      <c r="A240" s="71">
        <v>2018</v>
      </c>
      <c r="B240" s="71" t="s">
        <v>41</v>
      </c>
      <c r="C240" s="72" t="s">
        <v>17</v>
      </c>
      <c r="D240" s="121">
        <v>43416</v>
      </c>
      <c r="E240" s="73">
        <v>53.341153579999997</v>
      </c>
      <c r="F240" s="73" t="s">
        <v>37</v>
      </c>
      <c r="G240" s="73" t="s">
        <v>37</v>
      </c>
      <c r="H240" s="74">
        <v>48976</v>
      </c>
    </row>
    <row r="241" spans="1:8" ht="15" customHeight="1" x14ac:dyDescent="0.25">
      <c r="A241" s="67">
        <v>2018</v>
      </c>
      <c r="B241" s="67" t="s">
        <v>41</v>
      </c>
      <c r="C241" s="68" t="s">
        <v>17</v>
      </c>
      <c r="D241" s="120">
        <v>43521</v>
      </c>
      <c r="E241" s="69">
        <v>31.6993030844</v>
      </c>
      <c r="F241" s="69" t="s">
        <v>37</v>
      </c>
      <c r="G241" s="69" t="s">
        <v>37</v>
      </c>
      <c r="H241" s="70">
        <v>29105</v>
      </c>
    </row>
    <row r="242" spans="1:8" ht="15" customHeight="1" x14ac:dyDescent="0.25">
      <c r="A242" s="71">
        <v>2018</v>
      </c>
      <c r="B242" s="71" t="s">
        <v>42</v>
      </c>
      <c r="C242" s="72" t="s">
        <v>17</v>
      </c>
      <c r="D242" s="121">
        <v>43279</v>
      </c>
      <c r="E242" s="73">
        <v>97.892627347000001</v>
      </c>
      <c r="F242" s="73" t="s">
        <v>37</v>
      </c>
      <c r="G242" s="73" t="s">
        <v>37</v>
      </c>
      <c r="H242" s="74">
        <v>19139</v>
      </c>
    </row>
    <row r="243" spans="1:8" ht="15" customHeight="1" x14ac:dyDescent="0.25">
      <c r="A243" s="67">
        <v>2018</v>
      </c>
      <c r="B243" s="67" t="s">
        <v>42</v>
      </c>
      <c r="C243" s="68" t="s">
        <v>17</v>
      </c>
      <c r="D243" s="120">
        <v>43343</v>
      </c>
      <c r="E243" s="69">
        <v>51.703899999999997</v>
      </c>
      <c r="F243" s="69" t="s">
        <v>37</v>
      </c>
      <c r="G243" s="69" t="s">
        <v>37</v>
      </c>
      <c r="H243" s="70">
        <v>10109</v>
      </c>
    </row>
    <row r="244" spans="1:8" ht="15" customHeight="1" x14ac:dyDescent="0.25">
      <c r="A244" s="71">
        <v>2018</v>
      </c>
      <c r="B244" s="71" t="s">
        <v>42</v>
      </c>
      <c r="C244" s="72" t="s">
        <v>17</v>
      </c>
      <c r="D244" s="121">
        <v>43416</v>
      </c>
      <c r="E244" s="73">
        <v>112.93063915</v>
      </c>
      <c r="F244" s="73" t="s">
        <v>37</v>
      </c>
      <c r="G244" s="73" t="s">
        <v>37</v>
      </c>
      <c r="H244" s="74">
        <v>22079</v>
      </c>
    </row>
    <row r="245" spans="1:8" ht="15" customHeight="1" x14ac:dyDescent="0.25">
      <c r="A245" s="67">
        <v>2018</v>
      </c>
      <c r="B245" s="67" t="s">
        <v>42</v>
      </c>
      <c r="C245" s="68" t="s">
        <v>17</v>
      </c>
      <c r="D245" s="120">
        <v>43521</v>
      </c>
      <c r="E245" s="69">
        <v>129.5685616518</v>
      </c>
      <c r="F245" s="69" t="s">
        <v>37</v>
      </c>
      <c r="G245" s="69" t="s">
        <v>37</v>
      </c>
      <c r="H245" s="70">
        <v>25332</v>
      </c>
    </row>
    <row r="246" spans="1:8" ht="15" customHeight="1" x14ac:dyDescent="0.25">
      <c r="A246" s="71">
        <v>2018</v>
      </c>
      <c r="B246" s="71" t="s">
        <v>73</v>
      </c>
      <c r="C246" s="72" t="s">
        <v>36</v>
      </c>
      <c r="D246" s="121">
        <v>43279</v>
      </c>
      <c r="E246" s="73">
        <v>263.49260791659998</v>
      </c>
      <c r="F246" s="73" t="s">
        <v>37</v>
      </c>
      <c r="G246" s="73" t="s">
        <v>37</v>
      </c>
      <c r="H246" s="74">
        <v>25588</v>
      </c>
    </row>
    <row r="247" spans="1:8" ht="15" customHeight="1" x14ac:dyDescent="0.25">
      <c r="A247" s="67">
        <v>2018</v>
      </c>
      <c r="B247" s="67" t="s">
        <v>73</v>
      </c>
      <c r="C247" s="68" t="s">
        <v>17</v>
      </c>
      <c r="D247" s="120">
        <v>43343</v>
      </c>
      <c r="E247" s="69">
        <v>214.887</v>
      </c>
      <c r="F247" s="69" t="s">
        <v>37</v>
      </c>
      <c r="G247" s="69" t="s">
        <v>37</v>
      </c>
      <c r="H247" s="70">
        <v>20868</v>
      </c>
    </row>
    <row r="248" spans="1:8" ht="15" customHeight="1" x14ac:dyDescent="0.25">
      <c r="A248" s="71">
        <v>2018</v>
      </c>
      <c r="B248" s="71" t="s">
        <v>73</v>
      </c>
      <c r="C248" s="72" t="s">
        <v>17</v>
      </c>
      <c r="D248" s="121">
        <v>43416</v>
      </c>
      <c r="E248" s="73">
        <v>368.6281907</v>
      </c>
      <c r="F248" s="73" t="s">
        <v>37</v>
      </c>
      <c r="G248" s="73" t="s">
        <v>37</v>
      </c>
      <c r="H248" s="74">
        <v>35798</v>
      </c>
    </row>
    <row r="249" spans="1:8" ht="15" customHeight="1" x14ac:dyDescent="0.25">
      <c r="A249" s="67">
        <v>2018</v>
      </c>
      <c r="B249" s="67" t="s">
        <v>73</v>
      </c>
      <c r="C249" s="68" t="s">
        <v>17</v>
      </c>
      <c r="D249" s="120">
        <v>43521</v>
      </c>
      <c r="E249" s="69">
        <v>240.37852912100001</v>
      </c>
      <c r="F249" s="69" t="s">
        <v>37</v>
      </c>
      <c r="G249" s="69" t="s">
        <v>37</v>
      </c>
      <c r="H249" s="70">
        <v>23344</v>
      </c>
    </row>
    <row r="250" spans="1:8" ht="15" customHeight="1" x14ac:dyDescent="0.25">
      <c r="A250" s="71">
        <v>2018</v>
      </c>
      <c r="B250" s="71" t="s">
        <v>69</v>
      </c>
      <c r="C250" s="72" t="s">
        <v>17</v>
      </c>
      <c r="D250" s="121">
        <v>43343</v>
      </c>
      <c r="E250" s="73">
        <v>14.048500000000001</v>
      </c>
      <c r="F250" s="73">
        <v>14.048500000000001</v>
      </c>
      <c r="G250" s="73" t="s">
        <v>37</v>
      </c>
      <c r="H250" s="74">
        <v>9154</v>
      </c>
    </row>
    <row r="251" spans="1:8" ht="15" customHeight="1" x14ac:dyDescent="0.25">
      <c r="A251" s="67">
        <v>2018</v>
      </c>
      <c r="B251" s="67" t="s">
        <v>69</v>
      </c>
      <c r="C251" s="68" t="s">
        <v>17</v>
      </c>
      <c r="D251" s="120">
        <v>43416</v>
      </c>
      <c r="E251" s="69">
        <v>53.730881490000002</v>
      </c>
      <c r="F251" s="69">
        <v>53.730881490000002</v>
      </c>
      <c r="G251" s="69" t="s">
        <v>37</v>
      </c>
      <c r="H251" s="70">
        <v>35012</v>
      </c>
    </row>
    <row r="252" spans="1:8" ht="15" customHeight="1" x14ac:dyDescent="0.25">
      <c r="A252" s="71">
        <v>2018</v>
      </c>
      <c r="B252" s="71" t="s">
        <v>69</v>
      </c>
      <c r="C252" s="72" t="s">
        <v>17</v>
      </c>
      <c r="D252" s="121">
        <v>43521</v>
      </c>
      <c r="E252" s="73">
        <v>25.951787082799999</v>
      </c>
      <c r="F252" s="73">
        <v>25.951787082799999</v>
      </c>
      <c r="G252" s="73" t="s">
        <v>37</v>
      </c>
      <c r="H252" s="74">
        <v>16911</v>
      </c>
    </row>
    <row r="253" spans="1:8" ht="15" customHeight="1" x14ac:dyDescent="0.25">
      <c r="A253" s="67">
        <v>2018</v>
      </c>
      <c r="B253" s="67" t="s">
        <v>69</v>
      </c>
      <c r="C253" s="68" t="s">
        <v>75</v>
      </c>
      <c r="D253" s="120">
        <v>43565</v>
      </c>
      <c r="E253" s="69">
        <v>47.358447073800001</v>
      </c>
      <c r="F253" s="69">
        <v>47.358447073800001</v>
      </c>
      <c r="G253" s="69" t="s">
        <v>37</v>
      </c>
      <c r="H253" s="70">
        <v>30859</v>
      </c>
    </row>
    <row r="254" spans="1:8" ht="15" customHeight="1" x14ac:dyDescent="0.25">
      <c r="A254" s="71">
        <v>2018</v>
      </c>
      <c r="B254" s="71" t="s">
        <v>72</v>
      </c>
      <c r="C254" s="72" t="s">
        <v>36</v>
      </c>
      <c r="D254" s="121">
        <v>43602</v>
      </c>
      <c r="E254" s="73">
        <v>0.1844553612</v>
      </c>
      <c r="F254" s="73" t="s">
        <v>37</v>
      </c>
      <c r="G254" s="73" t="s">
        <v>37</v>
      </c>
      <c r="H254" s="74">
        <v>379586</v>
      </c>
    </row>
    <row r="255" spans="1:8" ht="15" customHeight="1" x14ac:dyDescent="0.25">
      <c r="A255" s="67">
        <v>2018</v>
      </c>
      <c r="B255" s="67" t="s">
        <v>72</v>
      </c>
      <c r="C255" s="68" t="s">
        <v>75</v>
      </c>
      <c r="D255" s="120">
        <v>43602</v>
      </c>
      <c r="E255" s="69">
        <v>4.7774529250000003E-2</v>
      </c>
      <c r="F255" s="69" t="s">
        <v>37</v>
      </c>
      <c r="G255" s="69" t="s">
        <v>37</v>
      </c>
      <c r="H255" s="70">
        <v>98314</v>
      </c>
    </row>
    <row r="256" spans="1:8" ht="15" customHeight="1" x14ac:dyDescent="0.25">
      <c r="A256" s="71">
        <v>2019</v>
      </c>
      <c r="B256" s="71" t="s">
        <v>70</v>
      </c>
      <c r="C256" s="72" t="s">
        <v>76</v>
      </c>
      <c r="D256" s="121">
        <v>43644</v>
      </c>
      <c r="E256" s="73">
        <v>256.26671826109998</v>
      </c>
      <c r="F256" s="73" t="s">
        <v>37</v>
      </c>
      <c r="G256" s="73" t="s">
        <v>37</v>
      </c>
      <c r="H256" s="74">
        <v>136127.34314000001</v>
      </c>
    </row>
    <row r="257" spans="1:8" ht="15" customHeight="1" x14ac:dyDescent="0.25">
      <c r="A257" s="67">
        <v>2019</v>
      </c>
      <c r="B257" s="67" t="s">
        <v>70</v>
      </c>
      <c r="C257" s="68" t="s">
        <v>77</v>
      </c>
      <c r="D257" s="120">
        <v>43697</v>
      </c>
      <c r="E257" s="69">
        <v>221.3141495385</v>
      </c>
      <c r="F257" s="69" t="s">
        <v>37</v>
      </c>
      <c r="G257" s="69" t="s">
        <v>37</v>
      </c>
      <c r="H257" s="70">
        <v>117560.74834999999</v>
      </c>
    </row>
    <row r="258" spans="1:8" ht="15" customHeight="1" x14ac:dyDescent="0.25">
      <c r="A258" s="71">
        <v>2019</v>
      </c>
      <c r="B258" s="71" t="s">
        <v>35</v>
      </c>
      <c r="C258" s="72" t="s">
        <v>71</v>
      </c>
      <c r="D258" s="121">
        <v>43636</v>
      </c>
      <c r="E258" s="73">
        <v>28.9562283088</v>
      </c>
      <c r="F258" s="73" t="s">
        <v>37</v>
      </c>
      <c r="G258" s="73" t="s">
        <v>37</v>
      </c>
      <c r="H258" s="74">
        <v>8482</v>
      </c>
    </row>
    <row r="259" spans="1:8" ht="15" customHeight="1" x14ac:dyDescent="0.25">
      <c r="A259" s="67">
        <v>2019</v>
      </c>
      <c r="B259" s="67" t="s">
        <v>35</v>
      </c>
      <c r="C259" s="68" t="s">
        <v>71</v>
      </c>
      <c r="D259" s="120">
        <v>43697</v>
      </c>
      <c r="E259" s="69">
        <v>17.446874016300001</v>
      </c>
      <c r="F259" s="69" t="s">
        <v>37</v>
      </c>
      <c r="G259" s="69" t="s">
        <v>37</v>
      </c>
      <c r="H259" s="70">
        <v>5111</v>
      </c>
    </row>
    <row r="260" spans="1:8" ht="15" customHeight="1" x14ac:dyDescent="0.25">
      <c r="A260" s="71">
        <v>2019</v>
      </c>
      <c r="B260" s="71" t="s">
        <v>35</v>
      </c>
      <c r="C260" s="72" t="s">
        <v>75</v>
      </c>
      <c r="D260" s="121">
        <v>43697</v>
      </c>
      <c r="E260" s="73">
        <v>0.61861128840000001</v>
      </c>
      <c r="F260" s="73" t="s">
        <v>37</v>
      </c>
      <c r="G260" s="73" t="s">
        <v>37</v>
      </c>
      <c r="H260" s="74">
        <v>181</v>
      </c>
    </row>
    <row r="261" spans="1:8" ht="15" customHeight="1" x14ac:dyDescent="0.25">
      <c r="A261" s="67">
        <v>2019</v>
      </c>
      <c r="B261" s="67" t="s">
        <v>35</v>
      </c>
      <c r="C261" s="68" t="s">
        <v>78</v>
      </c>
      <c r="D261" s="120">
        <v>43777</v>
      </c>
      <c r="E261" s="69">
        <v>35.730014065299997</v>
      </c>
      <c r="F261" s="69" t="s">
        <v>37</v>
      </c>
      <c r="G261" s="69" t="s">
        <v>37</v>
      </c>
      <c r="H261" s="70">
        <v>10466</v>
      </c>
    </row>
    <row r="262" spans="1:8" ht="15" customHeight="1" x14ac:dyDescent="0.25">
      <c r="A262" s="71">
        <v>2019</v>
      </c>
      <c r="B262" s="71" t="s">
        <v>35</v>
      </c>
      <c r="C262" s="72" t="s">
        <v>79</v>
      </c>
      <c r="D262" s="121">
        <v>43903</v>
      </c>
      <c r="E262" s="73">
        <v>16.9653397696</v>
      </c>
      <c r="F262" s="73" t="s">
        <v>37</v>
      </c>
      <c r="G262" s="73" t="s">
        <v>37</v>
      </c>
      <c r="H262" s="74">
        <v>4969</v>
      </c>
    </row>
    <row r="263" spans="1:8" ht="15" customHeight="1" x14ac:dyDescent="0.25">
      <c r="A263" s="67">
        <v>2019</v>
      </c>
      <c r="B263" s="67" t="s">
        <v>38</v>
      </c>
      <c r="C263" s="68" t="s">
        <v>17</v>
      </c>
      <c r="D263" s="120">
        <v>43636</v>
      </c>
      <c r="E263" s="69">
        <v>18.930545866300001</v>
      </c>
      <c r="F263" s="69" t="s">
        <v>37</v>
      </c>
      <c r="G263" s="69" t="s">
        <v>37</v>
      </c>
      <c r="H263" s="70">
        <v>15497</v>
      </c>
    </row>
    <row r="264" spans="1:8" ht="15" customHeight="1" x14ac:dyDescent="0.25">
      <c r="A264" s="71">
        <v>2019</v>
      </c>
      <c r="B264" s="71" t="s">
        <v>38</v>
      </c>
      <c r="C264" s="72" t="s">
        <v>17</v>
      </c>
      <c r="D264" s="121">
        <v>43697</v>
      </c>
      <c r="E264" s="73">
        <v>10.116680201799999</v>
      </c>
      <c r="F264" s="73" t="s">
        <v>37</v>
      </c>
      <c r="G264" s="73" t="s">
        <v>37</v>
      </c>
      <c r="H264" s="74">
        <v>8282</v>
      </c>
    </row>
    <row r="265" spans="1:8" ht="15" customHeight="1" x14ac:dyDescent="0.25">
      <c r="A265" s="67">
        <v>2019</v>
      </c>
      <c r="B265" s="67" t="s">
        <v>38</v>
      </c>
      <c r="C265" s="68" t="s">
        <v>75</v>
      </c>
      <c r="D265" s="120">
        <v>43697</v>
      </c>
      <c r="E265" s="69">
        <v>23.166847437099999</v>
      </c>
      <c r="F265" s="69" t="s">
        <v>37</v>
      </c>
      <c r="G265" s="69" t="s">
        <v>37</v>
      </c>
      <c r="H265" s="70">
        <v>18965</v>
      </c>
    </row>
    <row r="266" spans="1:8" ht="15" customHeight="1" x14ac:dyDescent="0.25">
      <c r="A266" s="71">
        <v>2019</v>
      </c>
      <c r="B266" s="71" t="s">
        <v>38</v>
      </c>
      <c r="C266" s="72" t="s">
        <v>80</v>
      </c>
      <c r="D266" s="121">
        <v>43777</v>
      </c>
      <c r="E266" s="73">
        <v>6.4120639451999999</v>
      </c>
      <c r="F266" s="73" t="s">
        <v>37</v>
      </c>
      <c r="G266" s="73" t="s">
        <v>37</v>
      </c>
      <c r="H266" s="74">
        <v>5249</v>
      </c>
    </row>
    <row r="267" spans="1:8" ht="15" customHeight="1" x14ac:dyDescent="0.25">
      <c r="A267" s="67">
        <v>2019</v>
      </c>
      <c r="B267" s="67" t="s">
        <v>38</v>
      </c>
      <c r="C267" s="68" t="s">
        <v>81</v>
      </c>
      <c r="D267" s="120">
        <v>43903</v>
      </c>
      <c r="E267" s="69">
        <v>8.6134745610000003</v>
      </c>
      <c r="F267" s="69" t="s">
        <v>37</v>
      </c>
      <c r="G267" s="69" t="s">
        <v>37</v>
      </c>
      <c r="H267" s="70">
        <v>7051</v>
      </c>
    </row>
    <row r="268" spans="1:8" ht="15" customHeight="1" x14ac:dyDescent="0.25">
      <c r="A268" s="71">
        <v>2019</v>
      </c>
      <c r="B268" s="71" t="s">
        <v>67</v>
      </c>
      <c r="C268" s="72" t="s">
        <v>17</v>
      </c>
      <c r="D268" s="121">
        <v>43636</v>
      </c>
      <c r="E268" s="73">
        <v>114.7076611825</v>
      </c>
      <c r="F268" s="73" t="s">
        <v>37</v>
      </c>
      <c r="G268" s="73" t="s">
        <v>37</v>
      </c>
      <c r="H268" s="74">
        <v>93628</v>
      </c>
    </row>
    <row r="269" spans="1:8" ht="15" customHeight="1" x14ac:dyDescent="0.25">
      <c r="A269" s="67">
        <v>2019</v>
      </c>
      <c r="B269" s="67" t="s">
        <v>67</v>
      </c>
      <c r="C269" s="68" t="s">
        <v>17</v>
      </c>
      <c r="D269" s="120">
        <v>43697</v>
      </c>
      <c r="E269" s="69">
        <v>96.770870907100004</v>
      </c>
      <c r="F269" s="69" t="s">
        <v>37</v>
      </c>
      <c r="G269" s="69" t="s">
        <v>37</v>
      </c>
      <c r="H269" s="70">
        <v>62612</v>
      </c>
    </row>
    <row r="270" spans="1:8" ht="15" customHeight="1" x14ac:dyDescent="0.25">
      <c r="A270" s="71">
        <v>2019</v>
      </c>
      <c r="B270" s="71" t="s">
        <v>67</v>
      </c>
      <c r="C270" s="72" t="s">
        <v>75</v>
      </c>
      <c r="D270" s="121">
        <v>43697</v>
      </c>
      <c r="E270" s="73">
        <v>3.6014471997999999</v>
      </c>
      <c r="F270" s="73" t="s">
        <v>37</v>
      </c>
      <c r="G270" s="73" t="s">
        <v>37</v>
      </c>
      <c r="H270" s="74">
        <v>2330</v>
      </c>
    </row>
    <row r="271" spans="1:8" ht="15" customHeight="1" x14ac:dyDescent="0.25">
      <c r="A271" s="67">
        <v>2019</v>
      </c>
      <c r="B271" s="67" t="s">
        <v>67</v>
      </c>
      <c r="C271" s="68" t="s">
        <v>80</v>
      </c>
      <c r="D271" s="120">
        <v>43777</v>
      </c>
      <c r="E271" s="69">
        <v>74</v>
      </c>
      <c r="F271" s="69" t="s">
        <v>37</v>
      </c>
      <c r="G271" s="69" t="s">
        <v>37</v>
      </c>
      <c r="H271" s="70">
        <v>47879</v>
      </c>
    </row>
    <row r="272" spans="1:8" ht="15" customHeight="1" x14ac:dyDescent="0.25">
      <c r="A272" s="71">
        <v>2019</v>
      </c>
      <c r="B272" s="71" t="s">
        <v>67</v>
      </c>
      <c r="C272" s="72" t="s">
        <v>81</v>
      </c>
      <c r="D272" s="121">
        <v>43903</v>
      </c>
      <c r="E272" s="73">
        <v>173.698919144</v>
      </c>
      <c r="F272" s="73" t="s">
        <v>37</v>
      </c>
      <c r="G272" s="73" t="s">
        <v>37</v>
      </c>
      <c r="H272" s="74">
        <v>112386</v>
      </c>
    </row>
    <row r="273" spans="1:8" ht="15" customHeight="1" x14ac:dyDescent="0.25">
      <c r="A273" s="67">
        <v>2019</v>
      </c>
      <c r="B273" s="67" t="s">
        <v>68</v>
      </c>
      <c r="C273" s="68" t="s">
        <v>17</v>
      </c>
      <c r="D273" s="120">
        <v>43644</v>
      </c>
      <c r="E273" s="69" t="s">
        <v>37</v>
      </c>
      <c r="F273" s="69">
        <v>0.68</v>
      </c>
      <c r="G273" s="69" t="s">
        <v>37</v>
      </c>
      <c r="H273" s="70">
        <v>94814</v>
      </c>
    </row>
    <row r="274" spans="1:8" ht="15" customHeight="1" x14ac:dyDescent="0.25">
      <c r="A274" s="71">
        <v>2019</v>
      </c>
      <c r="B274" s="71" t="s">
        <v>68</v>
      </c>
      <c r="C274" s="72" t="s">
        <v>80</v>
      </c>
      <c r="D274" s="121">
        <v>43809</v>
      </c>
      <c r="E274" s="73">
        <v>0.71136384470000003</v>
      </c>
      <c r="F274" s="73">
        <v>3.1363844740000001E-2</v>
      </c>
      <c r="G274" s="73" t="s">
        <v>37</v>
      </c>
      <c r="H274" s="74">
        <v>56643</v>
      </c>
    </row>
    <row r="275" spans="1:8" ht="15" customHeight="1" x14ac:dyDescent="0.25">
      <c r="A275" s="67">
        <v>2019</v>
      </c>
      <c r="B275" s="67" t="s">
        <v>39</v>
      </c>
      <c r="C275" s="68" t="s">
        <v>17</v>
      </c>
      <c r="D275" s="120">
        <v>43636</v>
      </c>
      <c r="E275" s="69">
        <v>155.04812126440001</v>
      </c>
      <c r="F275" s="69" t="s">
        <v>37</v>
      </c>
      <c r="G275" s="69" t="s">
        <v>37</v>
      </c>
      <c r="H275" s="70">
        <v>4669</v>
      </c>
    </row>
    <row r="276" spans="1:8" ht="15" customHeight="1" x14ac:dyDescent="0.25">
      <c r="A276" s="71">
        <v>2019</v>
      </c>
      <c r="B276" s="71" t="s">
        <v>39</v>
      </c>
      <c r="C276" s="72" t="s">
        <v>17</v>
      </c>
      <c r="D276" s="121">
        <v>43697</v>
      </c>
      <c r="E276" s="73">
        <v>64.754080555100003</v>
      </c>
      <c r="F276" s="73" t="s">
        <v>37</v>
      </c>
      <c r="G276" s="73" t="s">
        <v>37</v>
      </c>
      <c r="H276" s="74">
        <v>1950</v>
      </c>
    </row>
    <row r="277" spans="1:8" ht="15" customHeight="1" x14ac:dyDescent="0.25">
      <c r="A277" s="67">
        <v>2019</v>
      </c>
      <c r="B277" s="67" t="s">
        <v>39</v>
      </c>
      <c r="C277" s="68" t="s">
        <v>80</v>
      </c>
      <c r="D277" s="120">
        <v>43777</v>
      </c>
      <c r="E277" s="69">
        <v>97.834065280900006</v>
      </c>
      <c r="F277" s="69" t="s">
        <v>37</v>
      </c>
      <c r="G277" s="69" t="s">
        <v>37</v>
      </c>
      <c r="H277" s="70">
        <v>2946</v>
      </c>
    </row>
    <row r="278" spans="1:8" ht="15" customHeight="1" x14ac:dyDescent="0.25">
      <c r="A278" s="71">
        <v>2019</v>
      </c>
      <c r="B278" s="71" t="s">
        <v>39</v>
      </c>
      <c r="C278" s="72" t="s">
        <v>81</v>
      </c>
      <c r="D278" s="121">
        <v>43903</v>
      </c>
      <c r="E278" s="73">
        <v>85.982218422000003</v>
      </c>
      <c r="F278" s="73" t="s">
        <v>37</v>
      </c>
      <c r="G278" s="73" t="s">
        <v>37</v>
      </c>
      <c r="H278" s="74">
        <v>2589</v>
      </c>
    </row>
    <row r="279" spans="1:8" ht="15" customHeight="1" x14ac:dyDescent="0.25">
      <c r="A279" s="67">
        <v>2019</v>
      </c>
      <c r="B279" s="67" t="s">
        <v>41</v>
      </c>
      <c r="C279" s="68" t="s">
        <v>17</v>
      </c>
      <c r="D279" s="120">
        <v>43636</v>
      </c>
      <c r="E279" s="69">
        <v>74.968812723200003</v>
      </c>
      <c r="F279" s="69" t="s">
        <v>37</v>
      </c>
      <c r="G279" s="69" t="s">
        <v>37</v>
      </c>
      <c r="H279" s="70">
        <v>68833</v>
      </c>
    </row>
    <row r="280" spans="1:8" ht="15" customHeight="1" x14ac:dyDescent="0.25">
      <c r="A280" s="71">
        <v>2019</v>
      </c>
      <c r="B280" s="71" t="s">
        <v>41</v>
      </c>
      <c r="C280" s="72" t="s">
        <v>17</v>
      </c>
      <c r="D280" s="121">
        <v>43697</v>
      </c>
      <c r="E280" s="73">
        <v>60.648770780600003</v>
      </c>
      <c r="F280" s="73" t="s">
        <v>37</v>
      </c>
      <c r="G280" s="73" t="s">
        <v>37</v>
      </c>
      <c r="H280" s="74">
        <v>55685</v>
      </c>
    </row>
    <row r="281" spans="1:8" ht="15" customHeight="1" x14ac:dyDescent="0.25">
      <c r="A281" s="67">
        <v>2019</v>
      </c>
      <c r="B281" s="67" t="s">
        <v>41</v>
      </c>
      <c r="C281" s="68" t="s">
        <v>75</v>
      </c>
      <c r="D281" s="120">
        <v>43697</v>
      </c>
      <c r="E281" s="69">
        <v>24.454201882</v>
      </c>
      <c r="F281" s="69" t="s">
        <v>37</v>
      </c>
      <c r="G281" s="69" t="s">
        <v>37</v>
      </c>
      <c r="H281" s="70">
        <v>22453</v>
      </c>
    </row>
    <row r="282" spans="1:8" ht="15" customHeight="1" x14ac:dyDescent="0.25">
      <c r="A282" s="71">
        <v>2019</v>
      </c>
      <c r="B282" s="71" t="s">
        <v>41</v>
      </c>
      <c r="C282" s="72" t="s">
        <v>80</v>
      </c>
      <c r="D282" s="121">
        <v>43777</v>
      </c>
      <c r="E282" s="73">
        <v>14.525430731</v>
      </c>
      <c r="F282" s="73" t="s">
        <v>37</v>
      </c>
      <c r="G282" s="73" t="s">
        <v>37</v>
      </c>
      <c r="H282" s="74">
        <v>14255</v>
      </c>
    </row>
    <row r="283" spans="1:8" ht="15" customHeight="1" x14ac:dyDescent="0.25">
      <c r="A283" s="67">
        <v>2019</v>
      </c>
      <c r="B283" s="67" t="s">
        <v>41</v>
      </c>
      <c r="C283" s="68" t="s">
        <v>81</v>
      </c>
      <c r="D283" s="120">
        <v>43903</v>
      </c>
      <c r="E283" s="69">
        <v>118.6000250501</v>
      </c>
      <c r="F283" s="69" t="s">
        <v>37</v>
      </c>
      <c r="G283" s="69" t="s">
        <v>37</v>
      </c>
      <c r="H283" s="70">
        <v>108894</v>
      </c>
    </row>
    <row r="284" spans="1:8" ht="15" customHeight="1" x14ac:dyDescent="0.25">
      <c r="A284" s="71">
        <v>2019</v>
      </c>
      <c r="B284" s="71" t="s">
        <v>42</v>
      </c>
      <c r="C284" s="72" t="s">
        <v>17</v>
      </c>
      <c r="D284" s="121">
        <v>43636</v>
      </c>
      <c r="E284" s="73">
        <v>160.72856078230001</v>
      </c>
      <c r="F284" s="73" t="s">
        <v>37</v>
      </c>
      <c r="G284" s="73" t="s">
        <v>37</v>
      </c>
      <c r="H284" s="74">
        <v>31424</v>
      </c>
    </row>
    <row r="285" spans="1:8" ht="15" customHeight="1" x14ac:dyDescent="0.25">
      <c r="A285" s="67">
        <v>2019</v>
      </c>
      <c r="B285" s="67" t="s">
        <v>42</v>
      </c>
      <c r="C285" s="68" t="s">
        <v>17</v>
      </c>
      <c r="D285" s="120">
        <v>43697</v>
      </c>
      <c r="E285" s="69">
        <v>133.8557978405</v>
      </c>
      <c r="F285" s="69" t="s">
        <v>37</v>
      </c>
      <c r="G285" s="69" t="s">
        <v>37</v>
      </c>
      <c r="H285" s="70">
        <v>26170</v>
      </c>
    </row>
    <row r="286" spans="1:8" ht="15" customHeight="1" x14ac:dyDescent="0.25">
      <c r="A286" s="71">
        <v>2019</v>
      </c>
      <c r="B286" s="71" t="s">
        <v>42</v>
      </c>
      <c r="C286" s="72" t="s">
        <v>80</v>
      </c>
      <c r="D286" s="121">
        <v>43777</v>
      </c>
      <c r="E286" s="73">
        <v>131.49208972470001</v>
      </c>
      <c r="F286" s="73" t="s">
        <v>37</v>
      </c>
      <c r="G286" s="73" t="s">
        <v>37</v>
      </c>
      <c r="H286" s="74">
        <v>25708</v>
      </c>
    </row>
    <row r="287" spans="1:8" ht="15" customHeight="1" x14ac:dyDescent="0.25">
      <c r="A287" s="67">
        <v>2019</v>
      </c>
      <c r="B287" s="67" t="s">
        <v>42</v>
      </c>
      <c r="C287" s="68" t="s">
        <v>81</v>
      </c>
      <c r="D287" s="120">
        <v>43903</v>
      </c>
      <c r="E287" s="69">
        <v>151.40536046930001</v>
      </c>
      <c r="F287" s="69" t="s">
        <v>37</v>
      </c>
      <c r="G287" s="69" t="s">
        <v>37</v>
      </c>
      <c r="H287" s="70">
        <v>29601</v>
      </c>
    </row>
    <row r="288" spans="1:8" ht="15" customHeight="1" x14ac:dyDescent="0.25">
      <c r="A288" s="71">
        <v>2019</v>
      </c>
      <c r="B288" s="71" t="s">
        <v>73</v>
      </c>
      <c r="C288" s="72" t="s">
        <v>17</v>
      </c>
      <c r="D288" s="121">
        <v>43636</v>
      </c>
      <c r="E288" s="73">
        <v>305.90464741699998</v>
      </c>
      <c r="F288" s="73" t="s">
        <v>37</v>
      </c>
      <c r="G288" s="73" t="s">
        <v>37</v>
      </c>
      <c r="H288" s="74">
        <v>29707</v>
      </c>
    </row>
    <row r="289" spans="1:8" ht="15" customHeight="1" x14ac:dyDescent="0.25">
      <c r="A289" s="67">
        <v>2019</v>
      </c>
      <c r="B289" s="67" t="s">
        <v>73</v>
      </c>
      <c r="C289" s="68" t="s">
        <v>17</v>
      </c>
      <c r="D289" s="120">
        <v>43697</v>
      </c>
      <c r="E289" s="69">
        <v>207.767364074</v>
      </c>
      <c r="F289" s="69" t="s">
        <v>37</v>
      </c>
      <c r="G289" s="69" t="s">
        <v>37</v>
      </c>
      <c r="H289" s="70">
        <v>20177</v>
      </c>
    </row>
    <row r="290" spans="1:8" ht="15" customHeight="1" x14ac:dyDescent="0.25">
      <c r="A290" s="71">
        <v>2019</v>
      </c>
      <c r="B290" s="71" t="s">
        <v>73</v>
      </c>
      <c r="C290" s="72" t="s">
        <v>80</v>
      </c>
      <c r="D290" s="121">
        <v>43776</v>
      </c>
      <c r="E290" s="73">
        <v>145</v>
      </c>
      <c r="F290" s="73" t="s">
        <v>37</v>
      </c>
      <c r="G290" s="73" t="s">
        <v>37</v>
      </c>
      <c r="H290" s="74">
        <v>14081</v>
      </c>
    </row>
    <row r="291" spans="1:8" ht="15" customHeight="1" x14ac:dyDescent="0.25">
      <c r="A291" s="67">
        <v>2019</v>
      </c>
      <c r="B291" s="67" t="s">
        <v>73</v>
      </c>
      <c r="C291" s="68" t="s">
        <v>81</v>
      </c>
      <c r="D291" s="120">
        <v>43903</v>
      </c>
      <c r="E291" s="69">
        <v>488.76816953600002</v>
      </c>
      <c r="F291" s="69" t="s">
        <v>37</v>
      </c>
      <c r="G291" s="69" t="s">
        <v>37</v>
      </c>
      <c r="H291" s="70">
        <v>47465</v>
      </c>
    </row>
    <row r="292" spans="1:8" ht="15" customHeight="1" x14ac:dyDescent="0.25">
      <c r="A292" s="71">
        <v>2019</v>
      </c>
      <c r="B292" s="71" t="s">
        <v>69</v>
      </c>
      <c r="C292" s="72" t="s">
        <v>17</v>
      </c>
      <c r="D292" s="121">
        <v>43594</v>
      </c>
      <c r="E292" s="73">
        <v>47.346154400000003</v>
      </c>
      <c r="F292" s="73">
        <v>47.346154400000003</v>
      </c>
      <c r="G292" s="73" t="s">
        <v>37</v>
      </c>
      <c r="H292" s="74">
        <v>30851</v>
      </c>
    </row>
    <row r="293" spans="1:8" ht="15" customHeight="1" x14ac:dyDescent="0.25">
      <c r="A293" s="67">
        <v>2019</v>
      </c>
      <c r="B293" s="67" t="s">
        <v>69</v>
      </c>
      <c r="C293" s="68" t="s">
        <v>17</v>
      </c>
      <c r="D293" s="120">
        <v>43697</v>
      </c>
      <c r="E293" s="69">
        <v>77.872664799999995</v>
      </c>
      <c r="F293" s="69">
        <v>77.872664799999995</v>
      </c>
      <c r="G293" s="69" t="s">
        <v>37</v>
      </c>
      <c r="H293" s="70">
        <v>50743</v>
      </c>
    </row>
    <row r="294" spans="1:8" ht="15" customHeight="1" x14ac:dyDescent="0.25">
      <c r="A294" s="71">
        <v>2019</v>
      </c>
      <c r="B294" s="71" t="s">
        <v>69</v>
      </c>
      <c r="C294" s="72" t="s">
        <v>17</v>
      </c>
      <c r="D294" s="121">
        <v>43739</v>
      </c>
      <c r="E294" s="73">
        <v>37.1838877</v>
      </c>
      <c r="F294" s="73">
        <v>37.1838877</v>
      </c>
      <c r="G294" s="73" t="s">
        <v>37</v>
      </c>
      <c r="H294" s="74">
        <v>24230</v>
      </c>
    </row>
    <row r="295" spans="1:8" ht="15" customHeight="1" x14ac:dyDescent="0.25">
      <c r="A295" s="67">
        <v>2019</v>
      </c>
      <c r="B295" s="67" t="s">
        <v>72</v>
      </c>
      <c r="C295" s="68" t="s">
        <v>36</v>
      </c>
      <c r="D295" s="120">
        <v>43644</v>
      </c>
      <c r="E295" s="69">
        <v>0.1036109430097</v>
      </c>
      <c r="F295" s="69" t="s">
        <v>37</v>
      </c>
      <c r="G295" s="69" t="s">
        <v>37</v>
      </c>
      <c r="H295" s="70">
        <v>213218</v>
      </c>
    </row>
    <row r="296" spans="1:8" ht="15" customHeight="1" x14ac:dyDescent="0.25">
      <c r="A296" s="71">
        <v>2019</v>
      </c>
      <c r="B296" s="71" t="s">
        <v>72</v>
      </c>
      <c r="C296" s="72" t="s">
        <v>36</v>
      </c>
      <c r="D296" s="121">
        <v>43700</v>
      </c>
      <c r="E296" s="73">
        <v>8.8255962035899999E-2</v>
      </c>
      <c r="F296" s="73" t="s">
        <v>37</v>
      </c>
      <c r="G296" s="73" t="s">
        <v>37</v>
      </c>
      <c r="H296" s="74">
        <v>181620</v>
      </c>
    </row>
    <row r="297" spans="1:8" ht="15" customHeight="1" x14ac:dyDescent="0.25">
      <c r="A297" s="67">
        <v>2019</v>
      </c>
      <c r="B297" s="67" t="s">
        <v>72</v>
      </c>
      <c r="C297" s="68" t="s">
        <v>82</v>
      </c>
      <c r="D297" s="120">
        <v>43791</v>
      </c>
      <c r="E297" s="69">
        <v>3.5999999999999997E-2</v>
      </c>
      <c r="F297" s="69" t="s">
        <v>37</v>
      </c>
      <c r="G297" s="69" t="s">
        <v>37</v>
      </c>
      <c r="H297" s="70">
        <v>74083</v>
      </c>
    </row>
    <row r="298" spans="1:8" ht="15" customHeight="1" x14ac:dyDescent="0.25">
      <c r="A298" s="71">
        <v>2020</v>
      </c>
      <c r="B298" s="71" t="s">
        <v>70</v>
      </c>
      <c r="C298" s="72" t="s">
        <v>83</v>
      </c>
      <c r="D298" s="121">
        <v>44063</v>
      </c>
      <c r="E298" s="73">
        <v>19.093800000000002</v>
      </c>
      <c r="F298" s="73" t="s">
        <v>37</v>
      </c>
      <c r="G298" s="73" t="s">
        <v>37</v>
      </c>
      <c r="H298" s="74">
        <v>14827.2713</v>
      </c>
    </row>
    <row r="299" spans="1:8" ht="15" customHeight="1" x14ac:dyDescent="0.25">
      <c r="A299" s="67">
        <v>2020</v>
      </c>
      <c r="B299" s="67" t="s">
        <v>70</v>
      </c>
      <c r="C299" s="68" t="s">
        <v>84</v>
      </c>
      <c r="D299" s="120">
        <v>44063</v>
      </c>
      <c r="E299" s="69">
        <v>157.81970000600001</v>
      </c>
      <c r="F299" s="69" t="s">
        <v>37</v>
      </c>
      <c r="G299" s="69" t="s">
        <v>37</v>
      </c>
      <c r="H299" s="70">
        <v>122554.73022</v>
      </c>
    </row>
    <row r="300" spans="1:8" ht="15" customHeight="1" x14ac:dyDescent="0.25">
      <c r="A300" s="71">
        <v>2020</v>
      </c>
      <c r="B300" s="71" t="s">
        <v>35</v>
      </c>
      <c r="C300" s="72" t="s">
        <v>71</v>
      </c>
      <c r="D300" s="121">
        <v>43916</v>
      </c>
      <c r="E300" s="73">
        <v>11.871383932000001</v>
      </c>
      <c r="F300" s="73" t="s">
        <v>37</v>
      </c>
      <c r="G300" s="73" t="s">
        <v>37</v>
      </c>
      <c r="H300" s="74">
        <v>3477</v>
      </c>
    </row>
    <row r="301" spans="1:8" ht="15" customHeight="1" x14ac:dyDescent="0.25">
      <c r="A301" s="67">
        <v>2020</v>
      </c>
      <c r="B301" s="67" t="s">
        <v>35</v>
      </c>
      <c r="C301" s="68" t="s">
        <v>17</v>
      </c>
      <c r="D301" s="120">
        <v>44148</v>
      </c>
      <c r="E301" s="69">
        <v>4.3170755055000001</v>
      </c>
      <c r="F301" s="69" t="s">
        <v>37</v>
      </c>
      <c r="G301" s="69" t="s">
        <v>37</v>
      </c>
      <c r="H301" s="70">
        <v>1264</v>
      </c>
    </row>
    <row r="302" spans="1:8" ht="15" customHeight="1" x14ac:dyDescent="0.25">
      <c r="A302" s="71">
        <v>2020</v>
      </c>
      <c r="B302" s="71" t="s">
        <v>35</v>
      </c>
      <c r="C302" s="72" t="s">
        <v>17</v>
      </c>
      <c r="D302" s="121">
        <v>44267</v>
      </c>
      <c r="E302" s="73">
        <v>77.974615849399996</v>
      </c>
      <c r="F302" s="73" t="s">
        <v>37</v>
      </c>
      <c r="G302" s="73" t="s">
        <v>37</v>
      </c>
      <c r="H302" s="74">
        <v>22840</v>
      </c>
    </row>
    <row r="303" spans="1:8" ht="15" customHeight="1" x14ac:dyDescent="0.25">
      <c r="A303" s="67">
        <v>2020</v>
      </c>
      <c r="B303" s="67" t="s">
        <v>38</v>
      </c>
      <c r="C303" s="68" t="s">
        <v>17</v>
      </c>
      <c r="D303" s="120">
        <v>43916</v>
      </c>
      <c r="E303" s="69">
        <v>10.7914200587</v>
      </c>
      <c r="F303" s="69" t="s">
        <v>37</v>
      </c>
      <c r="G303" s="69" t="s">
        <v>37</v>
      </c>
      <c r="H303" s="70">
        <v>8834</v>
      </c>
    </row>
    <row r="304" spans="1:8" ht="15" customHeight="1" x14ac:dyDescent="0.25">
      <c r="A304" s="71">
        <v>2020</v>
      </c>
      <c r="B304" s="71" t="s">
        <v>38</v>
      </c>
      <c r="C304" s="72" t="s">
        <v>17</v>
      </c>
      <c r="D304" s="121">
        <v>44267</v>
      </c>
      <c r="E304" s="73">
        <v>42.272902650399999</v>
      </c>
      <c r="F304" s="73" t="s">
        <v>37</v>
      </c>
      <c r="G304" s="73" t="s">
        <v>37</v>
      </c>
      <c r="H304" s="74">
        <v>34605</v>
      </c>
    </row>
    <row r="305" spans="1:8" ht="15" customHeight="1" x14ac:dyDescent="0.25">
      <c r="A305" s="67">
        <v>2020</v>
      </c>
      <c r="B305" s="67" t="s">
        <v>67</v>
      </c>
      <c r="C305" s="68" t="s">
        <v>17</v>
      </c>
      <c r="D305" s="120">
        <v>43916</v>
      </c>
      <c r="E305" s="69">
        <v>66.932069612000006</v>
      </c>
      <c r="F305" s="69" t="s">
        <v>37</v>
      </c>
      <c r="G305" s="69" t="s">
        <v>37</v>
      </c>
      <c r="H305" s="70">
        <v>43306</v>
      </c>
    </row>
    <row r="306" spans="1:8" ht="15" customHeight="1" x14ac:dyDescent="0.25">
      <c r="A306" s="71">
        <v>2020</v>
      </c>
      <c r="B306" s="71" t="s">
        <v>67</v>
      </c>
      <c r="C306" s="72" t="s">
        <v>17</v>
      </c>
      <c r="D306" s="121">
        <v>44148</v>
      </c>
      <c r="E306" s="73">
        <v>23.035402518000001</v>
      </c>
      <c r="F306" s="73" t="s">
        <v>37</v>
      </c>
      <c r="G306" s="73" t="s">
        <v>37</v>
      </c>
      <c r="H306" s="74">
        <v>14.904</v>
      </c>
    </row>
    <row r="307" spans="1:8" ht="15" customHeight="1" x14ac:dyDescent="0.25">
      <c r="A307" s="67">
        <v>2020</v>
      </c>
      <c r="B307" s="67" t="s">
        <v>67</v>
      </c>
      <c r="C307" s="68" t="s">
        <v>17</v>
      </c>
      <c r="D307" s="120">
        <v>44267</v>
      </c>
      <c r="E307" s="69">
        <v>422.49959982399997</v>
      </c>
      <c r="F307" s="69" t="s">
        <v>37</v>
      </c>
      <c r="G307" s="69" t="s">
        <v>37</v>
      </c>
      <c r="H307" s="70">
        <v>273364</v>
      </c>
    </row>
    <row r="308" spans="1:8" ht="15" customHeight="1" x14ac:dyDescent="0.25">
      <c r="A308" s="71">
        <v>2020</v>
      </c>
      <c r="B308" s="71" t="s">
        <v>68</v>
      </c>
      <c r="C308" s="72" t="s">
        <v>17</v>
      </c>
      <c r="D308" s="121">
        <v>44161</v>
      </c>
      <c r="E308" s="73" t="s">
        <v>37</v>
      </c>
      <c r="F308" s="73">
        <v>0.56761531743100002</v>
      </c>
      <c r="G308" s="73" t="s">
        <v>37</v>
      </c>
      <c r="H308" s="74">
        <v>81402</v>
      </c>
    </row>
    <row r="309" spans="1:8" ht="15" customHeight="1" x14ac:dyDescent="0.25">
      <c r="A309" s="67">
        <v>2020</v>
      </c>
      <c r="B309" s="67" t="s">
        <v>68</v>
      </c>
      <c r="C309" s="68" t="s">
        <v>17</v>
      </c>
      <c r="D309" s="120">
        <v>44281</v>
      </c>
      <c r="E309" s="69">
        <v>2.4114323264889999</v>
      </c>
      <c r="F309" s="69">
        <v>1.8438170091349999</v>
      </c>
      <c r="G309" s="69" t="s">
        <v>37</v>
      </c>
      <c r="H309" s="70">
        <v>446561</v>
      </c>
    </row>
    <row r="310" spans="1:8" ht="15" customHeight="1" x14ac:dyDescent="0.25">
      <c r="A310" s="71">
        <v>2020</v>
      </c>
      <c r="B310" s="71" t="s">
        <v>39</v>
      </c>
      <c r="C310" s="72" t="s">
        <v>17</v>
      </c>
      <c r="D310" s="121">
        <v>43916</v>
      </c>
      <c r="E310" s="73">
        <v>64.604021450000005</v>
      </c>
      <c r="F310" s="73" t="s">
        <v>37</v>
      </c>
      <c r="G310" s="73" t="s">
        <v>37</v>
      </c>
      <c r="H310" s="74">
        <v>1946</v>
      </c>
    </row>
    <row r="311" spans="1:8" ht="15" customHeight="1" x14ac:dyDescent="0.25">
      <c r="A311" s="67">
        <v>2020</v>
      </c>
      <c r="B311" s="67" t="s">
        <v>39</v>
      </c>
      <c r="C311" s="68" t="s">
        <v>17</v>
      </c>
      <c r="D311" s="120">
        <v>44148</v>
      </c>
      <c r="E311" s="69">
        <v>1.5486452384</v>
      </c>
      <c r="F311" s="69" t="s">
        <v>37</v>
      </c>
      <c r="G311" s="69" t="s">
        <v>37</v>
      </c>
      <c r="H311" s="70">
        <v>46</v>
      </c>
    </row>
    <row r="312" spans="1:8" ht="15" customHeight="1" x14ac:dyDescent="0.25">
      <c r="A312" s="71">
        <v>2020</v>
      </c>
      <c r="B312" s="71" t="s">
        <v>39</v>
      </c>
      <c r="C312" s="72" t="s">
        <v>17</v>
      </c>
      <c r="D312" s="121">
        <v>44267</v>
      </c>
      <c r="E312" s="73">
        <v>273.72930535260002</v>
      </c>
      <c r="F312" s="73" t="s">
        <v>37</v>
      </c>
      <c r="G312" s="73" t="s">
        <v>37</v>
      </c>
      <c r="H312" s="74">
        <v>8243</v>
      </c>
    </row>
    <row r="313" spans="1:8" ht="15" customHeight="1" x14ac:dyDescent="0.25">
      <c r="A313" s="67">
        <v>2020</v>
      </c>
      <c r="B313" s="67" t="s">
        <v>41</v>
      </c>
      <c r="C313" s="68" t="s">
        <v>17</v>
      </c>
      <c r="D313" s="120">
        <v>43916</v>
      </c>
      <c r="E313" s="69">
        <v>60.117694116400003</v>
      </c>
      <c r="F313" s="69" t="s">
        <v>37</v>
      </c>
      <c r="G313" s="69" t="s">
        <v>37</v>
      </c>
      <c r="H313" s="70">
        <v>55198</v>
      </c>
    </row>
    <row r="314" spans="1:8" ht="15" customHeight="1" x14ac:dyDescent="0.25">
      <c r="A314" s="71">
        <v>2020</v>
      </c>
      <c r="B314" s="71" t="s">
        <v>41</v>
      </c>
      <c r="C314" s="72" t="s">
        <v>17</v>
      </c>
      <c r="D314" s="121">
        <v>44267</v>
      </c>
      <c r="E314" s="73">
        <v>258.6724801341</v>
      </c>
      <c r="F314" s="73" t="s">
        <v>37</v>
      </c>
      <c r="G314" s="73" t="s">
        <v>37</v>
      </c>
      <c r="H314" s="74">
        <v>237503</v>
      </c>
    </row>
    <row r="315" spans="1:8" ht="15" customHeight="1" x14ac:dyDescent="0.25">
      <c r="A315" s="67">
        <v>2020</v>
      </c>
      <c r="B315" s="67" t="s">
        <v>42</v>
      </c>
      <c r="C315" s="68" t="s">
        <v>17</v>
      </c>
      <c r="D315" s="120">
        <v>43916</v>
      </c>
      <c r="E315" s="69">
        <v>113.7023256729</v>
      </c>
      <c r="F315" s="69" t="s">
        <v>37</v>
      </c>
      <c r="G315" s="69" t="s">
        <v>37</v>
      </c>
      <c r="H315" s="70">
        <v>22230</v>
      </c>
    </row>
    <row r="316" spans="1:8" ht="15" customHeight="1" x14ac:dyDescent="0.25">
      <c r="A316" s="71">
        <v>2020</v>
      </c>
      <c r="B316" s="71" t="s">
        <v>42</v>
      </c>
      <c r="C316" s="72" t="s">
        <v>17</v>
      </c>
      <c r="D316" s="121">
        <v>44267</v>
      </c>
      <c r="E316" s="73">
        <v>264.57980348730001</v>
      </c>
      <c r="F316" s="73" t="s">
        <v>37</v>
      </c>
      <c r="G316" s="73" t="s">
        <v>37</v>
      </c>
      <c r="H316" s="74">
        <v>51727</v>
      </c>
    </row>
    <row r="317" spans="1:8" ht="15" customHeight="1" x14ac:dyDescent="0.25">
      <c r="A317" s="67">
        <v>2020</v>
      </c>
      <c r="B317" s="67" t="s">
        <v>73</v>
      </c>
      <c r="C317" s="68" t="s">
        <v>17</v>
      </c>
      <c r="D317" s="120">
        <v>43916</v>
      </c>
      <c r="E317" s="69">
        <v>230.92664789099999</v>
      </c>
      <c r="F317" s="69" t="s">
        <v>37</v>
      </c>
      <c r="G317" s="69" t="s">
        <v>37</v>
      </c>
      <c r="H317" s="70">
        <v>22426</v>
      </c>
    </row>
    <row r="318" spans="1:8" ht="15" customHeight="1" x14ac:dyDescent="0.25">
      <c r="A318" s="71">
        <v>2020</v>
      </c>
      <c r="B318" s="71" t="s">
        <v>73</v>
      </c>
      <c r="C318" s="72" t="s">
        <v>17</v>
      </c>
      <c r="D318" s="121">
        <v>44267</v>
      </c>
      <c r="E318" s="73">
        <v>985.34274312100001</v>
      </c>
      <c r="F318" s="73" t="s">
        <v>37</v>
      </c>
      <c r="G318" s="73" t="s">
        <v>37</v>
      </c>
      <c r="H318" s="74">
        <v>95689</v>
      </c>
    </row>
    <row r="319" spans="1:8" ht="15" customHeight="1" x14ac:dyDescent="0.25">
      <c r="A319" s="67">
        <v>2020</v>
      </c>
      <c r="B319" s="67" t="s">
        <v>69</v>
      </c>
      <c r="C319" s="68" t="s">
        <v>17</v>
      </c>
      <c r="D319" s="120">
        <v>44267</v>
      </c>
      <c r="E319" s="69">
        <v>63.9218312</v>
      </c>
      <c r="F319" s="69">
        <v>63.9218312</v>
      </c>
      <c r="G319" s="69" t="s">
        <v>37</v>
      </c>
      <c r="H319" s="70">
        <v>41652</v>
      </c>
    </row>
    <row r="320" spans="1:8" ht="15" customHeight="1" x14ac:dyDescent="0.25">
      <c r="A320" s="71">
        <v>2020</v>
      </c>
      <c r="B320" s="71" t="s">
        <v>72</v>
      </c>
      <c r="C320" s="72" t="s">
        <v>85</v>
      </c>
      <c r="D320" s="121">
        <v>44069</v>
      </c>
      <c r="E320" s="73">
        <v>9.2999999999999999E-2</v>
      </c>
      <c r="F320" s="73" t="s">
        <v>37</v>
      </c>
      <c r="G320" s="73" t="s">
        <v>37</v>
      </c>
      <c r="H320" s="74">
        <v>196260</v>
      </c>
    </row>
    <row r="321" spans="1:8" ht="15" customHeight="1" x14ac:dyDescent="0.25">
      <c r="A321" s="67">
        <v>2020</v>
      </c>
      <c r="B321" s="67" t="s">
        <v>72</v>
      </c>
      <c r="C321" s="68" t="s">
        <v>17</v>
      </c>
      <c r="D321" s="120">
        <v>44284</v>
      </c>
      <c r="E321" s="69">
        <v>0.3171531230597</v>
      </c>
      <c r="F321" s="69" t="s">
        <v>37</v>
      </c>
      <c r="G321" s="69" t="s">
        <v>37</v>
      </c>
      <c r="H321" s="70">
        <v>669296</v>
      </c>
    </row>
    <row r="322" spans="1:8" ht="15" customHeight="1" x14ac:dyDescent="0.25">
      <c r="A322" s="71">
        <v>2021</v>
      </c>
      <c r="B322" s="71" t="s">
        <v>70</v>
      </c>
      <c r="C322" s="72" t="s">
        <v>86</v>
      </c>
      <c r="D322" s="121">
        <v>44266</v>
      </c>
      <c r="E322" s="73">
        <v>574.51325075420004</v>
      </c>
      <c r="F322" s="73" t="s">
        <v>37</v>
      </c>
      <c r="G322" s="73" t="s">
        <v>37</v>
      </c>
      <c r="H322" s="74">
        <v>446137.69036000001</v>
      </c>
    </row>
    <row r="323" spans="1:8" ht="15" customHeight="1" x14ac:dyDescent="0.25">
      <c r="A323" s="67">
        <v>2021</v>
      </c>
      <c r="B323" s="67" t="s">
        <v>70</v>
      </c>
      <c r="C323" s="68" t="s">
        <v>87</v>
      </c>
      <c r="D323" s="120">
        <v>44372</v>
      </c>
      <c r="E323" s="69">
        <v>570.74802337000006</v>
      </c>
      <c r="F323" s="69" t="s">
        <v>37</v>
      </c>
      <c r="G323" s="69" t="s">
        <v>37</v>
      </c>
      <c r="H323" s="70">
        <v>443213.80680000002</v>
      </c>
    </row>
    <row r="324" spans="1:8" ht="15" customHeight="1" x14ac:dyDescent="0.25">
      <c r="A324" s="71">
        <v>2021</v>
      </c>
      <c r="B324" s="71" t="s">
        <v>70</v>
      </c>
      <c r="C324" s="72" t="s">
        <v>88</v>
      </c>
      <c r="D324" s="121">
        <v>44421</v>
      </c>
      <c r="E324" s="73">
        <v>321.55311216680002</v>
      </c>
      <c r="F324" s="73" t="s">
        <v>37</v>
      </c>
      <c r="G324" s="73" t="s">
        <v>37</v>
      </c>
      <c r="H324" s="74">
        <v>249701.74770000001</v>
      </c>
    </row>
    <row r="325" spans="1:8" ht="15" customHeight="1" x14ac:dyDescent="0.25">
      <c r="A325" s="67">
        <v>2021</v>
      </c>
      <c r="B325" s="67" t="s">
        <v>70</v>
      </c>
      <c r="C325" s="68" t="s">
        <v>89</v>
      </c>
      <c r="D325" s="120">
        <v>44512</v>
      </c>
      <c r="E325" s="69">
        <v>329.50371637839999</v>
      </c>
      <c r="F325" s="69" t="s">
        <v>37</v>
      </c>
      <c r="G325" s="69" t="s">
        <v>37</v>
      </c>
      <c r="H325" s="70">
        <v>255875.78145000001</v>
      </c>
    </row>
    <row r="326" spans="1:8" ht="15" customHeight="1" x14ac:dyDescent="0.25">
      <c r="A326" s="71">
        <v>2021</v>
      </c>
      <c r="B326" s="71" t="s">
        <v>35</v>
      </c>
      <c r="C326" s="72" t="s">
        <v>17</v>
      </c>
      <c r="D326" s="121">
        <v>44330</v>
      </c>
      <c r="E326" s="73">
        <v>29.9612325933</v>
      </c>
      <c r="F326" s="73" t="s">
        <v>37</v>
      </c>
      <c r="G326" s="73" t="s">
        <v>37</v>
      </c>
      <c r="H326" s="74">
        <v>8776</v>
      </c>
    </row>
    <row r="327" spans="1:8" ht="15" customHeight="1" x14ac:dyDescent="0.25">
      <c r="A327" s="67">
        <v>2021</v>
      </c>
      <c r="B327" s="67" t="s">
        <v>35</v>
      </c>
      <c r="C327" s="68" t="s">
        <v>17</v>
      </c>
      <c r="D327" s="120">
        <v>44421</v>
      </c>
      <c r="E327" s="69">
        <v>33.7611092486</v>
      </c>
      <c r="F327" s="69" t="s">
        <v>37</v>
      </c>
      <c r="G327" s="69" t="s">
        <v>37</v>
      </c>
      <c r="H327" s="70">
        <v>9889</v>
      </c>
    </row>
    <row r="328" spans="1:8" ht="15" customHeight="1" x14ac:dyDescent="0.25">
      <c r="A328" s="71">
        <v>2021</v>
      </c>
      <c r="B328" s="71" t="s">
        <v>35</v>
      </c>
      <c r="C328" s="72" t="s">
        <v>17</v>
      </c>
      <c r="D328" s="121">
        <v>44512</v>
      </c>
      <c r="E328" s="73">
        <v>42.725773916999998</v>
      </c>
      <c r="F328" s="73" t="s">
        <v>37</v>
      </c>
      <c r="G328" s="73" t="s">
        <v>37</v>
      </c>
      <c r="H328" s="74">
        <v>12515</v>
      </c>
    </row>
    <row r="329" spans="1:8" ht="15" customHeight="1" x14ac:dyDescent="0.25">
      <c r="A329" s="67">
        <v>2021</v>
      </c>
      <c r="B329" s="67" t="s">
        <v>35</v>
      </c>
      <c r="C329" s="68" t="s">
        <v>17</v>
      </c>
      <c r="D329" s="120">
        <v>44645</v>
      </c>
      <c r="E329" s="69">
        <v>64.1837141325</v>
      </c>
      <c r="F329" s="69" t="s">
        <v>37</v>
      </c>
      <c r="G329" s="69" t="s">
        <v>37</v>
      </c>
      <c r="H329" s="70">
        <v>18800</v>
      </c>
    </row>
    <row r="330" spans="1:8" ht="15" customHeight="1" x14ac:dyDescent="0.25">
      <c r="A330" s="71">
        <v>2021</v>
      </c>
      <c r="B330" s="71" t="s">
        <v>38</v>
      </c>
      <c r="C330" s="72" t="s">
        <v>17</v>
      </c>
      <c r="D330" s="121">
        <v>44330</v>
      </c>
      <c r="E330" s="73">
        <v>42.972181694</v>
      </c>
      <c r="F330" s="73" t="s">
        <v>37</v>
      </c>
      <c r="G330" s="73" t="s">
        <v>37</v>
      </c>
      <c r="H330" s="74">
        <v>35177</v>
      </c>
    </row>
    <row r="331" spans="1:8" ht="15" customHeight="1" x14ac:dyDescent="0.25">
      <c r="A331" s="67">
        <v>2021</v>
      </c>
      <c r="B331" s="67" t="s">
        <v>38</v>
      </c>
      <c r="C331" s="68" t="s">
        <v>90</v>
      </c>
      <c r="D331" s="120">
        <v>44421</v>
      </c>
      <c r="E331" s="69">
        <v>6.8812171286000003</v>
      </c>
      <c r="F331" s="69" t="s">
        <v>37</v>
      </c>
      <c r="G331" s="69" t="s">
        <v>37</v>
      </c>
      <c r="H331" s="70">
        <v>5633</v>
      </c>
    </row>
    <row r="332" spans="1:8" ht="15" customHeight="1" x14ac:dyDescent="0.25">
      <c r="A332" s="71">
        <v>2021</v>
      </c>
      <c r="B332" s="71" t="s">
        <v>38</v>
      </c>
      <c r="C332" s="72" t="s">
        <v>17</v>
      </c>
      <c r="D332" s="121">
        <v>44421</v>
      </c>
      <c r="E332" s="73">
        <v>3.19900604527</v>
      </c>
      <c r="F332" s="73" t="s">
        <v>37</v>
      </c>
      <c r="G332" s="73" t="s">
        <v>37</v>
      </c>
      <c r="H332" s="74">
        <v>2619</v>
      </c>
    </row>
    <row r="333" spans="1:8" ht="15" customHeight="1" x14ac:dyDescent="0.25">
      <c r="A333" s="67">
        <v>2021</v>
      </c>
      <c r="B333" s="67" t="s">
        <v>38</v>
      </c>
      <c r="C333" s="68" t="s">
        <v>90</v>
      </c>
      <c r="D333" s="120">
        <v>44512</v>
      </c>
      <c r="E333" s="69">
        <v>3.8126068797000001</v>
      </c>
      <c r="F333" s="69" t="s">
        <v>37</v>
      </c>
      <c r="G333" s="69" t="s">
        <v>37</v>
      </c>
      <c r="H333" s="70">
        <v>3121</v>
      </c>
    </row>
    <row r="334" spans="1:8" ht="15" customHeight="1" x14ac:dyDescent="0.25">
      <c r="A334" s="71">
        <v>2021</v>
      </c>
      <c r="B334" s="71" t="s">
        <v>38</v>
      </c>
      <c r="C334" s="72" t="s">
        <v>17</v>
      </c>
      <c r="D334" s="121">
        <v>44512</v>
      </c>
      <c r="E334" s="73">
        <v>12.967954842799999</v>
      </c>
      <c r="F334" s="73" t="s">
        <v>37</v>
      </c>
      <c r="G334" s="73" t="s">
        <v>37</v>
      </c>
      <c r="H334" s="74">
        <v>10616</v>
      </c>
    </row>
    <row r="335" spans="1:8" ht="15" customHeight="1" x14ac:dyDescent="0.25">
      <c r="A335" s="67">
        <v>2021</v>
      </c>
      <c r="B335" s="67" t="s">
        <v>38</v>
      </c>
      <c r="C335" s="68" t="s">
        <v>17</v>
      </c>
      <c r="D335" s="120">
        <v>44645</v>
      </c>
      <c r="E335" s="69">
        <v>4.3154157610999997</v>
      </c>
      <c r="F335" s="69" t="s">
        <v>37</v>
      </c>
      <c r="G335" s="69" t="s">
        <v>37</v>
      </c>
      <c r="H335" s="70">
        <v>3533</v>
      </c>
    </row>
    <row r="336" spans="1:8" ht="15" customHeight="1" x14ac:dyDescent="0.25">
      <c r="A336" s="71">
        <v>2021</v>
      </c>
      <c r="B336" s="71" t="s">
        <v>67</v>
      </c>
      <c r="C336" s="72" t="s">
        <v>17</v>
      </c>
      <c r="D336" s="121">
        <v>44512</v>
      </c>
      <c r="E336" s="73">
        <v>260.79175932549998</v>
      </c>
      <c r="F336" s="73" t="s">
        <v>37</v>
      </c>
      <c r="G336" s="73" t="s">
        <v>37</v>
      </c>
      <c r="H336" s="74">
        <v>168736</v>
      </c>
    </row>
    <row r="337" spans="1:8" ht="15" customHeight="1" x14ac:dyDescent="0.25">
      <c r="A337" s="67">
        <v>2021</v>
      </c>
      <c r="B337" s="67" t="s">
        <v>67</v>
      </c>
      <c r="C337" s="68" t="s">
        <v>17</v>
      </c>
      <c r="D337" s="120">
        <v>44735</v>
      </c>
      <c r="E337" s="69">
        <v>268.5442070277</v>
      </c>
      <c r="F337" s="69" t="s">
        <v>37</v>
      </c>
      <c r="G337" s="69" t="s">
        <v>37</v>
      </c>
      <c r="H337" s="70">
        <v>173752</v>
      </c>
    </row>
    <row r="338" spans="1:8" ht="15" customHeight="1" x14ac:dyDescent="0.25">
      <c r="A338" s="71">
        <v>2021</v>
      </c>
      <c r="B338" s="71" t="s">
        <v>68</v>
      </c>
      <c r="C338" s="72" t="s">
        <v>88</v>
      </c>
      <c r="D338" s="121">
        <v>44435</v>
      </c>
      <c r="E338" s="73">
        <v>2.2043503199400001</v>
      </c>
      <c r="F338" s="73">
        <v>2.2043503199400001</v>
      </c>
      <c r="G338" s="73" t="s">
        <v>37</v>
      </c>
      <c r="H338" s="74">
        <v>482625</v>
      </c>
    </row>
    <row r="339" spans="1:8" ht="15" customHeight="1" x14ac:dyDescent="0.25">
      <c r="A339" s="67">
        <v>2021</v>
      </c>
      <c r="B339" s="67" t="s">
        <v>68</v>
      </c>
      <c r="C339" s="68" t="s">
        <v>17</v>
      </c>
      <c r="D339" s="120">
        <v>44539</v>
      </c>
      <c r="E339" s="69">
        <v>0.87016458879000003</v>
      </c>
      <c r="F339" s="69">
        <v>0.87016458879000003</v>
      </c>
      <c r="G339" s="69" t="s">
        <v>37</v>
      </c>
      <c r="H339" s="70">
        <v>190515</v>
      </c>
    </row>
    <row r="340" spans="1:8" ht="15" customHeight="1" x14ac:dyDescent="0.25">
      <c r="A340" s="71">
        <v>2021</v>
      </c>
      <c r="B340" s="71" t="s">
        <v>68</v>
      </c>
      <c r="C340" s="72" t="s">
        <v>17</v>
      </c>
      <c r="D340" s="121">
        <v>44735</v>
      </c>
      <c r="E340" s="73">
        <v>0.91039385099000003</v>
      </c>
      <c r="F340" s="73">
        <v>0.91039385099000003</v>
      </c>
      <c r="G340" s="73" t="s">
        <v>37</v>
      </c>
      <c r="H340" s="74">
        <v>199323</v>
      </c>
    </row>
    <row r="341" spans="1:8" ht="15" customHeight="1" x14ac:dyDescent="0.25">
      <c r="A341" s="67">
        <v>2021</v>
      </c>
      <c r="B341" s="67" t="s">
        <v>39</v>
      </c>
      <c r="C341" s="68" t="s">
        <v>17</v>
      </c>
      <c r="D341" s="120">
        <v>44330</v>
      </c>
      <c r="E341" s="69">
        <v>105.6169046354</v>
      </c>
      <c r="F341" s="69" t="s">
        <v>37</v>
      </c>
      <c r="G341" s="69" t="s">
        <v>37</v>
      </c>
      <c r="H341" s="70">
        <v>3180</v>
      </c>
    </row>
    <row r="342" spans="1:8" ht="15" customHeight="1" x14ac:dyDescent="0.25">
      <c r="A342" s="71">
        <v>2021</v>
      </c>
      <c r="B342" s="71" t="s">
        <v>39</v>
      </c>
      <c r="C342" s="72" t="s">
        <v>90</v>
      </c>
      <c r="D342" s="121">
        <v>44421</v>
      </c>
      <c r="E342" s="73">
        <v>28.444457099200001</v>
      </c>
      <c r="F342" s="73" t="s">
        <v>37</v>
      </c>
      <c r="G342" s="73" t="s">
        <v>37</v>
      </c>
      <c r="H342" s="74">
        <v>857</v>
      </c>
    </row>
    <row r="343" spans="1:8" ht="15" customHeight="1" x14ac:dyDescent="0.25">
      <c r="A343" s="67">
        <v>2021</v>
      </c>
      <c r="B343" s="67" t="s">
        <v>39</v>
      </c>
      <c r="C343" s="68" t="s">
        <v>90</v>
      </c>
      <c r="D343" s="120">
        <v>44512</v>
      </c>
      <c r="E343" s="69">
        <v>68.198876344799999</v>
      </c>
      <c r="F343" s="69" t="s">
        <v>37</v>
      </c>
      <c r="G343" s="69" t="s">
        <v>37</v>
      </c>
      <c r="H343" s="70">
        <v>2053</v>
      </c>
    </row>
    <row r="344" spans="1:8" ht="15" customHeight="1" x14ac:dyDescent="0.25">
      <c r="A344" s="71">
        <v>2021</v>
      </c>
      <c r="B344" s="71" t="s">
        <v>39</v>
      </c>
      <c r="C344" s="72" t="s">
        <v>17</v>
      </c>
      <c r="D344" s="121">
        <v>44512</v>
      </c>
      <c r="E344" s="73">
        <v>93.937099216299998</v>
      </c>
      <c r="F344" s="73" t="s">
        <v>37</v>
      </c>
      <c r="G344" s="73" t="s">
        <v>37</v>
      </c>
      <c r="H344" s="74">
        <v>2829</v>
      </c>
    </row>
    <row r="345" spans="1:8" ht="15" customHeight="1" x14ac:dyDescent="0.25">
      <c r="A345" s="67">
        <v>2021</v>
      </c>
      <c r="B345" s="67" t="s">
        <v>39</v>
      </c>
      <c r="C345" s="68" t="s">
        <v>17</v>
      </c>
      <c r="D345" s="120">
        <v>44645</v>
      </c>
      <c r="E345" s="69">
        <v>78.091409217600003</v>
      </c>
      <c r="F345" s="69" t="s">
        <v>37</v>
      </c>
      <c r="G345" s="69" t="s">
        <v>37</v>
      </c>
      <c r="H345" s="70">
        <v>2352</v>
      </c>
    </row>
    <row r="346" spans="1:8" ht="15" customHeight="1" x14ac:dyDescent="0.25">
      <c r="A346" s="71">
        <v>2021</v>
      </c>
      <c r="B346" s="71" t="s">
        <v>41</v>
      </c>
      <c r="C346" s="72" t="s">
        <v>17</v>
      </c>
      <c r="D346" s="121">
        <v>44330</v>
      </c>
      <c r="E346" s="73">
        <v>101.89707516110001</v>
      </c>
      <c r="F346" s="73" t="s">
        <v>37</v>
      </c>
      <c r="G346" s="73" t="s">
        <v>37</v>
      </c>
      <c r="H346" s="74">
        <v>93558</v>
      </c>
    </row>
    <row r="347" spans="1:8" ht="15" customHeight="1" x14ac:dyDescent="0.25">
      <c r="A347" s="67">
        <v>2021</v>
      </c>
      <c r="B347" s="67" t="s">
        <v>41</v>
      </c>
      <c r="C347" s="68" t="s">
        <v>17</v>
      </c>
      <c r="D347" s="120">
        <v>44421</v>
      </c>
      <c r="E347" s="69">
        <v>87.7772195477</v>
      </c>
      <c r="F347" s="69" t="s">
        <v>37</v>
      </c>
      <c r="G347" s="69" t="s">
        <v>37</v>
      </c>
      <c r="H347" s="70">
        <v>80594</v>
      </c>
    </row>
    <row r="348" spans="1:8" ht="15" customHeight="1" x14ac:dyDescent="0.25">
      <c r="A348" s="71">
        <v>2021</v>
      </c>
      <c r="B348" s="71" t="s">
        <v>41</v>
      </c>
      <c r="C348" s="72" t="s">
        <v>17</v>
      </c>
      <c r="D348" s="121">
        <v>44512</v>
      </c>
      <c r="E348" s="73">
        <v>115.8821842162</v>
      </c>
      <c r="F348" s="73" t="s">
        <v>37</v>
      </c>
      <c r="G348" s="73" t="s">
        <v>37</v>
      </c>
      <c r="H348" s="74">
        <v>106398</v>
      </c>
    </row>
    <row r="349" spans="1:8" ht="15" customHeight="1" x14ac:dyDescent="0.25">
      <c r="A349" s="67">
        <v>2021</v>
      </c>
      <c r="B349" s="67" t="s">
        <v>41</v>
      </c>
      <c r="C349" s="68" t="s">
        <v>17</v>
      </c>
      <c r="D349" s="120">
        <v>44645</v>
      </c>
      <c r="E349" s="69">
        <v>88.334422747600001</v>
      </c>
      <c r="F349" s="69" t="s">
        <v>37</v>
      </c>
      <c r="G349" s="69" t="s">
        <v>37</v>
      </c>
      <c r="H349" s="70">
        <v>81105</v>
      </c>
    </row>
    <row r="350" spans="1:8" ht="15" customHeight="1" x14ac:dyDescent="0.25">
      <c r="A350" s="71">
        <v>2021</v>
      </c>
      <c r="B350" s="71" t="s">
        <v>42</v>
      </c>
      <c r="C350" s="72" t="s">
        <v>17</v>
      </c>
      <c r="D350" s="121">
        <v>44330</v>
      </c>
      <c r="E350" s="73">
        <v>218.3278770286</v>
      </c>
      <c r="F350" s="73" t="s">
        <v>37</v>
      </c>
      <c r="G350" s="73" t="s">
        <v>37</v>
      </c>
      <c r="H350" s="74">
        <v>42685</v>
      </c>
    </row>
    <row r="351" spans="1:8" ht="15" customHeight="1" x14ac:dyDescent="0.25">
      <c r="A351" s="67">
        <v>2021</v>
      </c>
      <c r="B351" s="67" t="s">
        <v>42</v>
      </c>
      <c r="C351" s="68" t="s">
        <v>17</v>
      </c>
      <c r="D351" s="120">
        <v>44421</v>
      </c>
      <c r="E351" s="69">
        <v>300.55226547109999</v>
      </c>
      <c r="F351" s="69" t="s">
        <v>37</v>
      </c>
      <c r="G351" s="69" t="s">
        <v>37</v>
      </c>
      <c r="H351" s="70">
        <v>58761</v>
      </c>
    </row>
    <row r="352" spans="1:8" ht="15" customHeight="1" x14ac:dyDescent="0.25">
      <c r="A352" s="71">
        <v>2021</v>
      </c>
      <c r="B352" s="71" t="s">
        <v>42</v>
      </c>
      <c r="C352" s="72" t="s">
        <v>17</v>
      </c>
      <c r="D352" s="121">
        <v>44512</v>
      </c>
      <c r="E352" s="73">
        <v>338.04464505470003</v>
      </c>
      <c r="F352" s="73" t="s">
        <v>37</v>
      </c>
      <c r="G352" s="73" t="s">
        <v>37</v>
      </c>
      <c r="H352" s="74">
        <v>66090</v>
      </c>
    </row>
    <row r="353" spans="1:8" ht="15" customHeight="1" x14ac:dyDescent="0.25">
      <c r="A353" s="67">
        <v>2021</v>
      </c>
      <c r="B353" s="67" t="s">
        <v>42</v>
      </c>
      <c r="C353" s="68" t="s">
        <v>17</v>
      </c>
      <c r="D353" s="120">
        <v>44645</v>
      </c>
      <c r="E353" s="69">
        <v>301.53523571800002</v>
      </c>
      <c r="F353" s="69" t="s">
        <v>37</v>
      </c>
      <c r="G353" s="69" t="s">
        <v>37</v>
      </c>
      <c r="H353" s="70">
        <v>58953</v>
      </c>
    </row>
    <row r="354" spans="1:8" ht="15" customHeight="1" x14ac:dyDescent="0.25">
      <c r="A354" s="71">
        <v>2021</v>
      </c>
      <c r="B354" s="71" t="s">
        <v>73</v>
      </c>
      <c r="C354" s="72" t="s">
        <v>17</v>
      </c>
      <c r="D354" s="121">
        <v>44330</v>
      </c>
      <c r="E354" s="73">
        <v>482.62753830600002</v>
      </c>
      <c r="F354" s="73" t="s">
        <v>37</v>
      </c>
      <c r="G354" s="73" t="s">
        <v>37</v>
      </c>
      <c r="H354" s="74">
        <v>46869</v>
      </c>
    </row>
    <row r="355" spans="1:8" ht="15" customHeight="1" x14ac:dyDescent="0.25">
      <c r="A355" s="67">
        <v>2021</v>
      </c>
      <c r="B355" s="67" t="s">
        <v>73</v>
      </c>
      <c r="C355" s="68" t="s">
        <v>17</v>
      </c>
      <c r="D355" s="120">
        <v>44421</v>
      </c>
      <c r="E355" s="69">
        <v>209.575625051</v>
      </c>
      <c r="F355" s="69" t="s">
        <v>37</v>
      </c>
      <c r="G355" s="69" t="s">
        <v>37</v>
      </c>
      <c r="H355" s="70">
        <v>20352</v>
      </c>
    </row>
    <row r="356" spans="1:8" ht="15" customHeight="1" x14ac:dyDescent="0.25">
      <c r="A356" s="71">
        <v>2021</v>
      </c>
      <c r="B356" s="71" t="s">
        <v>73</v>
      </c>
      <c r="C356" s="72" t="s">
        <v>17</v>
      </c>
      <c r="D356" s="121">
        <v>44512</v>
      </c>
      <c r="E356" s="73">
        <v>436.07167940099998</v>
      </c>
      <c r="F356" s="73" t="s">
        <v>37</v>
      </c>
      <c r="G356" s="73" t="s">
        <v>37</v>
      </c>
      <c r="H356" s="74">
        <v>42348</v>
      </c>
    </row>
    <row r="357" spans="1:8" ht="15" customHeight="1" x14ac:dyDescent="0.25">
      <c r="A357" s="67">
        <v>2021</v>
      </c>
      <c r="B357" s="67" t="s">
        <v>73</v>
      </c>
      <c r="C357" s="68" t="s">
        <v>17</v>
      </c>
      <c r="D357" s="120">
        <v>44645</v>
      </c>
      <c r="E357" s="69">
        <v>491.932720776</v>
      </c>
      <c r="F357" s="69" t="s">
        <v>37</v>
      </c>
      <c r="G357" s="69" t="s">
        <v>37</v>
      </c>
      <c r="H357" s="70">
        <v>47773</v>
      </c>
    </row>
    <row r="358" spans="1:8" ht="15" customHeight="1" x14ac:dyDescent="0.25">
      <c r="A358" s="71">
        <v>2021</v>
      </c>
      <c r="B358" s="71" t="s">
        <v>91</v>
      </c>
      <c r="C358" s="72" t="s">
        <v>17</v>
      </c>
      <c r="D358" s="121">
        <v>44739</v>
      </c>
      <c r="E358" s="73">
        <v>1.2474049926499999</v>
      </c>
      <c r="F358" s="73" t="s">
        <v>37</v>
      </c>
      <c r="G358" s="73" t="s">
        <v>37</v>
      </c>
      <c r="H358" s="74">
        <v>45133</v>
      </c>
    </row>
    <row r="359" spans="1:8" ht="15" customHeight="1" x14ac:dyDescent="0.25">
      <c r="A359" s="67">
        <v>2021</v>
      </c>
      <c r="B359" s="67" t="s">
        <v>69</v>
      </c>
      <c r="C359" s="68" t="s">
        <v>17</v>
      </c>
      <c r="D359" s="120">
        <v>44421</v>
      </c>
      <c r="E359" s="69">
        <v>148.95480929690001</v>
      </c>
      <c r="F359" s="69">
        <v>148.95480929690001</v>
      </c>
      <c r="G359" s="69" t="s">
        <v>37</v>
      </c>
      <c r="H359" s="70">
        <v>97061</v>
      </c>
    </row>
    <row r="360" spans="1:8" ht="15" customHeight="1" x14ac:dyDescent="0.25">
      <c r="A360" s="71">
        <v>2021</v>
      </c>
      <c r="B360" s="71" t="s">
        <v>69</v>
      </c>
      <c r="C360" s="72" t="s">
        <v>17</v>
      </c>
      <c r="D360" s="121">
        <v>44512</v>
      </c>
      <c r="E360" s="73">
        <v>99.084307558899994</v>
      </c>
      <c r="F360" s="73">
        <v>99.084307558899994</v>
      </c>
      <c r="G360" s="73" t="s">
        <v>37</v>
      </c>
      <c r="H360" s="74">
        <v>64565</v>
      </c>
    </row>
    <row r="361" spans="1:8" ht="15" customHeight="1" x14ac:dyDescent="0.25">
      <c r="A361" s="67">
        <v>2021</v>
      </c>
      <c r="B361" s="67" t="s">
        <v>69</v>
      </c>
      <c r="C361" s="68" t="s">
        <v>17</v>
      </c>
      <c r="D361" s="120">
        <v>44645</v>
      </c>
      <c r="E361" s="69">
        <v>22.883464208100001</v>
      </c>
      <c r="F361" s="69">
        <v>22.883464208100001</v>
      </c>
      <c r="G361" s="69" t="s">
        <v>37</v>
      </c>
      <c r="H361" s="70">
        <v>14911</v>
      </c>
    </row>
    <row r="362" spans="1:8" ht="15" customHeight="1" x14ac:dyDescent="0.25">
      <c r="A362" s="71">
        <v>2021</v>
      </c>
      <c r="B362" s="71" t="s">
        <v>72</v>
      </c>
      <c r="C362" s="72" t="s">
        <v>92</v>
      </c>
      <c r="D362" s="121">
        <v>44386</v>
      </c>
      <c r="E362" s="73">
        <v>0.16181055388999999</v>
      </c>
      <c r="F362" s="73" t="s">
        <v>37</v>
      </c>
      <c r="G362" s="73" t="s">
        <v>37</v>
      </c>
      <c r="H362" s="74">
        <v>341473</v>
      </c>
    </row>
    <row r="363" spans="1:8" ht="15" customHeight="1" x14ac:dyDescent="0.25">
      <c r="A363" s="67">
        <v>2021</v>
      </c>
      <c r="B363" s="67" t="s">
        <v>72</v>
      </c>
      <c r="C363" s="68" t="s">
        <v>75</v>
      </c>
      <c r="D363" s="120">
        <v>44386</v>
      </c>
      <c r="E363" s="69">
        <v>0.13818944611</v>
      </c>
      <c r="F363" s="69" t="s">
        <v>37</v>
      </c>
      <c r="G363" s="69" t="s">
        <v>37</v>
      </c>
      <c r="H363" s="70">
        <v>291624</v>
      </c>
    </row>
    <row r="364" spans="1:8" ht="15" customHeight="1" x14ac:dyDescent="0.25">
      <c r="A364" s="71">
        <v>2021</v>
      </c>
      <c r="B364" s="71" t="s">
        <v>72</v>
      </c>
      <c r="C364" s="72" t="s">
        <v>93</v>
      </c>
      <c r="D364" s="121">
        <v>44435</v>
      </c>
      <c r="E364" s="73">
        <v>0.1775327645</v>
      </c>
      <c r="F364" s="73" t="s">
        <v>37</v>
      </c>
      <c r="G364" s="73" t="s">
        <v>37</v>
      </c>
      <c r="H364" s="74">
        <v>374652</v>
      </c>
    </row>
    <row r="365" spans="1:8" ht="15" customHeight="1" x14ac:dyDescent="0.25">
      <c r="A365" s="67">
        <v>2021</v>
      </c>
      <c r="B365" s="67" t="s">
        <v>72</v>
      </c>
      <c r="C365" s="68" t="s">
        <v>94</v>
      </c>
      <c r="D365" s="120">
        <v>44540</v>
      </c>
      <c r="E365" s="69">
        <v>0.18278040128</v>
      </c>
      <c r="F365" s="69" t="s">
        <v>37</v>
      </c>
      <c r="G365" s="69" t="s">
        <v>37</v>
      </c>
      <c r="H365" s="70">
        <v>385726</v>
      </c>
    </row>
    <row r="366" spans="1:8" ht="15" customHeight="1" x14ac:dyDescent="0.25">
      <c r="A366" s="71">
        <v>2021</v>
      </c>
      <c r="B366" s="71" t="s">
        <v>72</v>
      </c>
      <c r="C366" s="72" t="s">
        <v>95</v>
      </c>
      <c r="D366" s="121">
        <v>44739</v>
      </c>
      <c r="E366" s="73">
        <v>0.16155028472399999</v>
      </c>
      <c r="F366" s="73" t="s">
        <v>37</v>
      </c>
      <c r="G366" s="73" t="s">
        <v>37</v>
      </c>
      <c r="H366" s="74">
        <v>340923</v>
      </c>
    </row>
    <row r="367" spans="1:8" ht="15" customHeight="1" x14ac:dyDescent="0.25">
      <c r="A367" s="67">
        <v>2022</v>
      </c>
      <c r="B367" s="67" t="s">
        <v>70</v>
      </c>
      <c r="C367" s="68" t="s">
        <v>96</v>
      </c>
      <c r="D367" s="120">
        <v>44678</v>
      </c>
      <c r="E367" s="69">
        <v>286.80572149340298</v>
      </c>
      <c r="F367" s="69" t="s">
        <v>37</v>
      </c>
      <c r="G367" s="69" t="s">
        <v>37</v>
      </c>
      <c r="H367" s="70">
        <v>222718.69622000001</v>
      </c>
    </row>
    <row r="368" spans="1:8" ht="15" customHeight="1" x14ac:dyDescent="0.25">
      <c r="A368" s="71">
        <v>2022</v>
      </c>
      <c r="B368" s="71" t="s">
        <v>70</v>
      </c>
      <c r="C368" s="72" t="s">
        <v>97</v>
      </c>
      <c r="D368" s="121">
        <v>44785</v>
      </c>
      <c r="E368" s="73">
        <v>321.93718619169999</v>
      </c>
      <c r="F368" s="73" t="s">
        <v>37</v>
      </c>
      <c r="G368" s="73" t="s">
        <v>37</v>
      </c>
      <c r="H368" s="74">
        <v>250000</v>
      </c>
    </row>
    <row r="369" spans="1:8" ht="15" customHeight="1" x14ac:dyDescent="0.25">
      <c r="A369" s="67">
        <v>2022</v>
      </c>
      <c r="B369" s="67" t="s">
        <v>70</v>
      </c>
      <c r="C369" s="68" t="s">
        <v>98</v>
      </c>
      <c r="D369" s="120">
        <v>45015</v>
      </c>
      <c r="E369" s="69">
        <v>411.16490932317203</v>
      </c>
      <c r="F369" s="69" t="s">
        <v>37</v>
      </c>
      <c r="G369" s="69" t="s">
        <v>37</v>
      </c>
      <c r="H369" s="70">
        <v>319289.69916999998</v>
      </c>
    </row>
    <row r="370" spans="1:8" ht="15" customHeight="1" x14ac:dyDescent="0.25">
      <c r="A370" s="71">
        <v>2022</v>
      </c>
      <c r="B370" s="71" t="s">
        <v>35</v>
      </c>
      <c r="C370" s="72" t="s">
        <v>17</v>
      </c>
      <c r="D370" s="121">
        <v>44693</v>
      </c>
      <c r="E370" s="73">
        <v>27.949548612400001</v>
      </c>
      <c r="F370" s="73" t="s">
        <v>37</v>
      </c>
      <c r="G370" s="73" t="s">
        <v>37</v>
      </c>
      <c r="H370" s="74">
        <v>8187</v>
      </c>
    </row>
    <row r="371" spans="1:8" ht="15" customHeight="1" x14ac:dyDescent="0.25">
      <c r="A371" s="67">
        <v>2022</v>
      </c>
      <c r="B371" s="67" t="s">
        <v>35</v>
      </c>
      <c r="C371" s="68" t="s">
        <v>17</v>
      </c>
      <c r="D371" s="120">
        <v>44785</v>
      </c>
      <c r="E371" s="69">
        <v>31.998728931799999</v>
      </c>
      <c r="F371" s="69" t="s">
        <v>37</v>
      </c>
      <c r="G371" s="69" t="s">
        <v>37</v>
      </c>
      <c r="H371" s="70">
        <v>9373</v>
      </c>
    </row>
    <row r="372" spans="1:8" ht="15" customHeight="1" x14ac:dyDescent="0.25">
      <c r="A372" s="71">
        <v>2022</v>
      </c>
      <c r="B372" s="71" t="s">
        <v>35</v>
      </c>
      <c r="C372" s="72" t="s">
        <v>17</v>
      </c>
      <c r="D372" s="121">
        <v>44876</v>
      </c>
      <c r="E372" s="73">
        <v>46.081203336000002</v>
      </c>
      <c r="F372" s="73" t="s">
        <v>37</v>
      </c>
      <c r="G372" s="73" t="s">
        <v>37</v>
      </c>
      <c r="H372" s="74">
        <v>13498</v>
      </c>
    </row>
    <row r="373" spans="1:8" ht="15" customHeight="1" x14ac:dyDescent="0.25">
      <c r="A373" s="67">
        <v>2022</v>
      </c>
      <c r="B373" s="67" t="s">
        <v>35</v>
      </c>
      <c r="C373" s="68" t="s">
        <v>99</v>
      </c>
      <c r="D373" s="120">
        <v>45014</v>
      </c>
      <c r="E373" s="69">
        <v>44.62839040827</v>
      </c>
      <c r="F373" s="69" t="s">
        <v>37</v>
      </c>
      <c r="G373" s="69" t="s">
        <v>37</v>
      </c>
      <c r="H373" s="70">
        <v>13073</v>
      </c>
    </row>
    <row r="374" spans="1:8" ht="15" customHeight="1" x14ac:dyDescent="0.25">
      <c r="A374" s="71">
        <v>2022</v>
      </c>
      <c r="B374" s="71" t="s">
        <v>38</v>
      </c>
      <c r="C374" s="72" t="s">
        <v>17</v>
      </c>
      <c r="D374" s="121">
        <v>44693</v>
      </c>
      <c r="E374" s="73">
        <v>24.1075664024</v>
      </c>
      <c r="F374" s="73" t="s">
        <v>37</v>
      </c>
      <c r="G374" s="73" t="s">
        <v>37</v>
      </c>
      <c r="H374" s="74">
        <v>19734</v>
      </c>
    </row>
    <row r="375" spans="1:8" ht="15" customHeight="1" x14ac:dyDescent="0.25">
      <c r="A375" s="67">
        <v>2022</v>
      </c>
      <c r="B375" s="67" t="s">
        <v>38</v>
      </c>
      <c r="C375" s="68" t="s">
        <v>17</v>
      </c>
      <c r="D375" s="120">
        <v>44785</v>
      </c>
      <c r="E375" s="69">
        <v>6.6847095614000001</v>
      </c>
      <c r="F375" s="69" t="s">
        <v>37</v>
      </c>
      <c r="G375" s="69" t="s">
        <v>37</v>
      </c>
      <c r="H375" s="70">
        <v>5472</v>
      </c>
    </row>
    <row r="376" spans="1:8" ht="15" customHeight="1" x14ac:dyDescent="0.25">
      <c r="A376" s="71">
        <v>2022</v>
      </c>
      <c r="B376" s="71" t="s">
        <v>38</v>
      </c>
      <c r="C376" s="72" t="s">
        <v>17</v>
      </c>
      <c r="D376" s="121">
        <v>44876</v>
      </c>
      <c r="E376" s="73">
        <v>20.512310412600002</v>
      </c>
      <c r="F376" s="73" t="s">
        <v>37</v>
      </c>
      <c r="G376" s="73" t="s">
        <v>37</v>
      </c>
      <c r="H376" s="74">
        <v>16792</v>
      </c>
    </row>
    <row r="377" spans="1:8" ht="15" customHeight="1" x14ac:dyDescent="0.25">
      <c r="A377" s="67">
        <v>2022</v>
      </c>
      <c r="B377" s="67" t="s">
        <v>100</v>
      </c>
      <c r="C377" s="68" t="s">
        <v>22</v>
      </c>
      <c r="D377" s="120">
        <v>45014</v>
      </c>
      <c r="E377" s="69">
        <v>7.27720183949838</v>
      </c>
      <c r="F377" s="69" t="s">
        <v>37</v>
      </c>
      <c r="G377" s="69" t="s">
        <v>37</v>
      </c>
      <c r="H377" s="70">
        <v>7705</v>
      </c>
    </row>
    <row r="378" spans="1:8" ht="15" customHeight="1" x14ac:dyDescent="0.25">
      <c r="A378" s="71">
        <v>2022</v>
      </c>
      <c r="B378" s="71" t="s">
        <v>67</v>
      </c>
      <c r="C378" s="72" t="s">
        <v>17</v>
      </c>
      <c r="D378" s="121">
        <v>44785</v>
      </c>
      <c r="E378" s="73">
        <v>285.44727592096001</v>
      </c>
      <c r="F378" s="73" t="s">
        <v>37</v>
      </c>
      <c r="G378" s="73" t="s">
        <v>37</v>
      </c>
      <c r="H378" s="74">
        <v>184689</v>
      </c>
    </row>
    <row r="379" spans="1:8" ht="15" customHeight="1" x14ac:dyDescent="0.25">
      <c r="A379" s="67">
        <v>2022</v>
      </c>
      <c r="B379" s="67" t="s">
        <v>67</v>
      </c>
      <c r="C379" s="68" t="s">
        <v>17</v>
      </c>
      <c r="D379" s="120">
        <v>44875</v>
      </c>
      <c r="E379" s="69">
        <v>221.07</v>
      </c>
      <c r="F379" s="69" t="s">
        <v>37</v>
      </c>
      <c r="G379" s="69" t="s">
        <v>37</v>
      </c>
      <c r="H379" s="70">
        <v>143036</v>
      </c>
    </row>
    <row r="380" spans="1:8" ht="15" customHeight="1" x14ac:dyDescent="0.25">
      <c r="A380" s="71">
        <v>2022</v>
      </c>
      <c r="B380" s="71" t="s">
        <v>67</v>
      </c>
      <c r="C380" s="72" t="s">
        <v>22</v>
      </c>
      <c r="D380" s="121">
        <v>45014</v>
      </c>
      <c r="E380" s="73">
        <v>300.52816756704698</v>
      </c>
      <c r="F380" s="73" t="s">
        <v>37</v>
      </c>
      <c r="G380" s="73" t="s">
        <v>37</v>
      </c>
      <c r="H380" s="74">
        <v>194446</v>
      </c>
    </row>
    <row r="381" spans="1:8" ht="15" customHeight="1" x14ac:dyDescent="0.25">
      <c r="A381" s="67">
        <v>2022</v>
      </c>
      <c r="B381" s="67" t="s">
        <v>68</v>
      </c>
      <c r="C381" s="68" t="s">
        <v>17</v>
      </c>
      <c r="D381" s="120">
        <v>44798</v>
      </c>
      <c r="E381" s="69">
        <v>1.19947252734</v>
      </c>
      <c r="F381" s="69">
        <v>1.19947252734</v>
      </c>
      <c r="G381" s="69" t="s">
        <v>37</v>
      </c>
      <c r="H381" s="70">
        <v>262615</v>
      </c>
    </row>
    <row r="382" spans="1:8" ht="15" customHeight="1" x14ac:dyDescent="0.25">
      <c r="A382" s="71">
        <v>2022</v>
      </c>
      <c r="B382" s="71" t="s">
        <v>68</v>
      </c>
      <c r="C382" s="72" t="s">
        <v>17</v>
      </c>
      <c r="D382" s="121">
        <v>44889</v>
      </c>
      <c r="E382" s="73">
        <v>1.43</v>
      </c>
      <c r="F382" s="73">
        <v>1.43</v>
      </c>
      <c r="G382" s="73" t="s">
        <v>37</v>
      </c>
      <c r="H382" s="74">
        <v>313087</v>
      </c>
    </row>
    <row r="383" spans="1:8" ht="15" customHeight="1" x14ac:dyDescent="0.25">
      <c r="A383" s="67">
        <v>2022</v>
      </c>
      <c r="B383" s="67" t="s">
        <v>68</v>
      </c>
      <c r="C383" s="68" t="s">
        <v>22</v>
      </c>
      <c r="D383" s="120">
        <v>45014</v>
      </c>
      <c r="E383" s="69">
        <v>1.6748165765079699</v>
      </c>
      <c r="F383" s="69">
        <v>1.6748165765079699</v>
      </c>
      <c r="G383" s="69" t="s">
        <v>37</v>
      </c>
      <c r="H383" s="70">
        <v>366688</v>
      </c>
    </row>
    <row r="384" spans="1:8" ht="15" customHeight="1" x14ac:dyDescent="0.25">
      <c r="A384" s="71">
        <v>2022</v>
      </c>
      <c r="B384" s="71" t="s">
        <v>39</v>
      </c>
      <c r="C384" s="72" t="s">
        <v>17</v>
      </c>
      <c r="D384" s="121">
        <v>44693</v>
      </c>
      <c r="E384" s="73">
        <v>115.5667163633</v>
      </c>
      <c r="F384" s="73" t="s">
        <v>37</v>
      </c>
      <c r="G384" s="73" t="s">
        <v>37</v>
      </c>
      <c r="H384" s="74">
        <v>3480</v>
      </c>
    </row>
    <row r="385" spans="1:8" ht="15" customHeight="1" x14ac:dyDescent="0.25">
      <c r="A385" s="67">
        <v>2022</v>
      </c>
      <c r="B385" s="67" t="s">
        <v>39</v>
      </c>
      <c r="C385" s="68" t="s">
        <v>17</v>
      </c>
      <c r="D385" s="120">
        <v>44785</v>
      </c>
      <c r="E385" s="69">
        <v>41.118039580199998</v>
      </c>
      <c r="F385" s="69" t="s">
        <v>37</v>
      </c>
      <c r="G385" s="69" t="s">
        <v>37</v>
      </c>
      <c r="H385" s="70">
        <v>1238</v>
      </c>
    </row>
    <row r="386" spans="1:8" ht="15" customHeight="1" x14ac:dyDescent="0.25">
      <c r="A386" s="71">
        <v>2022</v>
      </c>
      <c r="B386" s="71" t="s">
        <v>39</v>
      </c>
      <c r="C386" s="72" t="s">
        <v>101</v>
      </c>
      <c r="D386" s="121">
        <v>44876</v>
      </c>
      <c r="E386" s="73">
        <v>72.267040111499995</v>
      </c>
      <c r="F386" s="73" t="s">
        <v>37</v>
      </c>
      <c r="G386" s="73" t="s">
        <v>37</v>
      </c>
      <c r="H386" s="74">
        <v>2176</v>
      </c>
    </row>
    <row r="387" spans="1:8" ht="15" customHeight="1" x14ac:dyDescent="0.25">
      <c r="A387" s="67">
        <v>2022</v>
      </c>
      <c r="B387" s="67" t="s">
        <v>39</v>
      </c>
      <c r="C387" s="68" t="s">
        <v>17</v>
      </c>
      <c r="D387" s="120">
        <v>44876</v>
      </c>
      <c r="E387" s="69">
        <v>126.1730531943</v>
      </c>
      <c r="F387" s="69" t="s">
        <v>37</v>
      </c>
      <c r="G387" s="69" t="s">
        <v>37</v>
      </c>
      <c r="H387" s="70">
        <v>3800</v>
      </c>
    </row>
    <row r="388" spans="1:8" ht="15" customHeight="1" x14ac:dyDescent="0.25">
      <c r="A388" s="71">
        <v>2022</v>
      </c>
      <c r="B388" s="71" t="s">
        <v>41</v>
      </c>
      <c r="C388" s="72" t="s">
        <v>17</v>
      </c>
      <c r="D388" s="121">
        <v>44693</v>
      </c>
      <c r="E388" s="73">
        <v>96.543927735899999</v>
      </c>
      <c r="F388" s="73" t="s">
        <v>37</v>
      </c>
      <c r="G388" s="73" t="s">
        <v>37</v>
      </c>
      <c r="H388" s="74">
        <v>88643</v>
      </c>
    </row>
    <row r="389" spans="1:8" ht="15" customHeight="1" x14ac:dyDescent="0.25">
      <c r="A389" s="67">
        <v>2022</v>
      </c>
      <c r="B389" s="67" t="s">
        <v>41</v>
      </c>
      <c r="C389" s="68" t="s">
        <v>17</v>
      </c>
      <c r="D389" s="120">
        <v>44785</v>
      </c>
      <c r="E389" s="69">
        <v>58.333989947200003</v>
      </c>
      <c r="F389" s="69" t="s">
        <v>37</v>
      </c>
      <c r="G389" s="69" t="s">
        <v>37</v>
      </c>
      <c r="H389" s="70">
        <v>53560</v>
      </c>
    </row>
    <row r="390" spans="1:8" ht="15" customHeight="1" x14ac:dyDescent="0.25">
      <c r="A390" s="71">
        <v>2022</v>
      </c>
      <c r="B390" s="71" t="s">
        <v>41</v>
      </c>
      <c r="C390" s="72" t="s">
        <v>17</v>
      </c>
      <c r="D390" s="121">
        <v>44876</v>
      </c>
      <c r="E390" s="73">
        <v>62.987046843599998</v>
      </c>
      <c r="F390" s="73" t="s">
        <v>37</v>
      </c>
      <c r="G390" s="73" t="s">
        <v>37</v>
      </c>
      <c r="H390" s="74">
        <v>57832</v>
      </c>
    </row>
    <row r="391" spans="1:8" ht="15" customHeight="1" x14ac:dyDescent="0.25">
      <c r="A391" s="67">
        <v>2022</v>
      </c>
      <c r="B391" s="67" t="s">
        <v>41</v>
      </c>
      <c r="C391" s="68" t="s">
        <v>22</v>
      </c>
      <c r="D391" s="120">
        <v>45014</v>
      </c>
      <c r="E391" s="69">
        <v>90.691094634921896</v>
      </c>
      <c r="F391" s="69" t="s">
        <v>37</v>
      </c>
      <c r="G391" s="69" t="s">
        <v>37</v>
      </c>
      <c r="H391" s="70">
        <v>83269</v>
      </c>
    </row>
    <row r="392" spans="1:8" ht="15" customHeight="1" x14ac:dyDescent="0.25">
      <c r="A392" s="71">
        <v>2022</v>
      </c>
      <c r="B392" s="71" t="s">
        <v>42</v>
      </c>
      <c r="C392" s="72" t="s">
        <v>17</v>
      </c>
      <c r="D392" s="121">
        <v>44693</v>
      </c>
      <c r="E392" s="73">
        <v>361.34471303110001</v>
      </c>
      <c r="F392" s="73" t="s">
        <v>37</v>
      </c>
      <c r="G392" s="73" t="s">
        <v>37</v>
      </c>
      <c r="H392" s="74">
        <v>70646</v>
      </c>
    </row>
    <row r="393" spans="1:8" ht="15" customHeight="1" x14ac:dyDescent="0.25">
      <c r="A393" s="67">
        <v>2022</v>
      </c>
      <c r="B393" s="67" t="s">
        <v>42</v>
      </c>
      <c r="C393" s="68" t="s">
        <v>17</v>
      </c>
      <c r="D393" s="120">
        <v>44785</v>
      </c>
      <c r="E393" s="69">
        <v>238.62482243779999</v>
      </c>
      <c r="F393" s="69" t="s">
        <v>37</v>
      </c>
      <c r="G393" s="69" t="s">
        <v>37</v>
      </c>
      <c r="H393" s="70">
        <v>46653</v>
      </c>
    </row>
    <row r="394" spans="1:8" ht="15" customHeight="1" x14ac:dyDescent="0.25">
      <c r="A394" s="71">
        <v>2022</v>
      </c>
      <c r="B394" s="71" t="s">
        <v>42</v>
      </c>
      <c r="C394" s="72" t="s">
        <v>17</v>
      </c>
      <c r="D394" s="121">
        <v>44875</v>
      </c>
      <c r="E394" s="73">
        <v>160.4257580469</v>
      </c>
      <c r="F394" s="73" t="s">
        <v>37</v>
      </c>
      <c r="G394" s="73" t="s">
        <v>37</v>
      </c>
      <c r="H394" s="74">
        <v>31365</v>
      </c>
    </row>
    <row r="395" spans="1:8" ht="15" customHeight="1" x14ac:dyDescent="0.25">
      <c r="A395" s="67">
        <v>2022</v>
      </c>
      <c r="B395" s="67" t="s">
        <v>42</v>
      </c>
      <c r="C395" s="68" t="s">
        <v>22</v>
      </c>
      <c r="D395" s="120">
        <v>45014</v>
      </c>
      <c r="E395" s="69">
        <v>256.07046340577898</v>
      </c>
      <c r="F395" s="69" t="s">
        <v>37</v>
      </c>
      <c r="G395" s="69" t="s">
        <v>37</v>
      </c>
      <c r="H395" s="70">
        <v>50064</v>
      </c>
    </row>
    <row r="396" spans="1:8" ht="15" customHeight="1" x14ac:dyDescent="0.25">
      <c r="A396" s="71">
        <v>2022</v>
      </c>
      <c r="B396" s="71" t="s">
        <v>73</v>
      </c>
      <c r="C396" s="72" t="s">
        <v>17</v>
      </c>
      <c r="D396" s="121">
        <v>44694</v>
      </c>
      <c r="E396" s="73">
        <v>603.04271068499997</v>
      </c>
      <c r="F396" s="73" t="s">
        <v>37</v>
      </c>
      <c r="G396" s="73" t="s">
        <v>37</v>
      </c>
      <c r="H396" s="74">
        <v>58563</v>
      </c>
    </row>
    <row r="397" spans="1:8" ht="15" customHeight="1" x14ac:dyDescent="0.25">
      <c r="A397" s="67">
        <v>2022</v>
      </c>
      <c r="B397" s="67" t="s">
        <v>73</v>
      </c>
      <c r="C397" s="68" t="s">
        <v>17</v>
      </c>
      <c r="D397" s="120">
        <v>44785</v>
      </c>
      <c r="E397" s="69">
        <v>58.435525476000002</v>
      </c>
      <c r="F397" s="69" t="s">
        <v>37</v>
      </c>
      <c r="G397" s="69" t="s">
        <v>37</v>
      </c>
      <c r="H397" s="70">
        <v>5675</v>
      </c>
    </row>
    <row r="398" spans="1:8" ht="15" customHeight="1" x14ac:dyDescent="0.25">
      <c r="A398" s="71">
        <v>2022</v>
      </c>
      <c r="B398" s="71" t="s">
        <v>73</v>
      </c>
      <c r="C398" s="72" t="s">
        <v>17</v>
      </c>
      <c r="D398" s="121">
        <v>44876</v>
      </c>
      <c r="E398" s="73">
        <v>325.33999999999997</v>
      </c>
      <c r="F398" s="73" t="s">
        <v>37</v>
      </c>
      <c r="G398" s="73" t="s">
        <v>37</v>
      </c>
      <c r="H398" s="74">
        <v>31594</v>
      </c>
    </row>
    <row r="399" spans="1:8" ht="15" customHeight="1" x14ac:dyDescent="0.25">
      <c r="A399" s="67">
        <v>2022</v>
      </c>
      <c r="B399" s="67" t="s">
        <v>73</v>
      </c>
      <c r="C399" s="68" t="s">
        <v>22</v>
      </c>
      <c r="D399" s="120">
        <v>45014</v>
      </c>
      <c r="E399" s="69">
        <v>134.80519266412099</v>
      </c>
      <c r="F399" s="69" t="s">
        <v>37</v>
      </c>
      <c r="G399" s="69" t="s">
        <v>37</v>
      </c>
      <c r="H399" s="70">
        <v>13091</v>
      </c>
    </row>
    <row r="400" spans="1:8" ht="15" customHeight="1" x14ac:dyDescent="0.25">
      <c r="A400" s="71">
        <v>2022</v>
      </c>
      <c r="B400" s="71" t="s">
        <v>69</v>
      </c>
      <c r="C400" s="72" t="s">
        <v>17</v>
      </c>
      <c r="D400" s="121">
        <v>44693</v>
      </c>
      <c r="E400" s="73">
        <v>81.6483719374</v>
      </c>
      <c r="F400" s="73">
        <v>81.6483719374</v>
      </c>
      <c r="G400" s="73" t="s">
        <v>37</v>
      </c>
      <c r="H400" s="74">
        <v>53203</v>
      </c>
    </row>
    <row r="401" spans="1:8" ht="15" customHeight="1" x14ac:dyDescent="0.25">
      <c r="A401" s="67">
        <v>2022</v>
      </c>
      <c r="B401" s="67" t="s">
        <v>69</v>
      </c>
      <c r="C401" s="68" t="s">
        <v>17</v>
      </c>
      <c r="D401" s="120">
        <v>44785</v>
      </c>
      <c r="E401" s="69">
        <v>49.631967833700003</v>
      </c>
      <c r="F401" s="69">
        <v>49.631967833700003</v>
      </c>
      <c r="G401" s="69" t="s">
        <v>37</v>
      </c>
      <c r="H401" s="70">
        <v>32341</v>
      </c>
    </row>
    <row r="402" spans="1:8" ht="15" customHeight="1" x14ac:dyDescent="0.25">
      <c r="A402" s="71">
        <v>2022</v>
      </c>
      <c r="B402" s="71" t="s">
        <v>69</v>
      </c>
      <c r="C402" s="72" t="s">
        <v>17</v>
      </c>
      <c r="D402" s="121">
        <v>44875</v>
      </c>
      <c r="E402" s="73">
        <v>95.89</v>
      </c>
      <c r="F402" s="73">
        <v>95.89</v>
      </c>
      <c r="G402" s="73" t="s">
        <v>37</v>
      </c>
      <c r="H402" s="74">
        <v>62483</v>
      </c>
    </row>
    <row r="403" spans="1:8" ht="15" customHeight="1" x14ac:dyDescent="0.25">
      <c r="A403" s="67">
        <v>2022</v>
      </c>
      <c r="B403" s="67" t="s">
        <v>69</v>
      </c>
      <c r="C403" s="68" t="s">
        <v>22</v>
      </c>
      <c r="D403" s="120">
        <v>45014</v>
      </c>
      <c r="E403" s="69">
        <v>77.855018392763199</v>
      </c>
      <c r="F403" s="69">
        <v>77.855018392763199</v>
      </c>
      <c r="G403" s="69" t="s">
        <v>37</v>
      </c>
      <c r="H403" s="70">
        <v>50731</v>
      </c>
    </row>
    <row r="404" spans="1:8" ht="15" customHeight="1" x14ac:dyDescent="0.25">
      <c r="A404" s="71">
        <v>2022</v>
      </c>
      <c r="B404" s="71" t="s">
        <v>72</v>
      </c>
      <c r="C404" s="72" t="s">
        <v>17</v>
      </c>
      <c r="D404" s="121">
        <v>44798</v>
      </c>
      <c r="E404" s="73">
        <v>0.170589969497253</v>
      </c>
      <c r="F404" s="73" t="s">
        <v>37</v>
      </c>
      <c r="G404" s="73" t="s">
        <v>37</v>
      </c>
      <c r="H404" s="74">
        <v>360000</v>
      </c>
    </row>
    <row r="405" spans="1:8" ht="15" customHeight="1" x14ac:dyDescent="0.25">
      <c r="A405" s="67">
        <v>2022</v>
      </c>
      <c r="B405" s="67" t="s">
        <v>72</v>
      </c>
      <c r="C405" s="68" t="s">
        <v>17</v>
      </c>
      <c r="D405" s="120">
        <v>44893</v>
      </c>
      <c r="E405" s="69">
        <v>0.19</v>
      </c>
      <c r="F405" s="69" t="s">
        <v>37</v>
      </c>
      <c r="G405" s="69" t="s">
        <v>37</v>
      </c>
      <c r="H405" s="70">
        <v>400961</v>
      </c>
    </row>
    <row r="406" spans="1:8" ht="15" customHeight="1" x14ac:dyDescent="0.25">
      <c r="A406" s="71">
        <v>2022</v>
      </c>
      <c r="B406" s="71" t="s">
        <v>72</v>
      </c>
      <c r="C406" s="72" t="s">
        <v>22</v>
      </c>
      <c r="D406" s="121">
        <v>45015</v>
      </c>
      <c r="E406" s="73">
        <v>0.21449651062087199</v>
      </c>
      <c r="F406" s="73" t="s">
        <v>37</v>
      </c>
      <c r="G406" s="73" t="s">
        <v>37</v>
      </c>
      <c r="H406" s="74">
        <v>452657</v>
      </c>
    </row>
    <row r="407" spans="1:8" ht="15" customHeight="1" x14ac:dyDescent="0.25">
      <c r="A407" s="67">
        <v>2023</v>
      </c>
      <c r="B407" s="67" t="s">
        <v>70</v>
      </c>
      <c r="C407" s="68" t="s">
        <v>102</v>
      </c>
      <c r="D407" s="120">
        <v>45044</v>
      </c>
      <c r="E407" s="69">
        <v>208.330582474512</v>
      </c>
      <c r="F407" s="69" t="s">
        <v>37</v>
      </c>
      <c r="G407" s="69" t="s">
        <v>37</v>
      </c>
      <c r="H407" s="70">
        <v>161778.90549</v>
      </c>
    </row>
    <row r="408" spans="1:8" ht="15" customHeight="1" x14ac:dyDescent="0.25">
      <c r="A408" s="71">
        <v>2023</v>
      </c>
      <c r="B408" s="71" t="s">
        <v>70</v>
      </c>
      <c r="C408" s="72" t="s">
        <v>23</v>
      </c>
      <c r="D408" s="121">
        <v>45149</v>
      </c>
      <c r="E408" s="73">
        <v>257</v>
      </c>
      <c r="F408" s="73" t="s">
        <v>37</v>
      </c>
      <c r="G408" s="73" t="s">
        <v>37</v>
      </c>
      <c r="H408" s="74">
        <v>199573.09299999999</v>
      </c>
    </row>
    <row r="409" spans="1:8" ht="15" customHeight="1" x14ac:dyDescent="0.25">
      <c r="A409" s="67">
        <v>2023</v>
      </c>
      <c r="B409" s="67" t="s">
        <v>70</v>
      </c>
      <c r="C409" s="68" t="s">
        <v>103</v>
      </c>
      <c r="D409" s="120">
        <v>45265</v>
      </c>
      <c r="E409" s="69">
        <v>406.56059233866802</v>
      </c>
      <c r="F409" s="69" t="s">
        <v>37</v>
      </c>
      <c r="G409" s="69" t="s">
        <v>37</v>
      </c>
      <c r="H409" s="70">
        <v>315714.22142000002</v>
      </c>
    </row>
    <row r="410" spans="1:8" ht="15" customHeight="1" x14ac:dyDescent="0.25">
      <c r="A410" s="71">
        <v>2023</v>
      </c>
      <c r="B410" s="71" t="s">
        <v>70</v>
      </c>
      <c r="C410" s="72" t="s">
        <v>104</v>
      </c>
      <c r="D410" s="121">
        <v>45397</v>
      </c>
      <c r="E410" s="73">
        <v>414.76731285469401</v>
      </c>
      <c r="F410" s="73" t="s">
        <v>37</v>
      </c>
      <c r="G410" s="73" t="s">
        <v>37</v>
      </c>
      <c r="H410" s="74">
        <v>322087.14202999999</v>
      </c>
    </row>
    <row r="411" spans="1:8" ht="15" customHeight="1" x14ac:dyDescent="0.25">
      <c r="A411" s="67">
        <v>2023</v>
      </c>
      <c r="B411" s="67" t="s">
        <v>100</v>
      </c>
      <c r="C411" s="68" t="s">
        <v>102</v>
      </c>
      <c r="D411" s="120">
        <v>45044</v>
      </c>
      <c r="E411" s="69">
        <v>20.411962376991401</v>
      </c>
      <c r="F411" s="69" t="s">
        <v>37</v>
      </c>
      <c r="G411" s="69" t="s">
        <v>37</v>
      </c>
      <c r="H411" s="70">
        <v>21611.512170000002</v>
      </c>
    </row>
    <row r="412" spans="1:8" ht="15" customHeight="1" x14ac:dyDescent="0.25">
      <c r="A412" s="71">
        <v>2023</v>
      </c>
      <c r="B412" s="71" t="s">
        <v>100</v>
      </c>
      <c r="C412" s="72" t="s">
        <v>90</v>
      </c>
      <c r="D412" s="121">
        <v>45253</v>
      </c>
      <c r="E412" s="73">
        <v>18.7542383735043</v>
      </c>
      <c r="F412" s="73" t="s">
        <v>37</v>
      </c>
      <c r="G412" s="73" t="s">
        <v>37</v>
      </c>
      <c r="H412" s="74">
        <v>19856.368699999999</v>
      </c>
    </row>
    <row r="413" spans="1:8" ht="15" customHeight="1" x14ac:dyDescent="0.25">
      <c r="A413" s="67">
        <v>2023</v>
      </c>
      <c r="B413" s="67" t="s">
        <v>100</v>
      </c>
      <c r="C413" s="68" t="s">
        <v>104</v>
      </c>
      <c r="D413" s="120">
        <v>45394</v>
      </c>
      <c r="E413" s="69">
        <v>36.771534237466902</v>
      </c>
      <c r="F413" s="69" t="s">
        <v>37</v>
      </c>
      <c r="G413" s="69" t="s">
        <v>37</v>
      </c>
      <c r="H413" s="70">
        <v>38932.486990000099</v>
      </c>
    </row>
    <row r="414" spans="1:8" ht="15" customHeight="1" x14ac:dyDescent="0.25">
      <c r="A414" s="71">
        <v>2023</v>
      </c>
      <c r="B414" s="71" t="s">
        <v>67</v>
      </c>
      <c r="C414" s="72" t="s">
        <v>23</v>
      </c>
      <c r="D414" s="121">
        <v>45162</v>
      </c>
      <c r="E414" s="73">
        <v>93.885625866479103</v>
      </c>
      <c r="F414" s="73" t="s">
        <v>37</v>
      </c>
      <c r="G414" s="73" t="s">
        <v>37</v>
      </c>
      <c r="H414" s="74">
        <v>60745</v>
      </c>
    </row>
    <row r="415" spans="1:8" ht="15" customHeight="1" x14ac:dyDescent="0.25">
      <c r="A415" s="67">
        <v>2023</v>
      </c>
      <c r="B415" s="67" t="s">
        <v>67</v>
      </c>
      <c r="C415" s="68" t="s">
        <v>17</v>
      </c>
      <c r="D415" s="120">
        <v>45253</v>
      </c>
      <c r="E415" s="69">
        <v>281.65687763034902</v>
      </c>
      <c r="F415" s="69" t="s">
        <v>37</v>
      </c>
      <c r="G415" s="69" t="s">
        <v>37</v>
      </c>
      <c r="H415" s="70">
        <v>182236.22468000001</v>
      </c>
    </row>
    <row r="416" spans="1:8" ht="15" customHeight="1" x14ac:dyDescent="0.25">
      <c r="A416" s="71">
        <v>2023</v>
      </c>
      <c r="B416" s="71" t="s">
        <v>67</v>
      </c>
      <c r="C416" s="72" t="s">
        <v>104</v>
      </c>
      <c r="D416" s="121">
        <v>45394</v>
      </c>
      <c r="E416" s="73">
        <v>259.35252641747098</v>
      </c>
      <c r="F416" s="73" t="s">
        <v>37</v>
      </c>
      <c r="G416" s="73" t="s">
        <v>37</v>
      </c>
      <c r="H416" s="74">
        <v>167804.97487999999</v>
      </c>
    </row>
    <row r="417" spans="1:8" ht="15" customHeight="1" x14ac:dyDescent="0.25">
      <c r="A417" s="67">
        <v>2023</v>
      </c>
      <c r="B417" s="67" t="s">
        <v>68</v>
      </c>
      <c r="C417" s="68" t="s">
        <v>23</v>
      </c>
      <c r="D417" s="120">
        <v>45163</v>
      </c>
      <c r="E417" s="69" t="s">
        <v>37</v>
      </c>
      <c r="F417" s="69">
        <v>0.76600797052000003</v>
      </c>
      <c r="G417" s="69" t="s">
        <v>37</v>
      </c>
      <c r="H417" s="70">
        <v>109855</v>
      </c>
    </row>
    <row r="418" spans="1:8" ht="15" customHeight="1" x14ac:dyDescent="0.25">
      <c r="A418" s="71">
        <v>2023</v>
      </c>
      <c r="B418" s="71" t="s">
        <v>68</v>
      </c>
      <c r="C418" s="72" t="s">
        <v>103</v>
      </c>
      <c r="D418" s="121">
        <v>45264</v>
      </c>
      <c r="E418" s="73">
        <v>1.87482628</v>
      </c>
      <c r="F418" s="73">
        <v>1.1088183</v>
      </c>
      <c r="G418" s="73" t="s">
        <v>37</v>
      </c>
      <c r="H418" s="74">
        <v>300623.23821227998</v>
      </c>
    </row>
    <row r="419" spans="1:8" ht="15" customHeight="1" x14ac:dyDescent="0.25">
      <c r="A419" s="67">
        <v>2023</v>
      </c>
      <c r="B419" s="67" t="s">
        <v>68</v>
      </c>
      <c r="C419" s="68" t="s">
        <v>104</v>
      </c>
      <c r="D419" s="120">
        <v>45393</v>
      </c>
      <c r="E419" s="69">
        <v>1.44489364015818</v>
      </c>
      <c r="F419" s="69">
        <v>1.44489364015818</v>
      </c>
      <c r="G419" s="69" t="s">
        <v>37</v>
      </c>
      <c r="H419" s="70">
        <v>316347.81522499898</v>
      </c>
    </row>
    <row r="420" spans="1:8" ht="15" customHeight="1" x14ac:dyDescent="0.25">
      <c r="A420" s="71">
        <v>2023</v>
      </c>
      <c r="B420" s="71" t="s">
        <v>41</v>
      </c>
      <c r="C420" s="72" t="s">
        <v>23</v>
      </c>
      <c r="D420" s="121">
        <v>45162</v>
      </c>
      <c r="E420" s="73">
        <v>87.500554191977201</v>
      </c>
      <c r="F420" s="73" t="s">
        <v>37</v>
      </c>
      <c r="G420" s="73" t="s">
        <v>37</v>
      </c>
      <c r="H420" s="74">
        <v>91656</v>
      </c>
    </row>
    <row r="421" spans="1:8" ht="15" customHeight="1" x14ac:dyDescent="0.25">
      <c r="A421" s="67">
        <v>2023</v>
      </c>
      <c r="B421" s="67" t="s">
        <v>41</v>
      </c>
      <c r="C421" s="68" t="s">
        <v>90</v>
      </c>
      <c r="D421" s="120">
        <v>45253</v>
      </c>
      <c r="E421" s="69">
        <v>74.285838085173197</v>
      </c>
      <c r="F421" s="69" t="s">
        <v>37</v>
      </c>
      <c r="G421" s="69" t="s">
        <v>37</v>
      </c>
      <c r="H421" s="70">
        <v>77813.598249999995</v>
      </c>
    </row>
    <row r="422" spans="1:8" ht="15" customHeight="1" x14ac:dyDescent="0.25">
      <c r="A422" s="71">
        <v>2023</v>
      </c>
      <c r="B422" s="71" t="s">
        <v>41</v>
      </c>
      <c r="C422" s="72" t="s">
        <v>104</v>
      </c>
      <c r="D422" s="121">
        <v>45394</v>
      </c>
      <c r="E422" s="73">
        <v>80.951238705132099</v>
      </c>
      <c r="F422" s="73" t="s">
        <v>37</v>
      </c>
      <c r="G422" s="73" t="s">
        <v>37</v>
      </c>
      <c r="H422" s="74">
        <v>84795.532080000194</v>
      </c>
    </row>
    <row r="423" spans="1:8" ht="15" customHeight="1" x14ac:dyDescent="0.25">
      <c r="A423" s="67">
        <v>2023</v>
      </c>
      <c r="B423" s="67" t="s">
        <v>42</v>
      </c>
      <c r="C423" s="68" t="s">
        <v>90</v>
      </c>
      <c r="D423" s="120">
        <v>45253</v>
      </c>
      <c r="E423" s="69">
        <v>233.268151236005</v>
      </c>
      <c r="F423" s="69" t="s">
        <v>37</v>
      </c>
      <c r="G423" s="69" t="s">
        <v>37</v>
      </c>
      <c r="H423" s="70">
        <v>45606.022980000002</v>
      </c>
    </row>
    <row r="424" spans="1:8" ht="15" customHeight="1" x14ac:dyDescent="0.25">
      <c r="A424" s="71">
        <v>2023</v>
      </c>
      <c r="B424" s="71" t="s">
        <v>42</v>
      </c>
      <c r="C424" s="72" t="s">
        <v>104</v>
      </c>
      <c r="D424" s="121">
        <v>45394</v>
      </c>
      <c r="E424" s="73">
        <v>407.82967397920299</v>
      </c>
      <c r="F424" s="73" t="s">
        <v>37</v>
      </c>
      <c r="G424" s="73" t="s">
        <v>37</v>
      </c>
      <c r="H424" s="74">
        <v>79734.371729999999</v>
      </c>
    </row>
    <row r="425" spans="1:8" ht="15" customHeight="1" x14ac:dyDescent="0.25">
      <c r="A425" s="67">
        <v>2023</v>
      </c>
      <c r="B425" s="67" t="s">
        <v>73</v>
      </c>
      <c r="C425" s="68" t="s">
        <v>23</v>
      </c>
      <c r="D425" s="120">
        <v>45162</v>
      </c>
      <c r="E425" s="69">
        <v>442.96435600131798</v>
      </c>
      <c r="F425" s="69" t="s">
        <v>37</v>
      </c>
      <c r="G425" s="69" t="s">
        <v>37</v>
      </c>
      <c r="H425" s="70">
        <v>43017</v>
      </c>
    </row>
    <row r="426" spans="1:8" ht="15" customHeight="1" x14ac:dyDescent="0.25">
      <c r="A426" s="71">
        <v>2023</v>
      </c>
      <c r="B426" s="71" t="s">
        <v>73</v>
      </c>
      <c r="C426" s="72" t="s">
        <v>17</v>
      </c>
      <c r="D426" s="121">
        <v>45253</v>
      </c>
      <c r="E426" s="73">
        <v>245.51559457121701</v>
      </c>
      <c r="F426" s="73" t="s">
        <v>37</v>
      </c>
      <c r="G426" s="73" t="s">
        <v>37</v>
      </c>
      <c r="H426" s="74">
        <v>23842.510419999999</v>
      </c>
    </row>
    <row r="427" spans="1:8" ht="15" customHeight="1" x14ac:dyDescent="0.25">
      <c r="A427" s="67">
        <v>2023</v>
      </c>
      <c r="B427" s="67" t="s">
        <v>73</v>
      </c>
      <c r="C427" s="68" t="s">
        <v>104</v>
      </c>
      <c r="D427" s="120">
        <v>45394</v>
      </c>
      <c r="E427" s="69">
        <v>667.65580453496898</v>
      </c>
      <c r="F427" s="69" t="s">
        <v>37</v>
      </c>
      <c r="G427" s="69" t="s">
        <v>37</v>
      </c>
      <c r="H427" s="70">
        <v>64837.390489999903</v>
      </c>
    </row>
    <row r="428" spans="1:8" ht="15" customHeight="1" x14ac:dyDescent="0.25">
      <c r="A428" s="71">
        <v>2023</v>
      </c>
      <c r="B428" s="71" t="s">
        <v>69</v>
      </c>
      <c r="C428" s="72" t="s">
        <v>23</v>
      </c>
      <c r="D428" s="121">
        <v>45162</v>
      </c>
      <c r="E428" s="73">
        <v>74.506024492990505</v>
      </c>
      <c r="F428" s="73">
        <v>74.506024492990505</v>
      </c>
      <c r="G428" s="73" t="s">
        <v>37</v>
      </c>
      <c r="H428" s="74">
        <v>48549</v>
      </c>
    </row>
    <row r="429" spans="1:8" ht="15" customHeight="1" x14ac:dyDescent="0.25">
      <c r="A429" s="67">
        <v>2023</v>
      </c>
      <c r="B429" s="67" t="s">
        <v>69</v>
      </c>
      <c r="C429" s="68" t="s">
        <v>17</v>
      </c>
      <c r="D429" s="120">
        <v>45253</v>
      </c>
      <c r="E429" s="69">
        <v>171.21689267435499</v>
      </c>
      <c r="F429" s="69">
        <v>171.21689267435499</v>
      </c>
      <c r="G429" s="69" t="s">
        <v>37</v>
      </c>
      <c r="H429" s="70">
        <v>111567.49552</v>
      </c>
    </row>
    <row r="430" spans="1:8" ht="15" customHeight="1" x14ac:dyDescent="0.25">
      <c r="A430" s="71">
        <v>2023</v>
      </c>
      <c r="B430" s="71" t="s">
        <v>69</v>
      </c>
      <c r="C430" s="72" t="s">
        <v>104</v>
      </c>
      <c r="D430" s="121">
        <v>45394</v>
      </c>
      <c r="E430" s="73">
        <v>98.296496581570096</v>
      </c>
      <c r="F430" s="73">
        <v>98.296496581570096</v>
      </c>
      <c r="G430" s="73" t="s">
        <v>37</v>
      </c>
      <c r="H430" s="74">
        <v>64051.4716199998</v>
      </c>
    </row>
    <row r="431" spans="1:8" ht="15" customHeight="1" x14ac:dyDescent="0.25">
      <c r="A431" s="67">
        <v>2023</v>
      </c>
      <c r="B431" s="67" t="s">
        <v>72</v>
      </c>
      <c r="C431" s="68" t="s">
        <v>23</v>
      </c>
      <c r="D431" s="120">
        <v>45166</v>
      </c>
      <c r="E431" s="69">
        <v>0.142999999999052</v>
      </c>
      <c r="F431" s="69" t="s">
        <v>37</v>
      </c>
      <c r="G431" s="69" t="s">
        <v>37</v>
      </c>
      <c r="H431" s="70">
        <v>301776</v>
      </c>
    </row>
    <row r="432" spans="1:8" ht="15" customHeight="1" x14ac:dyDescent="0.25">
      <c r="A432" s="71">
        <v>2023</v>
      </c>
      <c r="B432" s="71" t="s">
        <v>72</v>
      </c>
      <c r="C432" s="72" t="s">
        <v>103</v>
      </c>
      <c r="D432" s="121">
        <v>45265</v>
      </c>
      <c r="E432" s="73">
        <v>0.21987151624090401</v>
      </c>
      <c r="F432" s="73" t="s">
        <v>37</v>
      </c>
      <c r="G432" s="73" t="s">
        <v>37</v>
      </c>
      <c r="H432" s="74">
        <v>464000</v>
      </c>
    </row>
    <row r="433" spans="1:8" ht="15" customHeight="1" x14ac:dyDescent="0.25">
      <c r="A433" s="67">
        <v>2023</v>
      </c>
      <c r="B433" s="67" t="s">
        <v>72</v>
      </c>
      <c r="C433" s="68" t="s">
        <v>104</v>
      </c>
      <c r="D433" s="120">
        <v>45394</v>
      </c>
      <c r="E433" s="69">
        <v>0.222408940759527</v>
      </c>
      <c r="F433" s="69" t="s">
        <v>37</v>
      </c>
      <c r="G433" s="69" t="s">
        <v>37</v>
      </c>
      <c r="H433" s="70">
        <v>469354.78627141099</v>
      </c>
    </row>
    <row r="434" spans="1:8" ht="15" customHeight="1" x14ac:dyDescent="0.25">
      <c r="A434" s="71">
        <v>2023</v>
      </c>
      <c r="B434" s="71" t="s">
        <v>91</v>
      </c>
      <c r="C434" s="72" t="s">
        <v>104</v>
      </c>
      <c r="D434" s="121">
        <v>45435</v>
      </c>
      <c r="E434" s="73">
        <v>4.3504243111508198E-3</v>
      </c>
      <c r="F434" s="73" t="s">
        <v>37</v>
      </c>
      <c r="G434" s="73" t="s">
        <v>37</v>
      </c>
      <c r="H434" s="74">
        <v>4585.2554300000002</v>
      </c>
    </row>
    <row r="435" spans="1:8" ht="15" customHeight="1" x14ac:dyDescent="0.25">
      <c r="A435" s="67">
        <v>2024</v>
      </c>
      <c r="B435" s="67" t="s">
        <v>72</v>
      </c>
      <c r="C435" s="68" t="s">
        <v>105</v>
      </c>
      <c r="D435" s="120">
        <v>45497</v>
      </c>
      <c r="E435" s="69">
        <v>0.23329396814992601</v>
      </c>
      <c r="F435" s="69" t="s">
        <v>37</v>
      </c>
      <c r="G435" s="69" t="s">
        <v>37</v>
      </c>
      <c r="H435" s="70">
        <v>492325.71399999998</v>
      </c>
    </row>
    <row r="436" spans="1:8" ht="15" customHeight="1" x14ac:dyDescent="0.25">
      <c r="A436" s="71">
        <v>2024</v>
      </c>
      <c r="B436" s="71" t="s">
        <v>69</v>
      </c>
      <c r="C436" s="72" t="s">
        <v>105</v>
      </c>
      <c r="D436" s="121">
        <v>45496</v>
      </c>
      <c r="E436" s="73">
        <v>109.290315830667</v>
      </c>
      <c r="F436" s="73">
        <v>109.290315830667</v>
      </c>
      <c r="G436" s="73" t="s">
        <v>37</v>
      </c>
      <c r="H436" s="74">
        <v>71215.209149999995</v>
      </c>
    </row>
    <row r="437" spans="1:8" ht="15" customHeight="1" x14ac:dyDescent="0.25">
      <c r="A437" s="67">
        <v>2024</v>
      </c>
      <c r="B437" s="67" t="s">
        <v>73</v>
      </c>
      <c r="C437" s="68" t="s">
        <v>105</v>
      </c>
      <c r="D437" s="120">
        <v>45496</v>
      </c>
      <c r="E437" s="69">
        <v>406.37724565450202</v>
      </c>
      <c r="F437" s="69" t="s">
        <v>37</v>
      </c>
      <c r="G437" s="69" t="s">
        <v>37</v>
      </c>
      <c r="H437" s="70">
        <v>39464.107080000002</v>
      </c>
    </row>
    <row r="438" spans="1:8" ht="15" customHeight="1" x14ac:dyDescent="0.25">
      <c r="A438" s="71">
        <v>2024</v>
      </c>
      <c r="B438" s="71" t="s">
        <v>67</v>
      </c>
      <c r="C438" s="72" t="s">
        <v>105</v>
      </c>
      <c r="D438" s="121">
        <v>45496</v>
      </c>
      <c r="E438" s="73">
        <v>329.28276771017698</v>
      </c>
      <c r="F438" s="73" t="s">
        <v>37</v>
      </c>
      <c r="G438" s="73" t="s">
        <v>37</v>
      </c>
      <c r="H438" s="74">
        <v>213050.88995000001</v>
      </c>
    </row>
    <row r="439" spans="1:8" ht="15" customHeight="1" x14ac:dyDescent="0.25">
      <c r="A439" s="67">
        <v>2024</v>
      </c>
      <c r="B439" s="67" t="s">
        <v>68</v>
      </c>
      <c r="C439" s="68" t="s">
        <v>105</v>
      </c>
      <c r="D439" s="120">
        <v>45496</v>
      </c>
      <c r="E439" s="69">
        <v>1.3049919656048401</v>
      </c>
      <c r="F439" s="69">
        <v>1.30499196568193</v>
      </c>
      <c r="G439" s="69" t="s">
        <v>37</v>
      </c>
      <c r="H439" s="70">
        <v>285717.47133999999</v>
      </c>
    </row>
    <row r="440" spans="1:8" ht="15" customHeight="1" x14ac:dyDescent="0.25">
      <c r="A440" s="71">
        <v>2024</v>
      </c>
      <c r="B440" s="71" t="s">
        <v>41</v>
      </c>
      <c r="C440" s="72" t="s">
        <v>25</v>
      </c>
      <c r="D440" s="121">
        <v>45530</v>
      </c>
      <c r="E440" s="73">
        <v>192.01633222878701</v>
      </c>
      <c r="F440" s="73" t="s">
        <v>37</v>
      </c>
      <c r="G440" s="73" t="s">
        <v>37</v>
      </c>
      <c r="H440" s="74">
        <v>201134.99583</v>
      </c>
    </row>
    <row r="441" spans="1:8" ht="15" customHeight="1" x14ac:dyDescent="0.25">
      <c r="A441" s="67">
        <v>2024</v>
      </c>
      <c r="B441" s="67" t="s">
        <v>42</v>
      </c>
      <c r="C441" s="68" t="s">
        <v>25</v>
      </c>
      <c r="D441" s="120">
        <v>45530</v>
      </c>
      <c r="E441" s="69">
        <v>609.18596647724701</v>
      </c>
      <c r="F441" s="69" t="s">
        <v>37</v>
      </c>
      <c r="G441" s="69" t="s">
        <v>37</v>
      </c>
      <c r="H441" s="70">
        <v>119101.33912</v>
      </c>
    </row>
    <row r="442" spans="1:8" ht="15" customHeight="1" x14ac:dyDescent="0.25">
      <c r="A442" s="71">
        <v>2024</v>
      </c>
      <c r="B442" s="71" t="s">
        <v>100</v>
      </c>
      <c r="C442" s="72" t="s">
        <v>25</v>
      </c>
      <c r="D442" s="121">
        <v>45530</v>
      </c>
      <c r="E442" s="73">
        <v>9.5006738970897295</v>
      </c>
      <c r="F442" s="73" t="s">
        <v>37</v>
      </c>
      <c r="G442" s="73" t="s">
        <v>37</v>
      </c>
      <c r="H442" s="74">
        <v>10059</v>
      </c>
    </row>
    <row r="443" spans="1:8" ht="15" customHeight="1" x14ac:dyDescent="0.25">
      <c r="A443" s="67">
        <v>2024</v>
      </c>
      <c r="B443" s="67" t="s">
        <v>106</v>
      </c>
      <c r="C443" s="68" t="s">
        <v>25</v>
      </c>
      <c r="D443" s="120">
        <v>45618</v>
      </c>
      <c r="E443" s="69">
        <v>5.2316525152459901E-2</v>
      </c>
      <c r="F443" s="69">
        <v>5.2316525152459901E-2</v>
      </c>
      <c r="G443" s="69" t="s">
        <v>37</v>
      </c>
      <c r="H443" s="70">
        <v>33281.984600000003</v>
      </c>
    </row>
    <row r="444" spans="1:8" ht="15" customHeight="1" x14ac:dyDescent="0.25">
      <c r="A444" s="71">
        <v>2024</v>
      </c>
      <c r="B444" s="71" t="s">
        <v>100</v>
      </c>
      <c r="C444" s="72" t="s">
        <v>26</v>
      </c>
      <c r="D444" s="121">
        <v>45618</v>
      </c>
      <c r="E444" s="73">
        <v>30.652615306295001</v>
      </c>
      <c r="F444" s="73" t="s">
        <v>37</v>
      </c>
      <c r="G444" s="73" t="s">
        <v>37</v>
      </c>
      <c r="H444" s="74">
        <v>32453.97755</v>
      </c>
    </row>
    <row r="445" spans="1:8" ht="15" customHeight="1" x14ac:dyDescent="0.25">
      <c r="A445" s="67">
        <v>2024</v>
      </c>
      <c r="B445" s="67" t="s">
        <v>42</v>
      </c>
      <c r="C445" s="68" t="s">
        <v>26</v>
      </c>
      <c r="D445" s="120">
        <v>45618</v>
      </c>
      <c r="E445" s="69">
        <v>286.01412753377099</v>
      </c>
      <c r="F445" s="69" t="s">
        <v>37</v>
      </c>
      <c r="G445" s="69" t="s">
        <v>37</v>
      </c>
      <c r="H445" s="70">
        <v>55918.336060000001</v>
      </c>
    </row>
    <row r="446" spans="1:8" ht="15" customHeight="1" x14ac:dyDescent="0.25">
      <c r="A446" s="71">
        <v>2024</v>
      </c>
      <c r="B446" s="71" t="s">
        <v>72</v>
      </c>
      <c r="C446" s="72" t="s">
        <v>26</v>
      </c>
      <c r="D446" s="121">
        <v>45621</v>
      </c>
      <c r="E446" s="73">
        <v>0.12794247712293999</v>
      </c>
      <c r="F446" s="73" t="s">
        <v>37</v>
      </c>
      <c r="G446" s="73" t="s">
        <v>37</v>
      </c>
      <c r="H446" s="74">
        <v>270000</v>
      </c>
    </row>
    <row r="447" spans="1:8" ht="15" customHeight="1" x14ac:dyDescent="0.25">
      <c r="A447" s="67">
        <v>2024</v>
      </c>
      <c r="B447" s="67" t="s">
        <v>70</v>
      </c>
      <c r="C447" s="68" t="s">
        <v>26</v>
      </c>
      <c r="D447" s="120">
        <v>45622</v>
      </c>
      <c r="E447" s="69">
        <v>243.384512760946</v>
      </c>
      <c r="F447" s="69" t="s">
        <v>37</v>
      </c>
      <c r="G447" s="69" t="s">
        <v>37</v>
      </c>
      <c r="H447" s="70">
        <v>189000</v>
      </c>
    </row>
    <row r="448" spans="1:8" ht="15" customHeight="1" x14ac:dyDescent="0.25">
      <c r="A448" s="71">
        <v>2024</v>
      </c>
      <c r="B448" s="71" t="s">
        <v>69</v>
      </c>
      <c r="C448" s="72" t="s">
        <v>26</v>
      </c>
      <c r="D448" s="121">
        <v>45618</v>
      </c>
      <c r="E448" s="73">
        <v>110.973318600708</v>
      </c>
      <c r="F448" s="73">
        <v>110.973318600708</v>
      </c>
      <c r="G448" s="73" t="s">
        <v>37</v>
      </c>
      <c r="H448" s="74">
        <v>72311.879000000001</v>
      </c>
    </row>
    <row r="449" spans="1:8" ht="15" customHeight="1" x14ac:dyDescent="0.25">
      <c r="A449" s="67">
        <v>2024</v>
      </c>
      <c r="B449" s="67" t="s">
        <v>67</v>
      </c>
      <c r="C449" s="68" t="s">
        <v>26</v>
      </c>
      <c r="D449" s="120">
        <v>45618</v>
      </c>
      <c r="E449" s="69">
        <v>287.17565379473399</v>
      </c>
      <c r="F449" s="69" t="s">
        <v>37</v>
      </c>
      <c r="G449" s="69" t="s">
        <v>37</v>
      </c>
      <c r="H449" s="70">
        <v>185806.95564</v>
      </c>
    </row>
    <row r="450" spans="1:8" ht="15" customHeight="1" x14ac:dyDescent="0.25">
      <c r="A450" s="71">
        <v>2024</v>
      </c>
      <c r="B450" s="71" t="s">
        <v>73</v>
      </c>
      <c r="C450" s="72" t="s">
        <v>26</v>
      </c>
      <c r="D450" s="121">
        <v>45618</v>
      </c>
      <c r="E450" s="73">
        <v>439.98965998022902</v>
      </c>
      <c r="F450" s="73" t="s">
        <v>37</v>
      </c>
      <c r="G450" s="73" t="s">
        <v>37</v>
      </c>
      <c r="H450" s="74">
        <v>42728.275860000002</v>
      </c>
    </row>
    <row r="451" spans="1:8" ht="15" customHeight="1" x14ac:dyDescent="0.25">
      <c r="A451" s="67">
        <v>2024</v>
      </c>
      <c r="B451" s="67" t="s">
        <v>41</v>
      </c>
      <c r="C451" s="68" t="s">
        <v>107</v>
      </c>
      <c r="D451" s="120">
        <v>45614</v>
      </c>
      <c r="E451" s="69">
        <v>44.527836206394497</v>
      </c>
      <c r="F451" s="69" t="s">
        <v>37</v>
      </c>
      <c r="G451" s="69" t="s">
        <v>37</v>
      </c>
      <c r="H451" s="70">
        <v>46642.418619999997</v>
      </c>
    </row>
    <row r="452" spans="1:8" ht="15" customHeight="1" x14ac:dyDescent="0.25">
      <c r="A452" s="71">
        <v>2024</v>
      </c>
      <c r="B452" s="71" t="s">
        <v>41</v>
      </c>
      <c r="C452" s="72" t="s">
        <v>26</v>
      </c>
      <c r="D452" s="121">
        <v>45741</v>
      </c>
      <c r="E452" s="73">
        <v>49.386863146056498</v>
      </c>
      <c r="F452" s="73" t="s">
        <v>37</v>
      </c>
      <c r="G452" s="73" t="s">
        <v>37</v>
      </c>
      <c r="H452" s="74">
        <v>51732.195889999603</v>
      </c>
    </row>
    <row r="453" spans="1:8" ht="15" customHeight="1" x14ac:dyDescent="0.25">
      <c r="A453" s="67">
        <v>2024</v>
      </c>
      <c r="B453" s="67" t="s">
        <v>42</v>
      </c>
      <c r="C453" s="68" t="s">
        <v>26</v>
      </c>
      <c r="D453" s="120">
        <v>45741</v>
      </c>
      <c r="E453" s="69">
        <v>75</v>
      </c>
      <c r="F453" s="69" t="s">
        <v>37</v>
      </c>
      <c r="G453" s="69" t="s">
        <v>37</v>
      </c>
      <c r="H453" s="70">
        <v>14663.174999999999</v>
      </c>
    </row>
    <row r="454" spans="1:8" ht="15" customHeight="1" x14ac:dyDescent="0.25">
      <c r="A454" s="71">
        <v>2024</v>
      </c>
      <c r="B454" s="71" t="s">
        <v>67</v>
      </c>
      <c r="C454" s="72" t="s">
        <v>26</v>
      </c>
      <c r="D454" s="121">
        <v>45741</v>
      </c>
      <c r="E454" s="73">
        <v>199.99999999999901</v>
      </c>
      <c r="F454" s="73" t="s">
        <v>37</v>
      </c>
      <c r="G454" s="73" t="s">
        <v>37</v>
      </c>
      <c r="H454" s="74">
        <v>129403</v>
      </c>
    </row>
    <row r="455" spans="1:8" ht="15" customHeight="1" x14ac:dyDescent="0.25">
      <c r="A455" s="67">
        <v>2024</v>
      </c>
      <c r="B455" s="67" t="s">
        <v>68</v>
      </c>
      <c r="C455" s="68" t="s">
        <v>26</v>
      </c>
      <c r="D455" s="120">
        <v>45741</v>
      </c>
      <c r="E455" s="69">
        <v>2.4</v>
      </c>
      <c r="F455" s="69">
        <v>2.4</v>
      </c>
      <c r="G455" s="69" t="s">
        <v>37</v>
      </c>
      <c r="H455" s="70">
        <v>525460.65359999996</v>
      </c>
    </row>
    <row r="456" spans="1:8" ht="15" customHeight="1" x14ac:dyDescent="0.25">
      <c r="A456" s="71">
        <v>2024</v>
      </c>
      <c r="B456" s="71" t="s">
        <v>69</v>
      </c>
      <c r="C456" s="72" t="s">
        <v>26</v>
      </c>
      <c r="D456" s="121">
        <v>45741</v>
      </c>
      <c r="E456" s="73">
        <v>180</v>
      </c>
      <c r="F456" s="73">
        <v>180</v>
      </c>
      <c r="G456" s="73" t="s">
        <v>37</v>
      </c>
      <c r="H456" s="74">
        <v>117290.7</v>
      </c>
    </row>
    <row r="457" spans="1:8" ht="15" customHeight="1" x14ac:dyDescent="0.25">
      <c r="A457" s="67">
        <v>2024</v>
      </c>
      <c r="B457" s="67" t="s">
        <v>72</v>
      </c>
      <c r="C457" s="68" t="s">
        <v>26</v>
      </c>
      <c r="D457" s="120">
        <v>45742</v>
      </c>
      <c r="E457" s="69">
        <v>0.245</v>
      </c>
      <c r="F457" s="69" t="s">
        <v>37</v>
      </c>
      <c r="G457" s="69" t="s">
        <v>37</v>
      </c>
      <c r="H457" s="70">
        <v>517029.22663000098</v>
      </c>
    </row>
    <row r="458" spans="1:8" ht="15" customHeight="1" x14ac:dyDescent="0.25">
      <c r="A458" s="71">
        <v>2024</v>
      </c>
      <c r="B458" s="71" t="s">
        <v>70</v>
      </c>
      <c r="C458" s="72" t="s">
        <v>107</v>
      </c>
      <c r="D458" s="121">
        <v>45742</v>
      </c>
      <c r="E458" s="73">
        <v>466</v>
      </c>
      <c r="F458" s="73" t="s">
        <v>37</v>
      </c>
      <c r="G458" s="73" t="s">
        <v>37</v>
      </c>
      <c r="H458" s="74">
        <v>361871.83399999997</v>
      </c>
    </row>
    <row r="459" spans="1:8" ht="15" customHeight="1" x14ac:dyDescent="0.25">
      <c r="A459" s="67">
        <v>2024</v>
      </c>
      <c r="B459" s="67" t="s">
        <v>108</v>
      </c>
      <c r="C459" s="68" t="s">
        <v>107</v>
      </c>
      <c r="D459" s="120">
        <v>45778</v>
      </c>
      <c r="E459" s="69">
        <v>9.783E-2</v>
      </c>
      <c r="F459" s="69">
        <v>0.436388</v>
      </c>
      <c r="G459" s="69" t="s">
        <v>37</v>
      </c>
      <c r="H459" s="70">
        <v>169000</v>
      </c>
    </row>
    <row r="460" spans="1:8" ht="15" customHeight="1" x14ac:dyDescent="0.25">
      <c r="A460" s="71">
        <v>2024</v>
      </c>
      <c r="B460" s="71" t="s">
        <v>41</v>
      </c>
      <c r="C460" s="72" t="s">
        <v>107</v>
      </c>
      <c r="D460" s="121">
        <v>45785</v>
      </c>
      <c r="E460" s="73">
        <v>118.421270514535</v>
      </c>
      <c r="F460" s="73" t="s">
        <v>37</v>
      </c>
      <c r="G460" s="73" t="s">
        <v>37</v>
      </c>
      <c r="H460" s="74">
        <v>124044.97822999999</v>
      </c>
    </row>
    <row r="461" spans="1:8" ht="15" customHeight="1" x14ac:dyDescent="0.25">
      <c r="A461" s="67">
        <v>2024</v>
      </c>
      <c r="B461" s="67" t="s">
        <v>42</v>
      </c>
      <c r="C461" s="68" t="s">
        <v>107</v>
      </c>
      <c r="D461" s="120">
        <v>45785</v>
      </c>
      <c r="E461" s="69">
        <v>79.196899222030694</v>
      </c>
      <c r="F461" s="69" t="s">
        <v>37</v>
      </c>
      <c r="G461" s="69" t="s">
        <v>37</v>
      </c>
      <c r="H461" s="70">
        <v>15483.70657</v>
      </c>
    </row>
    <row r="462" spans="1:8" ht="15" customHeight="1" x14ac:dyDescent="0.25">
      <c r="A462" s="71">
        <v>2024</v>
      </c>
      <c r="B462" s="71" t="s">
        <v>67</v>
      </c>
      <c r="C462" s="72" t="s">
        <v>107</v>
      </c>
      <c r="D462" s="121">
        <v>45785</v>
      </c>
      <c r="E462" s="73">
        <v>100.190658887352</v>
      </c>
      <c r="F462" s="73" t="s">
        <v>37</v>
      </c>
      <c r="G462" s="73" t="s">
        <v>37</v>
      </c>
      <c r="H462" s="74">
        <v>64824.85916</v>
      </c>
    </row>
    <row r="463" spans="1:8" ht="15" customHeight="1" x14ac:dyDescent="0.25">
      <c r="A463" s="67">
        <v>2024</v>
      </c>
      <c r="B463" s="67" t="s">
        <v>69</v>
      </c>
      <c r="C463" s="68" t="s">
        <v>107</v>
      </c>
      <c r="D463" s="120">
        <v>45785</v>
      </c>
      <c r="E463" s="69">
        <v>39.901099683095097</v>
      </c>
      <c r="F463" s="69">
        <v>39.901099683095097</v>
      </c>
      <c r="G463" s="69" t="s">
        <v>37</v>
      </c>
      <c r="H463" s="70">
        <v>26000.155070000001</v>
      </c>
    </row>
    <row r="464" spans="1:8" ht="15" customHeight="1" x14ac:dyDescent="0.25">
      <c r="A464" s="71">
        <v>2024</v>
      </c>
      <c r="B464" s="71" t="s">
        <v>68</v>
      </c>
      <c r="C464" s="72" t="s">
        <v>107</v>
      </c>
      <c r="D464" s="121">
        <v>45790</v>
      </c>
      <c r="E464" s="73">
        <v>0.37235743358425299</v>
      </c>
      <c r="F464" s="73">
        <v>0.37235743358425299</v>
      </c>
      <c r="G464" s="73" t="s">
        <v>37</v>
      </c>
      <c r="H464" s="74">
        <v>81524.658509999994</v>
      </c>
    </row>
    <row r="465" spans="1:8" ht="15" customHeight="1" x14ac:dyDescent="0.25">
      <c r="A465" s="67">
        <v>2025</v>
      </c>
      <c r="B465" s="67" t="s">
        <v>42</v>
      </c>
      <c r="C465" s="68" t="s">
        <v>109</v>
      </c>
      <c r="D465" s="120">
        <v>45818</v>
      </c>
      <c r="E465" s="69">
        <v>354.51411367251598</v>
      </c>
      <c r="F465" s="69" t="s">
        <v>37</v>
      </c>
      <c r="G465" s="69" t="s">
        <v>37</v>
      </c>
      <c r="H465" s="70">
        <v>69310.699850000005</v>
      </c>
    </row>
    <row r="466" spans="1:8" ht="15" customHeight="1" x14ac:dyDescent="0.25">
      <c r="A466" s="71">
        <v>2025</v>
      </c>
      <c r="B466" s="71" t="s">
        <v>72</v>
      </c>
      <c r="C466" s="72" t="s">
        <v>109</v>
      </c>
      <c r="D466" s="121">
        <v>45828</v>
      </c>
      <c r="E466" s="73">
        <v>0.05</v>
      </c>
      <c r="F466" s="73" t="s">
        <v>37</v>
      </c>
      <c r="G466" s="73" t="s">
        <v>37</v>
      </c>
      <c r="H466" s="74">
        <v>105516.16869999999</v>
      </c>
    </row>
    <row r="467" spans="1:8" ht="15" customHeight="1" x14ac:dyDescent="0.25">
      <c r="A467" s="67">
        <v>2025</v>
      </c>
      <c r="B467" s="67" t="s">
        <v>110</v>
      </c>
      <c r="C467" s="68" t="s">
        <v>109</v>
      </c>
      <c r="D467" s="120">
        <v>45820</v>
      </c>
      <c r="E467" s="69">
        <v>3.2138678035771202E-2</v>
      </c>
      <c r="F467" s="69" t="s">
        <v>37</v>
      </c>
      <c r="G467" s="69" t="s">
        <v>37</v>
      </c>
      <c r="H467" s="70">
        <v>5000</v>
      </c>
    </row>
    <row r="468" spans="1:8" ht="15" customHeight="1" x14ac:dyDescent="0.25">
      <c r="A468" s="71">
        <v>2025</v>
      </c>
      <c r="B468" s="71" t="s">
        <v>111</v>
      </c>
      <c r="C468" s="72" t="s">
        <v>109</v>
      </c>
      <c r="D468" s="121">
        <v>45820</v>
      </c>
      <c r="E468" s="73">
        <v>4.6128465030466199E-2</v>
      </c>
      <c r="F468" s="73" t="s">
        <v>37</v>
      </c>
      <c r="G468" s="73" t="s">
        <v>37</v>
      </c>
      <c r="H468" s="74">
        <v>12000</v>
      </c>
    </row>
    <row r="469" spans="1:8" ht="15" customHeight="1" x14ac:dyDescent="0.25">
      <c r="A469" s="67">
        <v>2025</v>
      </c>
      <c r="B469" s="67" t="s">
        <v>112</v>
      </c>
      <c r="C469" s="68" t="s">
        <v>109</v>
      </c>
      <c r="D469" s="120">
        <v>45820</v>
      </c>
      <c r="E469" s="69">
        <v>1.43361142778692E-2</v>
      </c>
      <c r="F469" s="69" t="s">
        <v>37</v>
      </c>
      <c r="G469" s="69" t="s">
        <v>37</v>
      </c>
      <c r="H469" s="70">
        <v>4000</v>
      </c>
    </row>
    <row r="470" spans="1:8" ht="15" customHeight="1" x14ac:dyDescent="0.25">
      <c r="A470" s="71">
        <v>2025</v>
      </c>
      <c r="B470" s="71" t="s">
        <v>113</v>
      </c>
      <c r="C470" s="72" t="s">
        <v>109</v>
      </c>
      <c r="D470" s="121">
        <v>45820</v>
      </c>
      <c r="E470" s="73">
        <v>0.160751041290323</v>
      </c>
      <c r="F470" s="73" t="s">
        <v>37</v>
      </c>
      <c r="G470" s="73" t="s">
        <v>37</v>
      </c>
      <c r="H470" s="74">
        <v>4983.2822800000004</v>
      </c>
    </row>
    <row r="471" spans="1:8" ht="15" customHeight="1" x14ac:dyDescent="0.25">
      <c r="A471" s="67">
        <v>2025</v>
      </c>
      <c r="B471" s="67" t="s">
        <v>41</v>
      </c>
      <c r="C471" s="68" t="s">
        <v>109</v>
      </c>
      <c r="D471" s="120">
        <v>45820</v>
      </c>
      <c r="E471" s="69">
        <v>95.577557940942597</v>
      </c>
      <c r="F471" s="69" t="s">
        <v>37</v>
      </c>
      <c r="G471" s="69" t="s">
        <v>37</v>
      </c>
      <c r="H471" s="70">
        <v>100116.44059</v>
      </c>
    </row>
    <row r="472" spans="1:8" ht="15" customHeight="1" x14ac:dyDescent="0.25">
      <c r="A472" s="71">
        <v>2025</v>
      </c>
      <c r="B472" s="71" t="s">
        <v>114</v>
      </c>
      <c r="C472" s="72" t="s">
        <v>109</v>
      </c>
      <c r="D472" s="121">
        <v>45833</v>
      </c>
      <c r="E472" s="73">
        <v>64.387437238345598</v>
      </c>
      <c r="F472" s="73" t="s">
        <v>37</v>
      </c>
      <c r="G472" s="73" t="s">
        <v>37</v>
      </c>
      <c r="H472" s="74">
        <v>50000</v>
      </c>
    </row>
    <row r="473" spans="1:8" ht="15" customHeight="1" x14ac:dyDescent="0.25">
      <c r="A473" s="67">
        <v>2025</v>
      </c>
      <c r="B473" s="67" t="s">
        <v>41</v>
      </c>
      <c r="C473" s="68" t="s">
        <v>27</v>
      </c>
      <c r="D473" s="120">
        <v>45924</v>
      </c>
      <c r="E473" s="69">
        <v>107.94133774197201</v>
      </c>
      <c r="F473" s="69" t="s">
        <v>37</v>
      </c>
      <c r="G473" s="69" t="s">
        <v>37</v>
      </c>
      <c r="H473" s="70">
        <v>113067.36393000001</v>
      </c>
    </row>
    <row r="474" spans="1:8" ht="15" customHeight="1" x14ac:dyDescent="0.25">
      <c r="A474" s="71">
        <v>2025</v>
      </c>
      <c r="B474" s="71" t="s">
        <v>67</v>
      </c>
      <c r="C474" s="72" t="s">
        <v>27</v>
      </c>
      <c r="D474" s="121">
        <v>45923</v>
      </c>
      <c r="E474" s="73">
        <v>401.15278104835301</v>
      </c>
      <c r="F474" s="73" t="s">
        <v>37</v>
      </c>
      <c r="G474" s="73" t="s">
        <v>37</v>
      </c>
      <c r="H474" s="74">
        <v>259551.86663</v>
      </c>
    </row>
    <row r="475" spans="1:8" ht="15" customHeight="1" x14ac:dyDescent="0.25">
      <c r="A475" s="67">
        <v>2025</v>
      </c>
      <c r="B475" s="67" t="s">
        <v>68</v>
      </c>
      <c r="C475" s="68" t="s">
        <v>27</v>
      </c>
      <c r="D475" s="120">
        <v>45923</v>
      </c>
      <c r="E475" s="69">
        <v>1.87</v>
      </c>
      <c r="F475" s="69">
        <v>1.87</v>
      </c>
      <c r="G475" s="69" t="s">
        <v>37</v>
      </c>
      <c r="H475" s="70">
        <v>409421.42593000003</v>
      </c>
    </row>
    <row r="476" spans="1:8" ht="15" customHeight="1" x14ac:dyDescent="0.25">
      <c r="A476" s="71">
        <v>2025</v>
      </c>
      <c r="B476" s="71" t="s">
        <v>73</v>
      </c>
      <c r="C476" s="72" t="s">
        <v>27</v>
      </c>
      <c r="D476" s="121">
        <v>45923</v>
      </c>
      <c r="E476" s="73">
        <v>169.28633412966499</v>
      </c>
      <c r="F476" s="73" t="s">
        <v>37</v>
      </c>
      <c r="G476" s="73" t="s">
        <v>37</v>
      </c>
      <c r="H476" s="74">
        <v>16439.734479999999</v>
      </c>
    </row>
    <row r="477" spans="1:8" ht="15" customHeight="1" x14ac:dyDescent="0.25">
      <c r="A477" s="67">
        <v>2025</v>
      </c>
      <c r="B477" s="67" t="s">
        <v>111</v>
      </c>
      <c r="C477" s="68" t="s">
        <v>27</v>
      </c>
      <c r="D477" s="120">
        <v>45924</v>
      </c>
      <c r="E477" s="69">
        <v>2.6908271267771899E-2</v>
      </c>
      <c r="F477" s="69" t="s">
        <v>37</v>
      </c>
      <c r="G477" s="69" t="s">
        <v>37</v>
      </c>
      <c r="H477" s="70">
        <v>7000</v>
      </c>
    </row>
    <row r="478" spans="1:8" ht="15" customHeight="1" x14ac:dyDescent="0.25">
      <c r="A478" s="71">
        <v>2025</v>
      </c>
      <c r="B478" s="71" t="s">
        <v>115</v>
      </c>
      <c r="C478" s="72" t="s">
        <v>27</v>
      </c>
      <c r="D478" s="121">
        <v>45813</v>
      </c>
      <c r="E478" s="73">
        <v>0.204926252</v>
      </c>
      <c r="F478" s="73" t="s">
        <v>37</v>
      </c>
      <c r="G478" s="73" t="s">
        <v>37</v>
      </c>
      <c r="H478" s="74">
        <v>115190.53324</v>
      </c>
    </row>
    <row r="479" spans="1:8" ht="15" customHeight="1" x14ac:dyDescent="0.25">
      <c r="A479" s="67">
        <v>2025</v>
      </c>
      <c r="B479" s="67" t="s">
        <v>115</v>
      </c>
      <c r="C479" s="68" t="s">
        <v>27</v>
      </c>
      <c r="D479" s="120">
        <v>45924</v>
      </c>
      <c r="E479" s="69">
        <v>4.8013576199083197E-2</v>
      </c>
      <c r="F479" s="69" t="s">
        <v>37</v>
      </c>
      <c r="G479" s="69" t="s">
        <v>37</v>
      </c>
      <c r="H479" s="70">
        <v>26988.77952</v>
      </c>
    </row>
    <row r="480" spans="1:8" ht="15" customHeight="1" x14ac:dyDescent="0.25">
      <c r="A480" s="71">
        <v>2025</v>
      </c>
      <c r="B480" s="71" t="s">
        <v>116</v>
      </c>
      <c r="C480" s="72" t="s">
        <v>27</v>
      </c>
      <c r="D480" s="121">
        <v>45924</v>
      </c>
      <c r="E480" s="73">
        <v>5.6919765604832501E-2</v>
      </c>
      <c r="F480" s="73" t="s">
        <v>37</v>
      </c>
      <c r="G480" s="73" t="s">
        <v>37</v>
      </c>
      <c r="H480" s="74">
        <v>7717.3525799999998</v>
      </c>
    </row>
    <row r="481" spans="1:8" ht="15" customHeight="1" x14ac:dyDescent="0.25">
      <c r="A481" s="67">
        <v>2025</v>
      </c>
      <c r="B481" s="67" t="s">
        <v>113</v>
      </c>
      <c r="C481" s="68" t="s">
        <v>27</v>
      </c>
      <c r="D481" s="120">
        <v>45924</v>
      </c>
      <c r="E481" s="69">
        <v>0.14744129129032299</v>
      </c>
      <c r="F481" s="69" t="s">
        <v>37</v>
      </c>
      <c r="G481" s="69" t="s">
        <v>37</v>
      </c>
      <c r="H481" s="70">
        <v>4570.6800300000004</v>
      </c>
    </row>
    <row r="482" spans="1:8" ht="15" customHeight="1" x14ac:dyDescent="0.25">
      <c r="A482" s="71">
        <v>2025</v>
      </c>
      <c r="B482" s="71" t="s">
        <v>117</v>
      </c>
      <c r="C482" s="72" t="s">
        <v>27</v>
      </c>
      <c r="D482" s="121">
        <v>45924</v>
      </c>
      <c r="E482" s="73">
        <v>325.97165789864101</v>
      </c>
      <c r="F482" s="73" t="s">
        <v>37</v>
      </c>
      <c r="G482" s="73" t="s">
        <v>37</v>
      </c>
      <c r="H482" s="74">
        <v>85693.711230000001</v>
      </c>
    </row>
    <row r="483" spans="1:8" ht="15" customHeight="1" x14ac:dyDescent="0.25">
      <c r="A483" s="67">
        <v>2025</v>
      </c>
      <c r="B483" s="67" t="s">
        <v>114</v>
      </c>
      <c r="C483" s="68" t="s">
        <v>27</v>
      </c>
      <c r="D483" s="120">
        <v>45924</v>
      </c>
      <c r="E483" s="69">
        <v>463.589548116088</v>
      </c>
      <c r="F483" s="69" t="s">
        <v>37</v>
      </c>
      <c r="G483" s="69" t="s">
        <v>37</v>
      </c>
      <c r="H483" s="70">
        <v>360000</v>
      </c>
    </row>
    <row r="484" spans="1:8" ht="15" customHeight="1" x14ac:dyDescent="0.25">
      <c r="A484" s="71">
        <v>2025</v>
      </c>
      <c r="B484" s="71" t="s">
        <v>108</v>
      </c>
      <c r="C484" s="72" t="s">
        <v>27</v>
      </c>
      <c r="D484" s="121">
        <v>45924</v>
      </c>
      <c r="E484" s="73">
        <v>0.107611056475248</v>
      </c>
      <c r="F484" s="73">
        <v>0.54280803111918297</v>
      </c>
      <c r="G484" s="73" t="s">
        <v>37</v>
      </c>
      <c r="H484" s="74">
        <v>200000</v>
      </c>
    </row>
    <row r="485" spans="1:8" ht="15" customHeight="1" x14ac:dyDescent="0.25">
      <c r="A485" s="67">
        <v>2025</v>
      </c>
      <c r="B485" s="67" t="s">
        <v>72</v>
      </c>
      <c r="C485" s="68" t="s">
        <v>27</v>
      </c>
      <c r="D485" s="120">
        <v>45924</v>
      </c>
      <c r="E485" s="69">
        <v>0.24</v>
      </c>
      <c r="F485" s="69" t="s">
        <v>37</v>
      </c>
      <c r="G485" s="69" t="s">
        <v>37</v>
      </c>
      <c r="H485" s="70">
        <v>506477.60976000002</v>
      </c>
    </row>
    <row r="486" spans="1:8" ht="15" customHeight="1" x14ac:dyDescent="0.25">
      <c r="A486" s="71">
        <v>2025</v>
      </c>
      <c r="B486" s="71" t="s">
        <v>111</v>
      </c>
      <c r="C486" s="72" t="s">
        <v>28</v>
      </c>
      <c r="D486" s="121">
        <v>45968</v>
      </c>
      <c r="E486" s="73">
        <v>5.3816542535543903E-2</v>
      </c>
      <c r="F486" s="73" t="s">
        <v>37</v>
      </c>
      <c r="G486" s="73" t="s">
        <v>37</v>
      </c>
      <c r="H486" s="74">
        <v>14000</v>
      </c>
    </row>
    <row r="487" spans="1:8" ht="15" customHeight="1" x14ac:dyDescent="0.25">
      <c r="A487" s="67">
        <v>2025</v>
      </c>
      <c r="B487" s="67" t="s">
        <v>115</v>
      </c>
      <c r="C487" s="68" t="s">
        <v>28</v>
      </c>
      <c r="D487" s="120">
        <v>45968</v>
      </c>
      <c r="E487" s="69">
        <v>1.34282181253825E-2</v>
      </c>
      <c r="F487" s="69" t="s">
        <v>37</v>
      </c>
      <c r="G487" s="69" t="s">
        <v>37</v>
      </c>
      <c r="H487" s="70">
        <v>7548.0988299999999</v>
      </c>
    </row>
    <row r="488" spans="1:8" ht="15" customHeight="1" x14ac:dyDescent="0.25">
      <c r="A488" s="71">
        <v>2025</v>
      </c>
      <c r="B488" s="71" t="s">
        <v>116</v>
      </c>
      <c r="C488" s="72" t="s">
        <v>28</v>
      </c>
      <c r="D488" s="121">
        <v>45968</v>
      </c>
      <c r="E488" s="73">
        <v>2.7039073113886002E-2</v>
      </c>
      <c r="F488" s="73" t="s">
        <v>37</v>
      </c>
      <c r="G488" s="73" t="s">
        <v>37</v>
      </c>
      <c r="H488" s="74">
        <v>3666.03865</v>
      </c>
    </row>
    <row r="489" spans="1:8" ht="15" customHeight="1" x14ac:dyDescent="0.25">
      <c r="A489" s="67">
        <v>2025</v>
      </c>
      <c r="B489" s="67" t="s">
        <v>113</v>
      </c>
      <c r="C489" s="68" t="s">
        <v>28</v>
      </c>
      <c r="D489" s="120">
        <v>45968</v>
      </c>
      <c r="E489" s="69">
        <v>8.6117509999999994E-2</v>
      </c>
      <c r="F489" s="69" t="s">
        <v>37</v>
      </c>
      <c r="G489" s="69" t="s">
        <v>37</v>
      </c>
      <c r="H489" s="70">
        <v>2669.6428099999998</v>
      </c>
    </row>
    <row r="490" spans="1:8" ht="15" customHeight="1" x14ac:dyDescent="0.25">
      <c r="A490" s="71">
        <v>2025</v>
      </c>
      <c r="B490" s="71" t="s">
        <v>41</v>
      </c>
      <c r="C490" s="72" t="s">
        <v>28</v>
      </c>
      <c r="D490" s="121">
        <v>45968</v>
      </c>
      <c r="E490" s="73">
        <v>81.360518296612199</v>
      </c>
      <c r="F490" s="73" t="s">
        <v>37</v>
      </c>
      <c r="G490" s="73" t="s">
        <v>37</v>
      </c>
      <c r="H490" s="74">
        <v>85224.247950000004</v>
      </c>
    </row>
    <row r="491" spans="1:8" ht="15" customHeight="1" x14ac:dyDescent="0.25">
      <c r="A491" s="67">
        <v>2025</v>
      </c>
      <c r="B491" s="67" t="s">
        <v>42</v>
      </c>
      <c r="C491" s="68" t="s">
        <v>28</v>
      </c>
      <c r="D491" s="120">
        <v>45968</v>
      </c>
      <c r="E491" s="69">
        <v>770.42333104869897</v>
      </c>
      <c r="F491" s="69" t="s">
        <v>37</v>
      </c>
      <c r="G491" s="69" t="s">
        <v>37</v>
      </c>
      <c r="H491" s="70">
        <v>150624.69503</v>
      </c>
    </row>
    <row r="492" spans="1:8" ht="15" customHeight="1" x14ac:dyDescent="0.25">
      <c r="A492" s="71">
        <v>2025</v>
      </c>
      <c r="B492" s="71" t="s">
        <v>68</v>
      </c>
      <c r="C492" s="72" t="s">
        <v>28</v>
      </c>
      <c r="D492" s="121">
        <v>45987</v>
      </c>
      <c r="E492" s="73">
        <v>0.85902628714729701</v>
      </c>
      <c r="F492" s="73">
        <v>0.85902628714729701</v>
      </c>
      <c r="G492" s="73" t="s">
        <v>37</v>
      </c>
      <c r="H492" s="74">
        <v>188076.88096000001</v>
      </c>
    </row>
    <row r="493" spans="1:8" ht="15" customHeight="1" x14ac:dyDescent="0.25">
      <c r="A493" s="67">
        <v>2025</v>
      </c>
      <c r="B493" s="67" t="s">
        <v>118</v>
      </c>
      <c r="C493" s="68" t="s">
        <v>28</v>
      </c>
      <c r="D493" s="120">
        <v>45968</v>
      </c>
      <c r="E493" s="69">
        <v>83.913327779616296</v>
      </c>
      <c r="F493" s="69" t="s">
        <v>37</v>
      </c>
      <c r="G493" s="69" t="s">
        <v>37</v>
      </c>
      <c r="H493" s="70">
        <v>22059.723000000002</v>
      </c>
    </row>
    <row r="494" spans="1:8" ht="15" customHeight="1" x14ac:dyDescent="0.25">
      <c r="A494" s="71">
        <v>2025</v>
      </c>
      <c r="B494" s="71" t="s">
        <v>72</v>
      </c>
      <c r="C494" s="72" t="s">
        <v>28</v>
      </c>
      <c r="D494" s="121">
        <v>45988</v>
      </c>
      <c r="E494" s="73">
        <v>7.5817764221001296E-2</v>
      </c>
      <c r="F494" s="73" t="s">
        <v>37</v>
      </c>
      <c r="G494" s="73" t="s">
        <v>37</v>
      </c>
      <c r="H494" s="74">
        <v>160000</v>
      </c>
    </row>
    <row r="495" spans="1:8" ht="15" customHeight="1" x14ac:dyDescent="0.25">
      <c r="A495" s="67">
        <v>2025</v>
      </c>
      <c r="B495" s="67" t="s">
        <v>70</v>
      </c>
      <c r="C495" s="68" t="s">
        <v>28</v>
      </c>
      <c r="D495" s="120">
        <v>45968</v>
      </c>
      <c r="E495" s="69">
        <v>141.65236192436001</v>
      </c>
      <c r="F495" s="69" t="s">
        <v>37</v>
      </c>
      <c r="G495" s="69" t="s">
        <v>37</v>
      </c>
      <c r="H495" s="70">
        <v>110000</v>
      </c>
    </row>
    <row r="496" spans="1:8" ht="15" customHeight="1" x14ac:dyDescent="0.25">
      <c r="A496" s="71">
        <v>2025</v>
      </c>
      <c r="B496" s="71" t="s">
        <v>69</v>
      </c>
      <c r="C496" s="72" t="s">
        <v>28</v>
      </c>
      <c r="D496" s="121">
        <v>45994</v>
      </c>
      <c r="E496" s="73">
        <v>230.25</v>
      </c>
      <c r="F496" s="73">
        <v>230.25</v>
      </c>
      <c r="G496" s="73" t="s">
        <v>37</v>
      </c>
      <c r="H496" s="74">
        <v>150034.35375000001</v>
      </c>
    </row>
    <row r="497" spans="1:8" ht="15" customHeight="1" x14ac:dyDescent="0.25">
      <c r="A497" s="67">
        <v>2025</v>
      </c>
      <c r="B497" s="67" t="s">
        <v>113</v>
      </c>
      <c r="C497" s="68" t="s">
        <v>119</v>
      </c>
      <c r="D497" s="120">
        <v>46007</v>
      </c>
      <c r="E497" s="69">
        <v>0.13373974516129</v>
      </c>
      <c r="F497" s="69" t="s">
        <v>37</v>
      </c>
      <c r="G497" s="69" t="s">
        <v>37</v>
      </c>
      <c r="H497" s="70">
        <v>4145.9321</v>
      </c>
    </row>
    <row r="498" spans="1:8" ht="15" customHeight="1" x14ac:dyDescent="0.25">
      <c r="A498" s="71">
        <v>2025</v>
      </c>
      <c r="B498" s="71" t="s">
        <v>111</v>
      </c>
      <c r="C498" s="72" t="s">
        <v>119</v>
      </c>
      <c r="D498" s="121">
        <v>46007</v>
      </c>
      <c r="E498" s="73">
        <v>1.3454135633886E-2</v>
      </c>
      <c r="F498" s="73" t="s">
        <v>37</v>
      </c>
      <c r="G498" s="73" t="s">
        <v>37</v>
      </c>
      <c r="H498" s="74">
        <v>3500</v>
      </c>
    </row>
    <row r="499" spans="1:8" ht="15" customHeight="1" x14ac:dyDescent="0.25">
      <c r="A499" s="67">
        <v>2025</v>
      </c>
      <c r="B499" s="67" t="s">
        <v>115</v>
      </c>
      <c r="C499" s="68" t="s">
        <v>119</v>
      </c>
      <c r="D499" s="120">
        <v>46007</v>
      </c>
      <c r="E499" s="69">
        <v>1.01012890858347E-2</v>
      </c>
      <c r="F499" s="69" t="s">
        <v>37</v>
      </c>
      <c r="G499" s="69" t="s">
        <v>37</v>
      </c>
      <c r="H499" s="70">
        <v>5678.0078800000001</v>
      </c>
    </row>
    <row r="500" spans="1:8" ht="15" customHeight="1" x14ac:dyDescent="0.25">
      <c r="A500" s="71">
        <v>2025</v>
      </c>
      <c r="B500" s="71" t="s">
        <v>115</v>
      </c>
      <c r="C500" s="72" t="s">
        <v>293</v>
      </c>
      <c r="D500" s="121">
        <v>46007</v>
      </c>
      <c r="E500" s="73">
        <v>1.2844383586545201E-3</v>
      </c>
      <c r="F500" s="73" t="s">
        <v>37</v>
      </c>
      <c r="G500" s="73" t="s">
        <v>37</v>
      </c>
      <c r="H500" s="74">
        <v>721.99212</v>
      </c>
    </row>
    <row r="501" spans="1:8" ht="15" customHeight="1" x14ac:dyDescent="0.25">
      <c r="A501" s="67">
        <v>2025</v>
      </c>
      <c r="B501" s="67" t="s">
        <v>70</v>
      </c>
      <c r="C501" s="68" t="s">
        <v>120</v>
      </c>
      <c r="D501" s="120">
        <v>46094</v>
      </c>
      <c r="E501" s="69">
        <v>92.975459372171002</v>
      </c>
      <c r="F501" s="69" t="s">
        <v>121</v>
      </c>
      <c r="G501" s="69" t="s">
        <v>121</v>
      </c>
      <c r="H501" s="70">
        <v>72200</v>
      </c>
    </row>
    <row r="502" spans="1:8" ht="15" customHeight="1" x14ac:dyDescent="0.25">
      <c r="A502" s="71">
        <v>2025</v>
      </c>
      <c r="B502" s="71" t="s">
        <v>91</v>
      </c>
      <c r="C502" s="72" t="s">
        <v>120</v>
      </c>
      <c r="D502" s="121">
        <v>46094</v>
      </c>
      <c r="E502" s="73">
        <v>3.5629772606259102E-2</v>
      </c>
      <c r="F502" s="73" t="s">
        <v>121</v>
      </c>
      <c r="G502" s="73" t="s">
        <v>121</v>
      </c>
      <c r="H502" s="74">
        <v>100000</v>
      </c>
    </row>
    <row r="503" spans="1:8" ht="15" customHeight="1" x14ac:dyDescent="0.25">
      <c r="A503" s="67">
        <v>2025</v>
      </c>
      <c r="B503" s="67" t="s">
        <v>41</v>
      </c>
      <c r="C503" s="68" t="s">
        <v>120</v>
      </c>
      <c r="D503" s="120">
        <v>46094</v>
      </c>
      <c r="E503" s="69">
        <v>153.73890197415</v>
      </c>
      <c r="F503" s="69" t="s">
        <v>121</v>
      </c>
      <c r="G503" s="69" t="s">
        <v>121</v>
      </c>
      <c r="H503" s="70">
        <v>161039.80869000001</v>
      </c>
    </row>
    <row r="504" spans="1:8" ht="15" customHeight="1" x14ac:dyDescent="0.25">
      <c r="A504" s="71">
        <v>2025</v>
      </c>
      <c r="B504" s="71" t="s">
        <v>42</v>
      </c>
      <c r="C504" s="72" t="s">
        <v>120</v>
      </c>
      <c r="D504" s="121">
        <v>46094</v>
      </c>
      <c r="E504" s="73">
        <v>450.29869816734498</v>
      </c>
      <c r="F504" s="73" t="s">
        <v>121</v>
      </c>
      <c r="G504" s="73" t="s">
        <v>121</v>
      </c>
      <c r="H504" s="74">
        <v>88037.448179999497</v>
      </c>
    </row>
    <row r="505" spans="1:8" ht="15" customHeight="1" x14ac:dyDescent="0.25">
      <c r="A505" s="67">
        <v>2025</v>
      </c>
      <c r="B505" s="67" t="s">
        <v>42</v>
      </c>
      <c r="C505" s="68" t="s">
        <v>293</v>
      </c>
      <c r="D505" s="120">
        <v>46094</v>
      </c>
      <c r="E505" s="69">
        <v>254.248281306743</v>
      </c>
      <c r="F505" s="69" t="s">
        <v>121</v>
      </c>
      <c r="G505" s="69" t="s">
        <v>121</v>
      </c>
      <c r="H505" s="70">
        <v>49707.827230000003</v>
      </c>
    </row>
    <row r="506" spans="1:8" ht="15" customHeight="1" x14ac:dyDescent="0.25">
      <c r="A506" s="71">
        <v>2025</v>
      </c>
      <c r="B506" s="71" t="s">
        <v>100</v>
      </c>
      <c r="C506" s="72" t="s">
        <v>120</v>
      </c>
      <c r="D506" s="121">
        <v>46094</v>
      </c>
      <c r="E506" s="73">
        <v>18.635272737061101</v>
      </c>
      <c r="F506" s="73" t="s">
        <v>121</v>
      </c>
      <c r="G506" s="73" t="s">
        <v>121</v>
      </c>
      <c r="H506" s="74">
        <v>19730.411810000001</v>
      </c>
    </row>
    <row r="507" spans="1:8" ht="15" customHeight="1" x14ac:dyDescent="0.25">
      <c r="A507" s="67">
        <v>2025</v>
      </c>
      <c r="B507" s="67" t="s">
        <v>73</v>
      </c>
      <c r="C507" s="68" t="s">
        <v>120</v>
      </c>
      <c r="D507" s="120">
        <v>46094</v>
      </c>
      <c r="E507" s="69">
        <v>173.658187968531</v>
      </c>
      <c r="F507" s="69" t="s">
        <v>121</v>
      </c>
      <c r="G507" s="69" t="s">
        <v>121</v>
      </c>
      <c r="H507" s="70">
        <v>16864.293949999999</v>
      </c>
    </row>
    <row r="508" spans="1:8" ht="15" customHeight="1" x14ac:dyDescent="0.25">
      <c r="A508" s="71">
        <v>2025</v>
      </c>
      <c r="B508" s="71" t="s">
        <v>122</v>
      </c>
      <c r="C508" s="72" t="s">
        <v>120</v>
      </c>
      <c r="D508" s="121">
        <v>46094</v>
      </c>
      <c r="E508" s="73">
        <v>2.0216430766412798E-2</v>
      </c>
      <c r="F508" s="73" t="s">
        <v>121</v>
      </c>
      <c r="G508" s="73" t="s">
        <v>121</v>
      </c>
      <c r="H508" s="74">
        <v>26370.8286799999</v>
      </c>
    </row>
    <row r="509" spans="1:8" ht="15" customHeight="1" x14ac:dyDescent="0.25">
      <c r="A509" s="67">
        <v>2025</v>
      </c>
      <c r="B509" s="67" t="s">
        <v>123</v>
      </c>
      <c r="C509" s="68" t="s">
        <v>120</v>
      </c>
      <c r="D509" s="120">
        <v>46094</v>
      </c>
      <c r="E509" s="69">
        <v>3.9028345284238597E-2</v>
      </c>
      <c r="F509" s="69" t="s">
        <v>121</v>
      </c>
      <c r="G509" s="69" t="s">
        <v>121</v>
      </c>
      <c r="H509" s="70">
        <v>26032.421829999999</v>
      </c>
    </row>
    <row r="510" spans="1:8" ht="15" customHeight="1" x14ac:dyDescent="0.25">
      <c r="A510" s="71">
        <v>2025</v>
      </c>
      <c r="B510" s="71" t="s">
        <v>124</v>
      </c>
      <c r="C510" s="72" t="s">
        <v>120</v>
      </c>
      <c r="D510" s="121">
        <v>46094</v>
      </c>
      <c r="E510" s="73">
        <v>2.8084093804545199E-2</v>
      </c>
      <c r="F510" s="73" t="s">
        <v>121</v>
      </c>
      <c r="G510" s="73" t="s">
        <v>121</v>
      </c>
      <c r="H510" s="74">
        <v>17764.006410000002</v>
      </c>
    </row>
    <row r="511" spans="1:8" ht="15" customHeight="1" x14ac:dyDescent="0.25">
      <c r="A511" s="67">
        <v>2025</v>
      </c>
      <c r="B511" s="67" t="s">
        <v>68</v>
      </c>
      <c r="C511" s="68" t="s">
        <v>120</v>
      </c>
      <c r="D511" s="120">
        <v>46122</v>
      </c>
      <c r="E511" s="69">
        <v>0.76218271484294198</v>
      </c>
      <c r="F511" s="69">
        <v>0.76218271484294198</v>
      </c>
      <c r="G511" s="69" t="s">
        <v>121</v>
      </c>
      <c r="H511" s="70">
        <v>166873.761459998</v>
      </c>
    </row>
    <row r="512" spans="1:8" ht="15" customHeight="1" x14ac:dyDescent="0.25">
      <c r="A512" s="71">
        <v>2025</v>
      </c>
      <c r="B512" s="71" t="s">
        <v>125</v>
      </c>
      <c r="C512" s="72" t="s">
        <v>120</v>
      </c>
      <c r="D512" s="121">
        <v>46101</v>
      </c>
      <c r="E512" s="73">
        <v>5.9996793E-2</v>
      </c>
      <c r="F512" s="73" t="s">
        <v>121</v>
      </c>
      <c r="G512" s="73" t="s">
        <v>121</v>
      </c>
      <c r="H512" s="74">
        <v>3360.1974799999998</v>
      </c>
    </row>
    <row r="513" spans="1:8" ht="15" customHeight="1" x14ac:dyDescent="0.25">
      <c r="A513" s="67">
        <v>2025</v>
      </c>
      <c r="B513" s="67" t="s">
        <v>126</v>
      </c>
      <c r="C513" s="68" t="s">
        <v>120</v>
      </c>
      <c r="D513" s="120">
        <v>46101</v>
      </c>
      <c r="E513" s="69">
        <v>3.5042839871743198E-2</v>
      </c>
      <c r="F513" s="69" t="s">
        <v>121</v>
      </c>
      <c r="G513" s="69" t="s">
        <v>121</v>
      </c>
      <c r="H513" s="70">
        <v>2000</v>
      </c>
    </row>
    <row r="514" spans="1:8" ht="15" customHeight="1" x14ac:dyDescent="0.25">
      <c r="A514" s="71">
        <v>2025</v>
      </c>
      <c r="B514" s="71" t="s">
        <v>127</v>
      </c>
      <c r="C514" s="72" t="s">
        <v>120</v>
      </c>
      <c r="D514" s="121">
        <v>46101</v>
      </c>
      <c r="E514" s="73">
        <v>19608.65092</v>
      </c>
      <c r="F514" s="73" t="s">
        <v>121</v>
      </c>
      <c r="G514" s="73" t="s">
        <v>121</v>
      </c>
      <c r="H514" s="74">
        <v>19608.65092</v>
      </c>
    </row>
    <row r="515" spans="1:8" ht="15" customHeight="1" x14ac:dyDescent="0.25">
      <c r="A515" s="67">
        <v>2025</v>
      </c>
      <c r="B515" s="67" t="s">
        <v>127</v>
      </c>
      <c r="C515" s="68" t="s">
        <v>120</v>
      </c>
      <c r="D515" s="120">
        <v>46101</v>
      </c>
      <c r="E515" s="69">
        <v>7619.9661900000001</v>
      </c>
      <c r="F515" s="69" t="s">
        <v>121</v>
      </c>
      <c r="G515" s="69" t="s">
        <v>121</v>
      </c>
      <c r="H515" s="70">
        <v>7619.9661900000001</v>
      </c>
    </row>
    <row r="516" spans="1:8" ht="15" customHeight="1" x14ac:dyDescent="0.25">
      <c r="A516" s="71">
        <v>2025</v>
      </c>
      <c r="B516" s="71" t="s">
        <v>128</v>
      </c>
      <c r="C516" s="72" t="s">
        <v>120</v>
      </c>
      <c r="D516" s="121">
        <v>46101</v>
      </c>
      <c r="E516" s="73">
        <v>3.4247952999999998E-2</v>
      </c>
      <c r="F516" s="73">
        <v>4.3237000999999997E-2</v>
      </c>
      <c r="G516" s="73" t="s">
        <v>121</v>
      </c>
      <c r="H516" s="74">
        <v>63004.287270000001</v>
      </c>
    </row>
    <row r="517" spans="1:8" ht="15" customHeight="1" x14ac:dyDescent="0.25">
      <c r="A517" s="67">
        <v>2025</v>
      </c>
      <c r="B517" s="67" t="s">
        <v>111</v>
      </c>
      <c r="C517" s="68" t="s">
        <v>120</v>
      </c>
      <c r="D517" s="120">
        <v>46101</v>
      </c>
      <c r="E517" s="69">
        <v>6.7019912839573398E-2</v>
      </c>
      <c r="F517" s="69" t="s">
        <v>121</v>
      </c>
      <c r="G517" s="69" t="s">
        <v>121</v>
      </c>
      <c r="H517" s="70">
        <v>17434.76514</v>
      </c>
    </row>
    <row r="518" spans="1:8" ht="15" customHeight="1" x14ac:dyDescent="0.25">
      <c r="A518" s="71">
        <v>2025</v>
      </c>
      <c r="B518" s="71" t="s">
        <v>110</v>
      </c>
      <c r="C518" s="72" t="s">
        <v>120</v>
      </c>
      <c r="D518" s="121">
        <v>46101</v>
      </c>
      <c r="E518" s="73">
        <v>5.3539126257911497E-2</v>
      </c>
      <c r="F518" s="73" t="s">
        <v>121</v>
      </c>
      <c r="G518" s="73" t="s">
        <v>121</v>
      </c>
      <c r="H518" s="74">
        <v>8597.0871200000001</v>
      </c>
    </row>
    <row r="519" spans="1:8" ht="15" customHeight="1" x14ac:dyDescent="0.25">
      <c r="A519" s="67">
        <v>2025</v>
      </c>
      <c r="B519" s="67" t="s">
        <v>108</v>
      </c>
      <c r="C519" s="68" t="s">
        <v>120</v>
      </c>
      <c r="D519" s="120">
        <v>46101</v>
      </c>
      <c r="E519" s="69">
        <v>0.17437324500000001</v>
      </c>
      <c r="F519" s="69">
        <v>0.59427592799999995</v>
      </c>
      <c r="G519" s="69" t="s">
        <v>121</v>
      </c>
      <c r="H519" s="70">
        <v>260000</v>
      </c>
    </row>
    <row r="520" spans="1:8" ht="15" customHeight="1" x14ac:dyDescent="0.25">
      <c r="A520" s="71">
        <v>2025</v>
      </c>
      <c r="B520" s="71" t="s">
        <v>129</v>
      </c>
      <c r="C520" s="72" t="s">
        <v>120</v>
      </c>
      <c r="D520" s="121">
        <v>46101</v>
      </c>
      <c r="E520" s="73">
        <v>7.7025080343880101E-2</v>
      </c>
      <c r="F520" s="73" t="s">
        <v>121</v>
      </c>
      <c r="G520" s="73" t="s">
        <v>121</v>
      </c>
      <c r="H520" s="74">
        <v>13609.647559999999</v>
      </c>
    </row>
    <row r="521" spans="1:8" ht="15" customHeight="1" x14ac:dyDescent="0.25">
      <c r="A521" s="67">
        <v>2025</v>
      </c>
      <c r="B521" s="67" t="s">
        <v>115</v>
      </c>
      <c r="C521" s="68" t="s">
        <v>120</v>
      </c>
      <c r="D521" s="120">
        <v>46101</v>
      </c>
      <c r="E521" s="69">
        <v>4.5318398888126799E-3</v>
      </c>
      <c r="F521" s="69" t="s">
        <v>121</v>
      </c>
      <c r="G521" s="69" t="s">
        <v>121</v>
      </c>
      <c r="H521" s="70">
        <v>2547.3800799999999</v>
      </c>
    </row>
    <row r="522" spans="1:8" ht="15" customHeight="1" x14ac:dyDescent="0.25">
      <c r="A522" s="71">
        <v>2025</v>
      </c>
      <c r="B522" s="71" t="s">
        <v>130</v>
      </c>
      <c r="C522" s="72" t="s">
        <v>120</v>
      </c>
      <c r="D522" s="121">
        <v>46101</v>
      </c>
      <c r="E522" s="73">
        <v>4.2600600586052202E-2</v>
      </c>
      <c r="F522" s="73" t="s">
        <v>121</v>
      </c>
      <c r="G522" s="73" t="s">
        <v>121</v>
      </c>
      <c r="H522" s="74">
        <v>103006.01969</v>
      </c>
    </row>
    <row r="523" spans="1:8" ht="15" customHeight="1" x14ac:dyDescent="0.25">
      <c r="A523" s="67">
        <v>2025</v>
      </c>
      <c r="B523" s="67" t="s">
        <v>72</v>
      </c>
      <c r="C523" s="68" t="s">
        <v>120</v>
      </c>
      <c r="D523" s="120">
        <v>46125</v>
      </c>
      <c r="E523" s="69">
        <v>0.1</v>
      </c>
      <c r="F523" s="69" t="s">
        <v>121</v>
      </c>
      <c r="G523" s="69" t="s">
        <v>121</v>
      </c>
      <c r="H523" s="70">
        <v>256820.42389999999</v>
      </c>
    </row>
    <row r="524" spans="1:8" ht="15" customHeight="1" x14ac:dyDescent="0.25">
      <c r="A524" s="71">
        <v>2026</v>
      </c>
      <c r="B524" s="71" t="s">
        <v>131</v>
      </c>
      <c r="C524" s="72" t="s">
        <v>132</v>
      </c>
      <c r="D524" s="121">
        <v>46142</v>
      </c>
      <c r="E524" s="73">
        <v>0.679772264756346</v>
      </c>
      <c r="F524" s="73" t="s">
        <v>121</v>
      </c>
      <c r="G524" s="73" t="s">
        <v>121</v>
      </c>
      <c r="H524" s="74">
        <v>1967.09439</v>
      </c>
    </row>
    <row r="525" spans="1:8" ht="15" customHeight="1" x14ac:dyDescent="0.25">
      <c r="A525" s="67">
        <v>2026</v>
      </c>
      <c r="B525" s="67" t="s">
        <v>133</v>
      </c>
      <c r="C525" s="68" t="s">
        <v>132</v>
      </c>
      <c r="D525" s="120">
        <v>46142</v>
      </c>
      <c r="E525" s="69">
        <v>8.1380347400380096E-2</v>
      </c>
      <c r="F525" s="69" t="s">
        <v>121</v>
      </c>
      <c r="G525" s="69" t="s">
        <v>121</v>
      </c>
      <c r="H525" s="70">
        <v>15908.271000000001</v>
      </c>
    </row>
    <row r="526" spans="1:8" ht="15" customHeight="1" x14ac:dyDescent="0.25">
      <c r="A526" s="71">
        <v>2026</v>
      </c>
      <c r="B526" s="71" t="s">
        <v>134</v>
      </c>
      <c r="C526" s="72" t="s">
        <v>132</v>
      </c>
      <c r="D526" s="121">
        <v>46142</v>
      </c>
      <c r="E526" s="73">
        <v>1.7976876667698101E-2</v>
      </c>
      <c r="F526" s="73" t="s">
        <v>121</v>
      </c>
      <c r="G526" s="73" t="s">
        <v>121</v>
      </c>
      <c r="H526" s="74">
        <v>155.46669</v>
      </c>
    </row>
    <row r="527" spans="1:8" ht="15" customHeight="1" x14ac:dyDescent="0.25">
      <c r="A527" s="67">
        <v>2026</v>
      </c>
      <c r="B527" s="67" t="s">
        <v>135</v>
      </c>
      <c r="C527" s="68" t="s">
        <v>132</v>
      </c>
      <c r="D527" s="120">
        <v>46136</v>
      </c>
      <c r="E527" s="69">
        <v>5.0441422658271999E-2</v>
      </c>
      <c r="F527" s="69" t="s">
        <v>121</v>
      </c>
      <c r="G527" s="69" t="s">
        <v>121</v>
      </c>
      <c r="H527" s="70">
        <v>4371.366</v>
      </c>
    </row>
    <row r="528" spans="1:8" ht="15" customHeight="1" x14ac:dyDescent="0.25">
      <c r="A528" s="71">
        <v>2026</v>
      </c>
      <c r="B528" s="71" t="s">
        <v>122</v>
      </c>
      <c r="C528" s="72" t="s">
        <v>132</v>
      </c>
      <c r="D528" s="121">
        <v>46154</v>
      </c>
      <c r="E528" s="73">
        <v>1.8193503999999999E-2</v>
      </c>
      <c r="F528" s="73" t="s">
        <v>121</v>
      </c>
      <c r="G528" s="73" t="s">
        <v>121</v>
      </c>
      <c r="H528" s="74">
        <v>23732.071790000002</v>
      </c>
    </row>
    <row r="529" spans="1:8" ht="15" customHeight="1" x14ac:dyDescent="0.25">
      <c r="A529" s="67">
        <v>2026</v>
      </c>
      <c r="B529" s="67" t="s">
        <v>136</v>
      </c>
      <c r="C529" s="68" t="s">
        <v>132</v>
      </c>
      <c r="D529" s="120">
        <v>46142</v>
      </c>
      <c r="E529" s="69">
        <v>1.86795961212936</v>
      </c>
      <c r="F529" s="69" t="s">
        <v>121</v>
      </c>
      <c r="G529" s="69" t="s">
        <v>121</v>
      </c>
      <c r="H529" s="70">
        <v>6035.1365400000004</v>
      </c>
    </row>
    <row r="530" spans="1:8" ht="15" customHeight="1" x14ac:dyDescent="0.25">
      <c r="A530" s="71">
        <v>2026</v>
      </c>
      <c r="B530" s="71" t="s">
        <v>137</v>
      </c>
      <c r="C530" s="72" t="s">
        <v>132</v>
      </c>
      <c r="D530" s="121">
        <v>46139</v>
      </c>
      <c r="E530" s="73">
        <v>0.17829835954607101</v>
      </c>
      <c r="F530" s="73" t="s">
        <v>121</v>
      </c>
      <c r="G530" s="73" t="s">
        <v>121</v>
      </c>
      <c r="H530" s="74">
        <v>1911.7968499999999</v>
      </c>
    </row>
    <row r="531" spans="1:8" ht="15" customHeight="1" x14ac:dyDescent="0.25">
      <c r="A531" s="67">
        <v>2026</v>
      </c>
      <c r="B531" s="67" t="s">
        <v>138</v>
      </c>
      <c r="C531" s="68" t="s">
        <v>132</v>
      </c>
      <c r="D531" s="120">
        <v>46142</v>
      </c>
      <c r="E531" s="69">
        <v>0.15016679145488601</v>
      </c>
      <c r="F531" s="69" t="s">
        <v>121</v>
      </c>
      <c r="G531" s="69" t="s">
        <v>121</v>
      </c>
      <c r="H531" s="70">
        <v>1242.0816400000001</v>
      </c>
    </row>
    <row r="532" spans="1:8" ht="15" customHeight="1" x14ac:dyDescent="0.25">
      <c r="A532" s="71">
        <v>2026</v>
      </c>
      <c r="B532" s="71" t="s">
        <v>139</v>
      </c>
      <c r="C532" s="72" t="s">
        <v>132</v>
      </c>
      <c r="D532" s="121">
        <v>46142</v>
      </c>
      <c r="E532" s="73">
        <v>0.30867257929744102</v>
      </c>
      <c r="F532" s="73" t="s">
        <v>121</v>
      </c>
      <c r="G532" s="73" t="s">
        <v>121</v>
      </c>
      <c r="H532" s="74">
        <v>3799.73414</v>
      </c>
    </row>
    <row r="533" spans="1:8" ht="15" customHeight="1" x14ac:dyDescent="0.25">
      <c r="A533" s="67">
        <v>2026</v>
      </c>
      <c r="B533" s="67" t="s">
        <v>140</v>
      </c>
      <c r="C533" s="68" t="s">
        <v>132</v>
      </c>
      <c r="D533" s="120">
        <v>46136</v>
      </c>
      <c r="E533" s="69">
        <v>0.36909223801648</v>
      </c>
      <c r="F533" s="69" t="s">
        <v>121</v>
      </c>
      <c r="G533" s="69" t="s">
        <v>121</v>
      </c>
      <c r="H533" s="70">
        <v>2276.6886300000001</v>
      </c>
    </row>
    <row r="534" spans="1:8" ht="15" customHeight="1" x14ac:dyDescent="0.25">
      <c r="A534" s="71">
        <v>2026</v>
      </c>
      <c r="B534" s="71" t="s">
        <v>141</v>
      </c>
      <c r="C534" s="72" t="s">
        <v>132</v>
      </c>
      <c r="D534" s="121">
        <v>46136</v>
      </c>
      <c r="E534" s="73">
        <v>5.6495984267708403E-2</v>
      </c>
      <c r="F534" s="73" t="s">
        <v>121</v>
      </c>
      <c r="G534" s="73" t="s">
        <v>121</v>
      </c>
      <c r="H534" s="74">
        <v>1790.7157</v>
      </c>
    </row>
    <row r="535" spans="1:8" ht="15" customHeight="1" x14ac:dyDescent="0.25">
      <c r="A535" s="67">
        <v>2026</v>
      </c>
      <c r="B535" s="67" t="s">
        <v>142</v>
      </c>
      <c r="C535" s="68" t="s">
        <v>132</v>
      </c>
      <c r="D535" s="120">
        <v>46136</v>
      </c>
      <c r="E535" s="69">
        <v>0.12033013912149799</v>
      </c>
      <c r="F535" s="69" t="s">
        <v>121</v>
      </c>
      <c r="G535" s="69" t="s">
        <v>121</v>
      </c>
      <c r="H535" s="70">
        <v>1057.2452699999999</v>
      </c>
    </row>
    <row r="536" spans="1:8" ht="15" customHeight="1" x14ac:dyDescent="0.25">
      <c r="A536" s="71">
        <v>2026</v>
      </c>
      <c r="B536" s="71" t="s">
        <v>143</v>
      </c>
      <c r="C536" s="72" t="s">
        <v>132</v>
      </c>
      <c r="D536" s="121">
        <v>46136</v>
      </c>
      <c r="E536" s="73">
        <v>0.37245017799775998</v>
      </c>
      <c r="F536" s="73" t="s">
        <v>121</v>
      </c>
      <c r="G536" s="73" t="s">
        <v>121</v>
      </c>
      <c r="H536" s="74">
        <v>2390.72082</v>
      </c>
    </row>
    <row r="537" spans="1:8" ht="15" customHeight="1" x14ac:dyDescent="0.25">
      <c r="A537" s="67">
        <v>2026</v>
      </c>
      <c r="B537" s="67" t="s">
        <v>144</v>
      </c>
      <c r="C537" s="68" t="s">
        <v>132</v>
      </c>
      <c r="D537" s="120">
        <v>46136</v>
      </c>
      <c r="E537" s="69">
        <v>0.19199574683502901</v>
      </c>
      <c r="F537" s="69" t="s">
        <v>121</v>
      </c>
      <c r="G537" s="69" t="s">
        <v>121</v>
      </c>
      <c r="H537" s="70">
        <v>1597.8410200000001</v>
      </c>
    </row>
    <row r="538" spans="1:8" ht="15" customHeight="1" x14ac:dyDescent="0.25">
      <c r="A538" s="107">
        <v>2026</v>
      </c>
      <c r="B538" s="107" t="s">
        <v>145</v>
      </c>
      <c r="C538" s="98" t="s">
        <v>132</v>
      </c>
      <c r="D538" s="122">
        <v>46142</v>
      </c>
      <c r="E538" s="99">
        <v>2.9021130050493298</v>
      </c>
      <c r="F538" s="99" t="s">
        <v>121</v>
      </c>
      <c r="G538" s="99" t="s">
        <v>121</v>
      </c>
      <c r="H538" s="100">
        <v>3104.8139900000001</v>
      </c>
    </row>
    <row r="539" spans="1:8" ht="15" customHeight="1" x14ac:dyDescent="0.25">
      <c r="A539" s="108">
        <v>2026</v>
      </c>
      <c r="B539" s="108" t="s">
        <v>70</v>
      </c>
      <c r="C539" s="68" t="s">
        <v>293</v>
      </c>
      <c r="D539" s="123">
        <v>46169</v>
      </c>
      <c r="E539" s="110">
        <v>47.581888429988012</v>
      </c>
      <c r="F539" s="126" t="s">
        <v>121</v>
      </c>
      <c r="G539" s="126" t="s">
        <v>121</v>
      </c>
      <c r="H539" s="70">
        <f>55000000/1000</f>
        <v>55000</v>
      </c>
    </row>
    <row r="540" spans="1:8" s="104" customFormat="1" ht="15" customHeight="1" x14ac:dyDescent="0.25">
      <c r="A540" s="103">
        <v>2026</v>
      </c>
      <c r="B540" s="103" t="s">
        <v>292</v>
      </c>
      <c r="C540" s="98" t="s">
        <v>294</v>
      </c>
      <c r="D540" s="122">
        <v>46171</v>
      </c>
      <c r="E540" s="109">
        <v>4.2189703000000002E-2</v>
      </c>
      <c r="F540" s="99" t="s">
        <v>121</v>
      </c>
      <c r="G540" s="99" t="s">
        <v>121</v>
      </c>
      <c r="H540" s="74">
        <f>108000000/1000</f>
        <v>108000</v>
      </c>
    </row>
    <row r="541" spans="1:8" ht="15" customHeight="1" x14ac:dyDescent="0.25">
      <c r="A541" s="101">
        <v>2026</v>
      </c>
      <c r="B541" s="101" t="s">
        <v>69</v>
      </c>
      <c r="C541" s="68" t="s">
        <v>295</v>
      </c>
      <c r="D541" s="124">
        <v>46220</v>
      </c>
      <c r="E541" s="105">
        <v>130</v>
      </c>
      <c r="F541" s="126" t="s">
        <v>121</v>
      </c>
      <c r="G541" s="126" t="s">
        <v>121</v>
      </c>
      <c r="H541" s="106">
        <f>84709950/1000</f>
        <v>84709.95</v>
      </c>
    </row>
    <row r="542" spans="1:8" ht="15" customHeight="1" x14ac:dyDescent="0.25">
      <c r="A542" s="107">
        <v>2026</v>
      </c>
      <c r="B542" s="107" t="s">
        <v>41</v>
      </c>
      <c r="C542" s="98" t="s">
        <v>296</v>
      </c>
      <c r="D542" s="122">
        <v>46241</v>
      </c>
      <c r="E542" s="99">
        <v>205.559189347</v>
      </c>
      <c r="F542" s="99" t="s">
        <v>121</v>
      </c>
      <c r="G542" s="99" t="s">
        <v>121</v>
      </c>
      <c r="H542" s="100">
        <f>215320989.69/1000</f>
        <v>215320.98968999999</v>
      </c>
    </row>
    <row r="543" spans="1:8" ht="15" customHeight="1" x14ac:dyDescent="0.25">
      <c r="A543" s="101">
        <v>2026</v>
      </c>
      <c r="B543" s="108" t="s">
        <v>122</v>
      </c>
      <c r="C543" s="96" t="s">
        <v>296</v>
      </c>
      <c r="D543" s="123">
        <v>46241</v>
      </c>
      <c r="E543" s="125">
        <v>1.3724254999999999E-2</v>
      </c>
      <c r="F543" s="126" t="s">
        <v>121</v>
      </c>
      <c r="G543" s="126" t="s">
        <v>121</v>
      </c>
      <c r="H543" s="97">
        <f>17902268.59/1000</f>
        <v>17902.26859</v>
      </c>
    </row>
    <row r="544" spans="1:8" ht="15" customHeight="1" thickBot="1" x14ac:dyDescent="0.3">
      <c r="A544" s="107">
        <v>2026</v>
      </c>
      <c r="B544" s="107" t="s">
        <v>108</v>
      </c>
      <c r="C544" s="98" t="s">
        <v>296</v>
      </c>
      <c r="D544" s="122">
        <v>46241</v>
      </c>
      <c r="E544" s="127">
        <v>0.14058344522562374</v>
      </c>
      <c r="F544" s="127">
        <v>0.52534139228929344</v>
      </c>
      <c r="G544" s="99" t="s">
        <v>121</v>
      </c>
      <c r="H544" s="100">
        <f>220000000/1000</f>
        <v>220000</v>
      </c>
    </row>
    <row r="545" spans="1:8" ht="15" x14ac:dyDescent="0.25">
      <c r="A545" s="147" t="s">
        <v>29</v>
      </c>
      <c r="B545" s="147"/>
      <c r="C545" s="147"/>
      <c r="D545" s="147"/>
      <c r="E545" s="147"/>
      <c r="F545" s="147"/>
      <c r="G545" s="147"/>
      <c r="H545" s="75">
        <f>SUM(H3:H538)</f>
        <v>33413083.792008694</v>
      </c>
    </row>
  </sheetData>
  <mergeCells count="2">
    <mergeCell ref="A1:H1"/>
    <mergeCell ref="A545:G545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6"/>
  <sheetViews>
    <sheetView showGridLines="0" zoomScale="120" zoomScaleNormal="120" workbookViewId="0">
      <pane ySplit="2" topLeftCell="A59" activePane="bottomLeft" state="frozen"/>
      <selection pane="bottomLeft" activeCell="F13" sqref="F13"/>
    </sheetView>
  </sheetViews>
  <sheetFormatPr defaultColWidth="8.7109375" defaultRowHeight="15.75" x14ac:dyDescent="0.3"/>
  <cols>
    <col min="1" max="1" width="14.42578125" style="2" bestFit="1" customWidth="1"/>
    <col min="2" max="2" width="60.28515625" style="2" bestFit="1" customWidth="1"/>
  </cols>
  <sheetData>
    <row r="1" spans="1:2" ht="24" customHeight="1" thickBot="1" x14ac:dyDescent="0.3">
      <c r="A1" s="148" t="s">
        <v>297</v>
      </c>
      <c r="B1" s="149"/>
    </row>
    <row r="2" spans="1:2" ht="27" customHeight="1" thickBot="1" x14ac:dyDescent="0.3">
      <c r="A2" s="136" t="s">
        <v>146</v>
      </c>
      <c r="B2" s="136" t="s">
        <v>147</v>
      </c>
    </row>
    <row r="3" spans="1:2" ht="15" customHeight="1" x14ac:dyDescent="0.25">
      <c r="A3" s="76" t="s">
        <v>100</v>
      </c>
      <c r="B3" s="77" t="s">
        <v>148</v>
      </c>
    </row>
    <row r="4" spans="1:2" ht="15" customHeight="1" x14ac:dyDescent="0.25">
      <c r="A4" s="78" t="s">
        <v>149</v>
      </c>
      <c r="B4" s="79" t="s">
        <v>150</v>
      </c>
    </row>
    <row r="5" spans="1:2" ht="15" customHeight="1" x14ac:dyDescent="0.25">
      <c r="A5" s="76" t="s">
        <v>39</v>
      </c>
      <c r="B5" s="77" t="s">
        <v>151</v>
      </c>
    </row>
    <row r="6" spans="1:2" ht="15" customHeight="1" x14ac:dyDescent="0.25">
      <c r="A6" s="78" t="s">
        <v>42</v>
      </c>
      <c r="B6" s="79" t="s">
        <v>152</v>
      </c>
    </row>
    <row r="7" spans="1:2" ht="15" customHeight="1" x14ac:dyDescent="0.25">
      <c r="A7" s="76" t="s">
        <v>35</v>
      </c>
      <c r="B7" s="77" t="s">
        <v>153</v>
      </c>
    </row>
    <row r="8" spans="1:2" ht="15" customHeight="1" x14ac:dyDescent="0.25">
      <c r="A8" s="78" t="s">
        <v>41</v>
      </c>
      <c r="B8" s="79" t="s">
        <v>154</v>
      </c>
    </row>
    <row r="9" spans="1:2" ht="15" customHeight="1" x14ac:dyDescent="0.25">
      <c r="A9" s="76" t="s">
        <v>155</v>
      </c>
      <c r="B9" s="77" t="s">
        <v>156</v>
      </c>
    </row>
    <row r="10" spans="1:2" ht="15" customHeight="1" x14ac:dyDescent="0.25">
      <c r="A10" s="78" t="s">
        <v>70</v>
      </c>
      <c r="B10" s="79" t="s">
        <v>157</v>
      </c>
    </row>
    <row r="11" spans="1:2" ht="15" customHeight="1" x14ac:dyDescent="0.25">
      <c r="A11" s="76" t="s">
        <v>69</v>
      </c>
      <c r="B11" s="77" t="s">
        <v>158</v>
      </c>
    </row>
    <row r="12" spans="1:2" ht="15" customHeight="1" x14ac:dyDescent="0.25">
      <c r="A12" s="78" t="s">
        <v>68</v>
      </c>
      <c r="B12" s="79" t="s">
        <v>159</v>
      </c>
    </row>
    <row r="13" spans="1:2" ht="15" customHeight="1" x14ac:dyDescent="0.25">
      <c r="A13" s="76" t="s">
        <v>67</v>
      </c>
      <c r="B13" s="77" t="s">
        <v>160</v>
      </c>
    </row>
    <row r="14" spans="1:2" ht="15" customHeight="1" x14ac:dyDescent="0.25">
      <c r="A14" s="78" t="s">
        <v>73</v>
      </c>
      <c r="B14" s="79" t="s">
        <v>161</v>
      </c>
    </row>
    <row r="15" spans="1:2" ht="15" customHeight="1" x14ac:dyDescent="0.25">
      <c r="A15" s="76" t="s">
        <v>91</v>
      </c>
      <c r="B15" s="77" t="s">
        <v>162</v>
      </c>
    </row>
    <row r="16" spans="1:2" ht="15" customHeight="1" x14ac:dyDescent="0.25">
      <c r="A16" s="78" t="s">
        <v>106</v>
      </c>
      <c r="B16" s="79" t="s">
        <v>163</v>
      </c>
    </row>
    <row r="17" spans="1:2" ht="15" x14ac:dyDescent="0.25">
      <c r="A17" s="76" t="s">
        <v>164</v>
      </c>
      <c r="B17" s="77" t="s">
        <v>165</v>
      </c>
    </row>
    <row r="18" spans="1:2" ht="15" x14ac:dyDescent="0.25">
      <c r="A18" s="78" t="s">
        <v>166</v>
      </c>
      <c r="B18" s="79" t="s">
        <v>167</v>
      </c>
    </row>
    <row r="19" spans="1:2" ht="15" x14ac:dyDescent="0.25">
      <c r="A19" s="76" t="s">
        <v>39</v>
      </c>
      <c r="B19" s="77" t="s">
        <v>168</v>
      </c>
    </row>
    <row r="20" spans="1:2" ht="15" x14ac:dyDescent="0.25">
      <c r="A20" s="78" t="s">
        <v>129</v>
      </c>
      <c r="B20" s="79" t="s">
        <v>169</v>
      </c>
    </row>
    <row r="21" spans="1:2" ht="15" x14ac:dyDescent="0.25">
      <c r="A21" s="76" t="s">
        <v>170</v>
      </c>
      <c r="B21" s="77" t="s">
        <v>171</v>
      </c>
    </row>
    <row r="22" spans="1:2" ht="15" x14ac:dyDescent="0.25">
      <c r="A22" s="78" t="s">
        <v>172</v>
      </c>
      <c r="B22" s="79" t="s">
        <v>173</v>
      </c>
    </row>
    <row r="23" spans="1:2" ht="15" x14ac:dyDescent="0.25">
      <c r="A23" s="76" t="s">
        <v>174</v>
      </c>
      <c r="B23" s="77" t="s">
        <v>175</v>
      </c>
    </row>
    <row r="24" spans="1:2" ht="15" x14ac:dyDescent="0.25">
      <c r="A24" s="78" t="s">
        <v>176</v>
      </c>
      <c r="B24" s="79" t="s">
        <v>177</v>
      </c>
    </row>
    <row r="25" spans="1:2" ht="15" x14ac:dyDescent="0.25">
      <c r="A25" s="76" t="s">
        <v>131</v>
      </c>
      <c r="B25" s="77" t="s">
        <v>178</v>
      </c>
    </row>
    <row r="26" spans="1:2" ht="15" x14ac:dyDescent="0.25">
      <c r="A26" s="78" t="s">
        <v>179</v>
      </c>
      <c r="B26" s="79" t="s">
        <v>180</v>
      </c>
    </row>
    <row r="27" spans="1:2" ht="15" x14ac:dyDescent="0.25">
      <c r="A27" s="76" t="s">
        <v>181</v>
      </c>
      <c r="B27" s="95" t="s">
        <v>182</v>
      </c>
    </row>
    <row r="28" spans="1:2" ht="15" x14ac:dyDescent="0.25">
      <c r="A28" s="78" t="s">
        <v>183</v>
      </c>
      <c r="B28" s="79" t="s">
        <v>184</v>
      </c>
    </row>
    <row r="29" spans="1:2" ht="15" x14ac:dyDescent="0.25">
      <c r="A29" s="76" t="s">
        <v>185</v>
      </c>
      <c r="B29" s="95" t="s">
        <v>186</v>
      </c>
    </row>
    <row r="30" spans="1:2" ht="15" x14ac:dyDescent="0.25">
      <c r="A30" s="78" t="s">
        <v>133</v>
      </c>
      <c r="B30" s="79" t="s">
        <v>187</v>
      </c>
    </row>
    <row r="31" spans="1:2" ht="15" x14ac:dyDescent="0.25">
      <c r="A31" s="76" t="s">
        <v>125</v>
      </c>
      <c r="B31" s="95" t="s">
        <v>188</v>
      </c>
    </row>
    <row r="32" spans="1:2" ht="15" x14ac:dyDescent="0.25">
      <c r="A32" s="78" t="s">
        <v>189</v>
      </c>
      <c r="B32" s="79" t="s">
        <v>190</v>
      </c>
    </row>
    <row r="33" spans="1:2" ht="15" x14ac:dyDescent="0.25">
      <c r="A33" s="76" t="s">
        <v>127</v>
      </c>
      <c r="B33" s="95" t="s">
        <v>191</v>
      </c>
    </row>
    <row r="34" spans="1:2" ht="15" x14ac:dyDescent="0.25">
      <c r="A34" s="78" t="s">
        <v>135</v>
      </c>
      <c r="B34" s="79" t="s">
        <v>192</v>
      </c>
    </row>
    <row r="35" spans="1:2" ht="15" x14ac:dyDescent="0.25">
      <c r="A35" s="76" t="s">
        <v>118</v>
      </c>
      <c r="B35" s="95" t="s">
        <v>193</v>
      </c>
    </row>
    <row r="36" spans="1:2" ht="15" x14ac:dyDescent="0.25">
      <c r="A36" s="78" t="s">
        <v>194</v>
      </c>
      <c r="B36" s="79" t="s">
        <v>195</v>
      </c>
    </row>
    <row r="37" spans="1:2" ht="15" x14ac:dyDescent="0.25">
      <c r="A37" s="76" t="s">
        <v>196</v>
      </c>
      <c r="B37" s="95" t="s">
        <v>197</v>
      </c>
    </row>
    <row r="38" spans="1:2" ht="15" x14ac:dyDescent="0.25">
      <c r="A38" s="78" t="s">
        <v>198</v>
      </c>
      <c r="B38" s="79" t="s">
        <v>199</v>
      </c>
    </row>
    <row r="39" spans="1:2" ht="15" x14ac:dyDescent="0.25">
      <c r="A39" s="76" t="s">
        <v>200</v>
      </c>
      <c r="B39" s="95" t="s">
        <v>201</v>
      </c>
    </row>
    <row r="40" spans="1:2" ht="15" x14ac:dyDescent="0.25">
      <c r="A40" s="78" t="s">
        <v>202</v>
      </c>
      <c r="B40" s="79" t="s">
        <v>203</v>
      </c>
    </row>
    <row r="41" spans="1:2" ht="15" x14ac:dyDescent="0.25">
      <c r="A41" s="76" t="s">
        <v>204</v>
      </c>
      <c r="B41" s="95" t="s">
        <v>205</v>
      </c>
    </row>
    <row r="42" spans="1:2" ht="15" x14ac:dyDescent="0.25">
      <c r="A42" s="78" t="s">
        <v>110</v>
      </c>
      <c r="B42" s="79" t="s">
        <v>206</v>
      </c>
    </row>
    <row r="43" spans="1:2" ht="15" x14ac:dyDescent="0.25">
      <c r="A43" s="76" t="s">
        <v>111</v>
      </c>
      <c r="B43" s="95" t="s">
        <v>207</v>
      </c>
    </row>
    <row r="44" spans="1:2" ht="15" x14ac:dyDescent="0.25">
      <c r="A44" s="78" t="s">
        <v>112</v>
      </c>
      <c r="B44" s="79" t="s">
        <v>208</v>
      </c>
    </row>
    <row r="45" spans="1:2" ht="15" x14ac:dyDescent="0.25">
      <c r="A45" s="76" t="s">
        <v>122</v>
      </c>
      <c r="B45" s="95" t="s">
        <v>209</v>
      </c>
    </row>
    <row r="46" spans="1:2" ht="15" x14ac:dyDescent="0.25">
      <c r="A46" s="78" t="s">
        <v>115</v>
      </c>
      <c r="B46" s="79" t="s">
        <v>210</v>
      </c>
    </row>
    <row r="47" spans="1:2" ht="15" x14ac:dyDescent="0.25">
      <c r="A47" s="76" t="s">
        <v>211</v>
      </c>
      <c r="B47" s="95" t="s">
        <v>212</v>
      </c>
    </row>
    <row r="48" spans="1:2" ht="15" x14ac:dyDescent="0.25">
      <c r="A48" s="78" t="s">
        <v>213</v>
      </c>
      <c r="B48" s="79" t="s">
        <v>214</v>
      </c>
    </row>
    <row r="49" spans="1:2" ht="15" x14ac:dyDescent="0.25">
      <c r="A49" s="76" t="s">
        <v>215</v>
      </c>
      <c r="B49" s="95" t="s">
        <v>216</v>
      </c>
    </row>
    <row r="50" spans="1:2" ht="15" x14ac:dyDescent="0.25">
      <c r="A50" s="78" t="s">
        <v>217</v>
      </c>
      <c r="B50" s="79" t="s">
        <v>218</v>
      </c>
    </row>
    <row r="51" spans="1:2" ht="15" x14ac:dyDescent="0.25">
      <c r="A51" s="76" t="s">
        <v>219</v>
      </c>
      <c r="B51" s="95" t="s">
        <v>220</v>
      </c>
    </row>
    <row r="52" spans="1:2" ht="15" x14ac:dyDescent="0.25">
      <c r="A52" s="78" t="s">
        <v>221</v>
      </c>
      <c r="B52" s="79" t="s">
        <v>222</v>
      </c>
    </row>
    <row r="53" spans="1:2" ht="15" x14ac:dyDescent="0.25">
      <c r="A53" s="76" t="s">
        <v>223</v>
      </c>
      <c r="B53" s="95" t="s">
        <v>224</v>
      </c>
    </row>
    <row r="54" spans="1:2" ht="15" x14ac:dyDescent="0.25">
      <c r="A54" s="78" t="s">
        <v>225</v>
      </c>
      <c r="B54" s="79" t="s">
        <v>226</v>
      </c>
    </row>
    <row r="55" spans="1:2" ht="15" x14ac:dyDescent="0.25">
      <c r="A55" s="76" t="s">
        <v>227</v>
      </c>
      <c r="B55" s="95" t="s">
        <v>228</v>
      </c>
    </row>
    <row r="56" spans="1:2" ht="15" x14ac:dyDescent="0.25">
      <c r="A56" s="78" t="s">
        <v>229</v>
      </c>
      <c r="B56" s="79" t="s">
        <v>230</v>
      </c>
    </row>
    <row r="57" spans="1:2" ht="15" x14ac:dyDescent="0.25">
      <c r="A57" s="76" t="s">
        <v>231</v>
      </c>
      <c r="B57" s="95" t="s">
        <v>232</v>
      </c>
    </row>
    <row r="58" spans="1:2" ht="15" x14ac:dyDescent="0.25">
      <c r="A58" s="78" t="s">
        <v>233</v>
      </c>
      <c r="B58" s="79" t="s">
        <v>234</v>
      </c>
    </row>
    <row r="59" spans="1:2" ht="15" x14ac:dyDescent="0.25">
      <c r="A59" s="76" t="s">
        <v>126</v>
      </c>
      <c r="B59" s="95" t="s">
        <v>235</v>
      </c>
    </row>
    <row r="60" spans="1:2" ht="15" x14ac:dyDescent="0.25">
      <c r="A60" s="78" t="s">
        <v>116</v>
      </c>
      <c r="B60" s="79" t="s">
        <v>236</v>
      </c>
    </row>
    <row r="61" spans="1:2" ht="15" x14ac:dyDescent="0.25">
      <c r="A61" s="76" t="s">
        <v>137</v>
      </c>
      <c r="B61" s="95" t="s">
        <v>237</v>
      </c>
    </row>
    <row r="62" spans="1:2" ht="15" x14ac:dyDescent="0.25">
      <c r="A62" s="78" t="s">
        <v>113</v>
      </c>
      <c r="B62" s="79" t="s">
        <v>238</v>
      </c>
    </row>
    <row r="63" spans="1:2" ht="15" x14ac:dyDescent="0.25">
      <c r="A63" s="76" t="s">
        <v>130</v>
      </c>
      <c r="B63" s="95" t="s">
        <v>239</v>
      </c>
    </row>
    <row r="64" spans="1:2" ht="15" x14ac:dyDescent="0.25">
      <c r="A64" s="78" t="s">
        <v>123</v>
      </c>
      <c r="B64" s="79" t="s">
        <v>240</v>
      </c>
    </row>
    <row r="65" spans="1:2" ht="15" x14ac:dyDescent="0.25">
      <c r="A65" s="76" t="s">
        <v>124</v>
      </c>
      <c r="B65" s="95" t="s">
        <v>241</v>
      </c>
    </row>
    <row r="66" spans="1:2" ht="15" x14ac:dyDescent="0.25">
      <c r="A66" s="78" t="s">
        <v>134</v>
      </c>
      <c r="B66" s="79" t="s">
        <v>242</v>
      </c>
    </row>
    <row r="67" spans="1:2" ht="15" x14ac:dyDescent="0.25">
      <c r="A67" s="76" t="s">
        <v>243</v>
      </c>
      <c r="B67" s="95" t="s">
        <v>244</v>
      </c>
    </row>
    <row r="68" spans="1:2" ht="15" x14ac:dyDescent="0.25">
      <c r="A68" s="78" t="s">
        <v>245</v>
      </c>
      <c r="B68" s="79" t="s">
        <v>246</v>
      </c>
    </row>
    <row r="69" spans="1:2" ht="15" x14ac:dyDescent="0.25">
      <c r="A69" s="76" t="s">
        <v>138</v>
      </c>
      <c r="B69" s="95" t="s">
        <v>247</v>
      </c>
    </row>
    <row r="70" spans="1:2" ht="15" x14ac:dyDescent="0.25">
      <c r="A70" s="78" t="s">
        <v>139</v>
      </c>
      <c r="B70" s="79" t="s">
        <v>248</v>
      </c>
    </row>
    <row r="71" spans="1:2" ht="15" x14ac:dyDescent="0.25">
      <c r="A71" s="76" t="s">
        <v>145</v>
      </c>
      <c r="B71" s="95" t="s">
        <v>249</v>
      </c>
    </row>
    <row r="72" spans="1:2" ht="15" x14ac:dyDescent="0.25">
      <c r="A72" s="78" t="s">
        <v>136</v>
      </c>
      <c r="B72" s="79" t="s">
        <v>250</v>
      </c>
    </row>
    <row r="73" spans="1:2" ht="15" x14ac:dyDescent="0.25">
      <c r="A73" s="76" t="s">
        <v>251</v>
      </c>
      <c r="B73" s="95" t="s">
        <v>252</v>
      </c>
    </row>
    <row r="74" spans="1:2" ht="15" x14ac:dyDescent="0.25">
      <c r="A74" s="78" t="s">
        <v>253</v>
      </c>
      <c r="B74" s="79" t="s">
        <v>254</v>
      </c>
    </row>
    <row r="75" spans="1:2" ht="15" x14ac:dyDescent="0.25">
      <c r="A75" s="76" t="s">
        <v>255</v>
      </c>
      <c r="B75" s="95" t="s">
        <v>256</v>
      </c>
    </row>
    <row r="76" spans="1:2" ht="15" x14ac:dyDescent="0.25">
      <c r="A76" s="78" t="s">
        <v>257</v>
      </c>
      <c r="B76" s="79" t="s">
        <v>258</v>
      </c>
    </row>
    <row r="77" spans="1:2" ht="15" x14ac:dyDescent="0.25">
      <c r="A77" s="76" t="s">
        <v>259</v>
      </c>
      <c r="B77" s="95" t="s">
        <v>260</v>
      </c>
    </row>
    <row r="78" spans="1:2" ht="15" x14ac:dyDescent="0.25">
      <c r="A78" s="78" t="s">
        <v>128</v>
      </c>
      <c r="B78" s="79" t="s">
        <v>261</v>
      </c>
    </row>
    <row r="79" spans="1:2" ht="15" x14ac:dyDescent="0.25">
      <c r="A79" s="76" t="s">
        <v>262</v>
      </c>
      <c r="B79" s="95" t="s">
        <v>263</v>
      </c>
    </row>
    <row r="80" spans="1:2" ht="15" x14ac:dyDescent="0.25">
      <c r="A80" s="78" t="s">
        <v>108</v>
      </c>
      <c r="B80" s="79" t="s">
        <v>264</v>
      </c>
    </row>
    <row r="81" spans="1:2" ht="15" x14ac:dyDescent="0.25">
      <c r="A81" s="76" t="s">
        <v>265</v>
      </c>
      <c r="B81" s="95" t="s">
        <v>266</v>
      </c>
    </row>
    <row r="82" spans="1:2" ht="15" x14ac:dyDescent="0.25">
      <c r="A82" s="78" t="s">
        <v>267</v>
      </c>
      <c r="B82" s="79" t="s">
        <v>268</v>
      </c>
    </row>
    <row r="83" spans="1:2" ht="15" x14ac:dyDescent="0.25">
      <c r="A83" s="76" t="s">
        <v>269</v>
      </c>
      <c r="B83" s="95" t="s">
        <v>270</v>
      </c>
    </row>
    <row r="84" spans="1:2" ht="15" x14ac:dyDescent="0.25">
      <c r="A84" s="78" t="s">
        <v>271</v>
      </c>
      <c r="B84" s="79" t="s">
        <v>272</v>
      </c>
    </row>
    <row r="85" spans="1:2" ht="15" x14ac:dyDescent="0.25">
      <c r="A85" s="76" t="s">
        <v>140</v>
      </c>
      <c r="B85" s="95" t="s">
        <v>273</v>
      </c>
    </row>
    <row r="86" spans="1:2" ht="15" x14ac:dyDescent="0.25">
      <c r="A86" s="78" t="s">
        <v>142</v>
      </c>
      <c r="B86" s="79" t="s">
        <v>274</v>
      </c>
    </row>
    <row r="87" spans="1:2" ht="15" x14ac:dyDescent="0.25">
      <c r="A87" s="76" t="s">
        <v>275</v>
      </c>
      <c r="B87" s="95" t="s">
        <v>276</v>
      </c>
    </row>
    <row r="88" spans="1:2" ht="15" x14ac:dyDescent="0.25">
      <c r="A88" s="78" t="s">
        <v>141</v>
      </c>
      <c r="B88" s="79" t="s">
        <v>277</v>
      </c>
    </row>
    <row r="89" spans="1:2" ht="15" x14ac:dyDescent="0.25">
      <c r="A89" s="76" t="s">
        <v>143</v>
      </c>
      <c r="B89" s="95" t="s">
        <v>278</v>
      </c>
    </row>
    <row r="90" spans="1:2" ht="15" x14ac:dyDescent="0.25">
      <c r="A90" s="78" t="s">
        <v>144</v>
      </c>
      <c r="B90" s="79" t="s">
        <v>279</v>
      </c>
    </row>
    <row r="91" spans="1:2" ht="15" x14ac:dyDescent="0.25">
      <c r="A91" s="76" t="s">
        <v>280</v>
      </c>
      <c r="B91" s="95" t="s">
        <v>281</v>
      </c>
    </row>
    <row r="92" spans="1:2" ht="15" x14ac:dyDescent="0.25">
      <c r="A92" s="78" t="s">
        <v>282</v>
      </c>
      <c r="B92" s="79" t="s">
        <v>283</v>
      </c>
    </row>
    <row r="93" spans="1:2" ht="15" x14ac:dyDescent="0.25">
      <c r="A93" s="76" t="s">
        <v>284</v>
      </c>
      <c r="B93" s="95" t="s">
        <v>285</v>
      </c>
    </row>
    <row r="94" spans="1:2" ht="15" x14ac:dyDescent="0.25">
      <c r="A94" s="78" t="s">
        <v>286</v>
      </c>
      <c r="B94" s="79" t="s">
        <v>287</v>
      </c>
    </row>
    <row r="95" spans="1:2" ht="15" x14ac:dyDescent="0.25">
      <c r="A95" s="76" t="s">
        <v>288</v>
      </c>
      <c r="B95" s="95" t="s">
        <v>289</v>
      </c>
    </row>
    <row r="96" spans="1:2" ht="15" x14ac:dyDescent="0.25">
      <c r="A96" s="78" t="s">
        <v>290</v>
      </c>
      <c r="B96" s="79" t="s">
        <v>291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B53EC70B19154F847114FD6A4D5328" ma:contentTypeVersion="19" ma:contentTypeDescription="Crie um novo documento." ma:contentTypeScope="" ma:versionID="7974012868a5006965c3247647575ec5">
  <xsd:schema xmlns:xsd="http://www.w3.org/2001/XMLSchema" xmlns:xs="http://www.w3.org/2001/XMLSchema" xmlns:p="http://schemas.microsoft.com/office/2006/metadata/properties" xmlns:ns2="a0ea1888-58bd-418c-b43c-58c28926d54d" xmlns:ns3="5f332ce5-39e8-4732-8d0b-090ccb72a6d7" targetNamespace="http://schemas.microsoft.com/office/2006/metadata/properties" ma:root="true" ma:fieldsID="eec5e44d65124334b241dbbdc5da778f" ns2:_="" ns3:_="">
    <xsd:import namespace="a0ea1888-58bd-418c-b43c-58c28926d54d"/>
    <xsd:import namespace="5f332ce5-39e8-4732-8d0b-090ccb72a6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a1888-58bd-418c-b43c-58c28926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9c4b66d-fcb2-4727-8ac1-aa661c0d9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32ce5-39e8-4732-8d0b-090ccb72a6d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ea2c08-b8e1-4e97-b779-c1a95ee026fa}" ma:internalName="TaxCatchAll" ma:showField="CatchAllData" ma:web="5f332ce5-39e8-4732-8d0b-090ccb72a6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332ce5-39e8-4732-8d0b-090ccb72a6d7" xsi:nil="true"/>
    <lcf76f155ced4ddcb4097134ff3c332f xmlns="a0ea1888-58bd-418c-b43c-58c28926d5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2B70D7-5340-4DBB-B33F-2D4C9C44C1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a1888-58bd-418c-b43c-58c28926d54d"/>
    <ds:schemaRef ds:uri="5f332ce5-39e8-4732-8d0b-090ccb72a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10F088-5E7D-4680-B29C-B2399CCAD7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070E70-AB7A-4315-81A6-5B6C655B3D6A}">
  <ds:schemaRefs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eb1ae24c-5602-4009-a475-8198b421b5e3"/>
    <ds:schemaRef ds:uri="5f332ce5-39e8-4732-8d0b-090ccb72a6d7"/>
    <ds:schemaRef ds:uri="a0ea1888-58bd-418c-b43c-58c28926d5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ESA - Holding</vt:lpstr>
      <vt:lpstr>Controladas</vt:lpstr>
      <vt:lpstr>Relação de Empresas</vt:lpstr>
      <vt:lpstr>'ESA - Holding'!Area_de_impressao</vt:lpstr>
      <vt:lpstr>'ESA - Holding'!Titulos_de_impressao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Paulo Eduardo Onoda Pessanha</cp:lastModifiedBy>
  <cp:revision>0</cp:revision>
  <dcterms:created xsi:type="dcterms:W3CDTF">2026-05-22T19:41:07Z</dcterms:created>
  <dcterms:modified xsi:type="dcterms:W3CDTF">2026-08-20T13:50:47Z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0x01010038B53EC70B19154F847114FD6A4D5328</vt:lpwstr>
  </property>
  <property fmtid="{D5CDD505-2E9C-101B-9397-08002B2CF9AE}" pid="3" name="MediaServiceImageTags">
    <vt:lpwstr/>
  </property>
</Properties>
</file>