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rcosdoradosgroup-my.sharepoint.com/personal/daniel_schleiniger_mcd_com_uy/Documents/Reporting/2020s/2025/3Q25/"/>
    </mc:Choice>
  </mc:AlternateContent>
  <xr:revisionPtr revIDLastSave="0" documentId="8_{22780700-B825-486D-9CCE-69141438631E}" xr6:coauthVersionLast="47" xr6:coauthVersionMax="47" xr10:uidLastSave="{00000000-0000-0000-0000-000000000000}"/>
  <bookViews>
    <workbookView xWindow="12510" yWindow="3045" windowWidth="24465" windowHeight="15990" tabRatio="730" xr2:uid="{00000000-000D-0000-FFFF-FFFF00000000}"/>
  </bookViews>
  <sheets>
    <sheet name="Summary" sheetId="11" r:id="rId1"/>
    <sheet name="Income Statement - Consolidated" sheetId="1" r:id="rId2"/>
    <sheet name="Key Metrics by Division" sheetId="3" r:id="rId3"/>
    <sheet name="Number of Restaurants" sheetId="6" r:id="rId4"/>
    <sheet name="Debt" sheetId="10" r:id="rId5"/>
  </sheets>
  <definedNames>
    <definedName name="_xlnm.Print_Area" localSheetId="3">'Number of Restaurants'!$A$1:$H$64</definedName>
    <definedName name="_xlnm.Print_Area" localSheetId="0">Summary!$A$1:$I$65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1" l="1"/>
  <c r="K25" i="11" l="1"/>
  <c r="J25" i="11"/>
  <c r="E59" i="1" l="1"/>
  <c r="AG28" i="1"/>
  <c r="AF28" i="1"/>
  <c r="AG25" i="1"/>
  <c r="AF25" i="1"/>
</calcChain>
</file>

<file path=xl/sharedStrings.xml><?xml version="1.0" encoding="utf-8"?>
<sst xmlns="http://schemas.openxmlformats.org/spreadsheetml/2006/main" count="265" uniqueCount="162">
  <si>
    <t>Summary</t>
  </si>
  <si>
    <t>For the Years Ended December 31,</t>
  </si>
  <si>
    <t>(in thousands of U.S. dollars, except per share data)</t>
  </si>
  <si>
    <t>Systemwide Sales</t>
  </si>
  <si>
    <t>% Growth</t>
  </si>
  <si>
    <t>Total Net Revenues</t>
  </si>
  <si>
    <t>% Growth - As Reported</t>
  </si>
  <si>
    <t>Operating Income (EBIT)</t>
  </si>
  <si>
    <t>Adjusted EBITDA</t>
  </si>
  <si>
    <t>Net Income</t>
  </si>
  <si>
    <t>EPS</t>
  </si>
  <si>
    <t> </t>
  </si>
  <si>
    <t>Additional Information</t>
  </si>
  <si>
    <t>Comparable Sales (Constant currency metric)</t>
  </si>
  <si>
    <t xml:space="preserve">Blended inflation </t>
  </si>
  <si>
    <t>Comp. Sales / Blended Inflation</t>
  </si>
  <si>
    <t>BRL - Avge</t>
  </si>
  <si>
    <t>BRL - EOP</t>
  </si>
  <si>
    <t>Main One-Offs during these periods:</t>
  </si>
  <si>
    <r>
      <t xml:space="preserve">     - </t>
    </r>
    <r>
      <rPr>
        <b/>
        <sz val="10"/>
        <color theme="1"/>
        <rFont val="Speedee"/>
        <family val="2"/>
      </rPr>
      <t xml:space="preserve">$4.0mn </t>
    </r>
    <r>
      <rPr>
        <sz val="10"/>
        <color theme="1"/>
        <rFont val="Speedee"/>
        <family val="2"/>
      </rPr>
      <t>gain from the sale of restaurants to a sub-franchisee in Chile (Q2, POSITIVE)</t>
    </r>
  </si>
  <si>
    <r>
      <t xml:space="preserve">     - </t>
    </r>
    <r>
      <rPr>
        <b/>
        <sz val="10"/>
        <color theme="1"/>
        <rFont val="Speedee"/>
        <family val="2"/>
      </rPr>
      <t>$5.5mn</t>
    </r>
    <r>
      <rPr>
        <sz val="10"/>
        <color theme="1"/>
        <rFont val="Speedee"/>
        <family val="2"/>
      </rPr>
      <t xml:space="preserve"> other operating income/(expense) non-cash impact related to the formation of a joint venture with sub-franchisees in Mexico (Q4, POSITIVE)</t>
    </r>
  </si>
  <si>
    <r>
      <t xml:space="preserve">     - </t>
    </r>
    <r>
      <rPr>
        <b/>
        <sz val="10"/>
        <color theme="1"/>
        <rFont val="Speedee"/>
        <family val="2"/>
      </rPr>
      <t>$3.7mn</t>
    </r>
    <r>
      <rPr>
        <sz val="10"/>
        <color theme="1"/>
        <rFont val="Speedee"/>
        <family val="2"/>
      </rPr>
      <t xml:space="preserve"> other operating income/(expense) non-cash credit related to payroll taxes in Brazil (Q4, POSITIVE)</t>
    </r>
  </si>
  <si>
    <r>
      <t xml:space="preserve">     - </t>
    </r>
    <r>
      <rPr>
        <b/>
        <sz val="10"/>
        <color theme="1"/>
        <rFont val="Speedee"/>
        <family val="2"/>
      </rPr>
      <t>$11.7mn &amp; $6.5 mn</t>
    </r>
    <r>
      <rPr>
        <sz val="10"/>
        <color theme="1"/>
        <rFont val="Speedee"/>
        <family val="2"/>
      </rPr>
      <t xml:space="preserve"> tax credit in Brazil (Q2 &amp; Q3 respectively, POSITIVE)</t>
    </r>
  </si>
  <si>
    <r>
      <t xml:space="preserve">     - </t>
    </r>
    <r>
      <rPr>
        <b/>
        <sz val="10"/>
        <color theme="1"/>
        <rFont val="Speedee"/>
        <family val="2"/>
      </rPr>
      <t xml:space="preserve">$4.8mn &amp; $7.2 mn </t>
    </r>
    <r>
      <rPr>
        <sz val="10"/>
        <color theme="1"/>
        <rFont val="Speedee"/>
        <family val="2"/>
      </rPr>
      <t>reorganization and optimization plan expenses within G&amp;A expenses (Q4 &amp; Q3 respectively, NEGATIVE)</t>
    </r>
    <r>
      <rPr>
        <b/>
        <sz val="10"/>
        <color theme="1"/>
        <rFont val="Speedee"/>
        <family val="2"/>
      </rPr>
      <t xml:space="preserve"> *no impact on EBITDA*</t>
    </r>
  </si>
  <si>
    <r>
      <t xml:space="preserve">     - </t>
    </r>
    <r>
      <rPr>
        <b/>
        <sz val="10"/>
        <color theme="1"/>
        <rFont val="Speedee"/>
        <family val="2"/>
      </rPr>
      <t>$5.2mn</t>
    </r>
    <r>
      <rPr>
        <sz val="10"/>
        <color theme="1"/>
        <rFont val="Speedee"/>
        <family val="2"/>
      </rPr>
      <t xml:space="preserve"> tax-related provision in Brazil (Q4, NEGATIVE)</t>
    </r>
  </si>
  <si>
    <r>
      <t xml:space="preserve">     - </t>
    </r>
    <r>
      <rPr>
        <b/>
        <sz val="10"/>
        <color theme="1"/>
        <rFont val="Speedee"/>
        <family val="2"/>
      </rPr>
      <t>$4.7mn</t>
    </r>
    <r>
      <rPr>
        <sz val="10"/>
        <color theme="1"/>
        <rFont val="Speedee"/>
        <family val="2"/>
      </rPr>
      <t xml:space="preserve"> non-cash bad debt reserve reversal in Puerto Rico (Q1, POSITIVE)</t>
    </r>
  </si>
  <si>
    <r>
      <t xml:space="preserve">     - </t>
    </r>
    <r>
      <rPr>
        <b/>
        <sz val="10"/>
        <color theme="1"/>
        <rFont val="Speedee"/>
        <family val="2"/>
      </rPr>
      <t>$10mn</t>
    </r>
    <r>
      <rPr>
        <sz val="10"/>
        <color theme="1"/>
        <rFont val="Speedee"/>
        <family val="2"/>
      </rPr>
      <t xml:space="preserve"> non-cash bad debt reserve reversal in Puerto Rico (Q4, POSITIVE)</t>
    </r>
  </si>
  <si>
    <r>
      <t xml:space="preserve">     - </t>
    </r>
    <r>
      <rPr>
        <b/>
        <sz val="10"/>
        <color theme="1"/>
        <rFont val="Speedee"/>
        <family val="2"/>
      </rPr>
      <t>$23.2mn</t>
    </r>
    <r>
      <rPr>
        <sz val="10"/>
        <color theme="1"/>
        <rFont val="Speedee"/>
        <family val="2"/>
      </rPr>
      <t xml:space="preserve"> tax credit in Brazil (Q3, POSITIVE)</t>
    </r>
  </si>
  <si>
    <r>
      <t xml:space="preserve">     - </t>
    </r>
    <r>
      <rPr>
        <b/>
        <sz val="10"/>
        <color theme="1"/>
        <rFont val="Speedee"/>
        <family val="2"/>
      </rPr>
      <t>$61.0mn</t>
    </r>
    <r>
      <rPr>
        <sz val="10"/>
        <color theme="1"/>
        <rFont val="Speedee"/>
        <family val="2"/>
      </rPr>
      <t xml:space="preserve"> inventory write down in Venezuela (NEGATIVE)</t>
    </r>
  </si>
  <si>
    <r>
      <t xml:space="preserve">     - </t>
    </r>
    <r>
      <rPr>
        <b/>
        <sz val="10"/>
        <color theme="1"/>
        <rFont val="Speedee"/>
        <family val="2"/>
      </rPr>
      <t>$6.1mn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</si>
  <si>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$14.7mn</t>
    </r>
    <r>
      <rPr>
        <sz val="10"/>
        <color theme="1"/>
        <rFont val="Speedee"/>
        <family val="2"/>
      </rPr>
      <t xml:space="preserve"> Refranchising (POSITIVE)</t>
    </r>
  </si>
  <si>
    <r>
      <t xml:space="preserve">     - </t>
    </r>
    <r>
      <rPr>
        <b/>
        <sz val="10"/>
        <color theme="1"/>
        <rFont val="Speedee"/>
        <family val="2"/>
      </rPr>
      <t>$91.7mn</t>
    </r>
    <r>
      <rPr>
        <sz val="10"/>
        <color theme="1"/>
        <rFont val="Speedee"/>
        <family val="2"/>
      </rPr>
      <t xml:space="preserve"> Re-development (POSITIVE) </t>
    </r>
    <r>
      <rPr>
        <b/>
        <sz val="10"/>
        <color theme="1"/>
        <rFont val="Speedee"/>
        <family val="2"/>
      </rPr>
      <t>*no impact on EBITDA*</t>
    </r>
  </si>
  <si>
    <t>Income Statement - Consolidated Results</t>
  </si>
  <si>
    <t>End of,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</si>
  <si>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</si>
  <si>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</si>
  <si>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</si>
  <si>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</si>
  <si>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</si>
  <si>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</si>
  <si>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</si>
  <si>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</si>
  <si>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</si>
  <si>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</si>
  <si>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</si>
  <si>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</si>
  <si>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</si>
  <si>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</si>
  <si>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</si>
  <si>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</si>
  <si>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</si>
  <si>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</si>
  <si>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</si>
  <si>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</si>
  <si>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</si>
  <si>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</si>
  <si>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</si>
  <si>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</si>
  <si>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</si>
  <si>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</si>
  <si>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</si>
  <si>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</si>
  <si>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REVENUES</t>
  </si>
  <si>
    <t>Sales by Company-operated restaurants</t>
  </si>
  <si>
    <t>Revenues from franchised restaurants</t>
  </si>
  <si>
    <t>Total revenues</t>
  </si>
  <si>
    <t>OPERATING COSTS AND EXPENSES</t>
  </si>
  <si>
    <t>Company-operated restaurant expenses:</t>
  </si>
  <si>
    <t>Food and paper</t>
  </si>
  <si>
    <t>Payroll and employee benefits</t>
  </si>
  <si>
    <t>Occupancy and other operating expenses</t>
  </si>
  <si>
    <t>Royalty fees</t>
  </si>
  <si>
    <t>Franchised restaurants—occupancy expenses</t>
  </si>
  <si>
    <t>General and administrative expenses</t>
  </si>
  <si>
    <t>Other operating income (expenses), net</t>
  </si>
  <si>
    <t>Total operating costs and expenses</t>
  </si>
  <si>
    <t>Operating income (loss)</t>
  </si>
  <si>
    <t>Net interest expense</t>
  </si>
  <si>
    <t>Gain (loss) from derivative instruments</t>
  </si>
  <si>
    <t>Gain from securities</t>
  </si>
  <si>
    <t>Foreign currency exchange results</t>
  </si>
  <si>
    <t>Other non-operating income (expenses)</t>
  </si>
  <si>
    <t>Income (loss) before income taxes</t>
  </si>
  <si>
    <t>Income tax expense</t>
  </si>
  <si>
    <t xml:space="preserve">Net income (loss) </t>
  </si>
  <si>
    <t>Less: Net income attributable to non-controlling interests</t>
  </si>
  <si>
    <t>Net income (loss) attributable to Arcos Dorados Holdings Inc.</t>
  </si>
  <si>
    <t>Earnings (loss) per share:</t>
  </si>
  <si>
    <t>Basic net income (loss) per common share attributable to Arcos Dorados</t>
  </si>
  <si>
    <t>Weighted-average number of common shares outstanding-Basic (1)</t>
  </si>
  <si>
    <t>Adjusted EBITDA Reconciliation</t>
  </si>
  <si>
    <t>Depreciation and amortization</t>
  </si>
  <si>
    <t>Operating charges excluded from EBITDA computation</t>
  </si>
  <si>
    <t>Adjusted EBITDA Margin as % of total revenues</t>
  </si>
  <si>
    <t>(1) 2021 weighted-average number of common shares includes stock dividends</t>
  </si>
  <si>
    <t>Total G&amp;A as % of Systemwide Sales</t>
  </si>
  <si>
    <t>Royalty Fees as % of Sales by Company-operated restaurants</t>
  </si>
  <si>
    <t>Key Metrics by Division</t>
  </si>
  <si>
    <t>For the Years Ended December 31,</t>
  </si>
  <si>
    <t>(in thousands of U.S. dollars, except percentages)</t>
  </si>
  <si>
    <t xml:space="preserve">Systemwide comparable sales growth </t>
  </si>
  <si>
    <t>Brazil</t>
  </si>
  <si>
    <t>NOLAD</t>
  </si>
  <si>
    <t>SLAD</t>
  </si>
  <si>
    <t>Total Revenues</t>
  </si>
  <si>
    <t>Total</t>
  </si>
  <si>
    <t>Operating Income (loss)</t>
  </si>
  <si>
    <t>Corporate and others and purchase price allocation</t>
  </si>
  <si>
    <t>Adjusted EBITDA(1)</t>
  </si>
  <si>
    <t>Corporate and others</t>
  </si>
  <si>
    <t>Adjusted EBITDA Margin (2)</t>
  </si>
  <si>
    <r>
      <rPr>
        <b/>
        <u/>
        <sz val="11"/>
        <color theme="1"/>
        <rFont val="Speedee"/>
        <family val="2"/>
      </rPr>
      <t>Note:</t>
    </r>
    <r>
      <rPr>
        <sz val="11"/>
        <color theme="1"/>
        <rFont val="Speedee"/>
        <family val="2"/>
      </rPr>
      <t xml:space="preserve"> Effective October 1, 2021, the Company reorganized its operation to three geographic divisions, as follows: </t>
    </r>
  </si>
  <si>
    <t>(i) Brazil;</t>
  </si>
  <si>
    <t>(ii) North Latin American (“NOLAD”): now comprised of Costa Rica, Mexico, Panama, Puerto Rico, Martinique, Guadeloupe, French Guiana and the U.S. Virgin Islands of St. Croix and St. Thomas;</t>
  </si>
  <si>
    <t>(iii) South Latin America Division ("SLAD"): now comprised of Argentina, Chile, Ecuador, Peru, Uruguay, Colombia, Venezuela, Trinidad and Tobago, Aruba and Curacao.</t>
  </si>
  <si>
    <t>The above table presents historical quarterly and full year financial highlights by division based on the reorganized geographic divisions.</t>
  </si>
  <si>
    <t xml:space="preserve">(1) Adjusted EBITDA is a measure of our performance that is reviewed by our management. Adjusted EBITDA does not have a standardized meaning and, accordingly, our definition of Adjusted EBITDA may not be comparable to Adjusted EBITDA as used by other companies. Total Adjusted EBITDA is a non-GAAP measure. For our definition of Adjusted EBITDA, see note 9 – Segment and geographic information – of our financial statements (6-K Form) filed with the S.E.C. </t>
  </si>
  <si>
    <t>(2) Adjusted EBITDA margin is Adjusted EBITDA divided by total revenues, expressed as a percentage.</t>
  </si>
  <si>
    <t>Restaurants</t>
  </si>
  <si>
    <t>Previous Divisional Structure</t>
  </si>
  <si>
    <t>Current Divisional Structure*</t>
  </si>
  <si>
    <t>Current Divisional Structure* - End of,</t>
  </si>
  <si>
    <t>Number of systemwide restaurants</t>
  </si>
  <si>
    <t>Caribbean</t>
  </si>
  <si>
    <t>Company-operated</t>
  </si>
  <si>
    <t>Franchised</t>
  </si>
  <si>
    <t>Freestanding</t>
  </si>
  <si>
    <t>Mall Store</t>
  </si>
  <si>
    <t>In-Store</t>
  </si>
  <si>
    <t>Food Court</t>
  </si>
  <si>
    <t>TOTAL</t>
  </si>
  <si>
    <t xml:space="preserve">* Effective October 1, 2021, the Company reorganized its operation from four geographic divisions to three geographic divisions, as follows: </t>
  </si>
  <si>
    <t>(ii) North Latin American (“NOLAD”): now comprised of Costa Rica, Mexico, Panama, Puerto Rico, Martinique, Guadeloupe, French Guiana and the U.S. Virgin Islands of St. Croix and St.Thomas;</t>
  </si>
  <si>
    <t>Debt</t>
  </si>
  <si>
    <t>$millions except leverage ratio</t>
  </si>
  <si>
    <t>Total Debt*</t>
  </si>
  <si>
    <t>Cash &amp; Equivalents</t>
  </si>
  <si>
    <t>Net Debt</t>
  </si>
  <si>
    <t>Net Debt/LTM Adj. EBITDA</t>
  </si>
  <si>
    <r>
      <t xml:space="preserve">     - </t>
    </r>
    <r>
      <rPr>
        <b/>
        <sz val="10"/>
        <color theme="1"/>
        <rFont val="Speedee"/>
        <family val="2"/>
      </rPr>
      <t xml:space="preserve">$7.4mn </t>
    </r>
    <r>
      <rPr>
        <sz val="10"/>
        <color theme="1"/>
        <rFont val="Speedee"/>
        <family val="2"/>
      </rPr>
      <t xml:space="preserve">non-cash expenses, primarily related to higher impairments and write-offs of long-lived assets versus the prior year. (Q4, POSITIVE) </t>
    </r>
    <r>
      <rPr>
        <b/>
        <sz val="10"/>
        <color theme="1"/>
        <rFont val="Speedee"/>
        <family val="2"/>
      </rPr>
      <t>*no impact on EBITDA*</t>
    </r>
  </si>
  <si>
    <t>1Q24</t>
  </si>
  <si>
    <t>2Q24</t>
  </si>
  <si>
    <t>3Q24</t>
  </si>
  <si>
    <t>Net income  attributable to Arcos Dorados Holdings Inc.</t>
  </si>
  <si>
    <t>Net income attributable to non-controlling interests</t>
  </si>
  <si>
    <t>Income tax expense, net</t>
  </si>
  <si>
    <t>Net interest expense and other financing results</t>
  </si>
  <si>
    <t>Other non-operating (income) expenses, net</t>
  </si>
  <si>
    <t>Loss (gain) from derivative instruments</t>
  </si>
  <si>
    <t>Net income  attributable to Arcos Dorados Holdings Inc. Margin as % of total revenues</t>
  </si>
  <si>
    <t>Net Debt/LTM Net income attributable to AD</t>
  </si>
  <si>
    <r>
      <t xml:space="preserve">     - </t>
    </r>
    <r>
      <rPr>
        <b/>
        <sz val="10"/>
        <color theme="1"/>
        <rFont val="Speedee"/>
        <family val="2"/>
      </rPr>
      <t>$5.6mn</t>
    </r>
    <r>
      <rPr>
        <sz val="10"/>
        <color theme="1"/>
        <rFont val="Speedee"/>
        <family val="2"/>
      </rPr>
      <t xml:space="preserve"> positive impact from a recovery related to social security contributions in Brazil (Q3, POSITIVE) </t>
    </r>
  </si>
  <si>
    <r>
      <t xml:space="preserve">     - </t>
    </r>
    <r>
      <rPr>
        <b/>
        <sz val="10"/>
        <color theme="1"/>
        <rFont val="Speedee"/>
        <family val="2"/>
      </rPr>
      <t xml:space="preserve">$4.2mn </t>
    </r>
    <r>
      <rPr>
        <sz val="10"/>
        <color theme="1"/>
        <rFont val="Speedee"/>
        <family val="2"/>
      </rPr>
      <t>gain from the sale of restaurants to a sub-franchisee in Chile (Q2, POSITIVE)</t>
    </r>
  </si>
  <si>
    <t>4Q24</t>
  </si>
  <si>
    <r>
      <t xml:space="preserve">     - </t>
    </r>
    <r>
      <rPr>
        <b/>
        <sz val="10"/>
        <color theme="1"/>
        <rFont val="Speedee"/>
        <family val="2"/>
      </rPr>
      <t xml:space="preserve">$16.0mn </t>
    </r>
    <r>
      <rPr>
        <sz val="10"/>
        <color theme="1"/>
        <rFont val="Speedee"/>
        <family val="2"/>
      </rPr>
      <t>impact from the reduction of labor contingencies due to a favorable judgement in Brazil (</t>
    </r>
    <r>
      <rPr>
        <sz val="10"/>
        <color theme="1"/>
        <rFont val="Speedee"/>
        <family val="2"/>
      </rPr>
      <t>Q2, POSITIVE)</t>
    </r>
  </si>
  <si>
    <r>
      <t xml:space="preserve">     - </t>
    </r>
    <r>
      <rPr>
        <b/>
        <sz val="10"/>
        <color theme="1"/>
        <rFont val="Speedee"/>
        <family val="2"/>
      </rPr>
      <t>$13.6mn</t>
    </r>
    <r>
      <rPr>
        <sz val="10"/>
        <color theme="1"/>
        <rFont val="Speedee"/>
        <family val="2"/>
      </rPr>
      <t xml:space="preserve"> positive impact from payroll tax credits in Brazil (Q4, POSITIVE) </t>
    </r>
  </si>
  <si>
    <t>1Q25</t>
  </si>
  <si>
    <t>2Q25</t>
  </si>
  <si>
    <r>
      <t xml:space="preserve">     - </t>
    </r>
    <r>
      <rPr>
        <b/>
        <sz val="10"/>
        <color theme="1"/>
        <rFont val="Speedee"/>
        <family val="2"/>
      </rPr>
      <t>$6.9mn</t>
    </r>
    <r>
      <rPr>
        <sz val="10"/>
        <color theme="1"/>
        <rFont val="Speedee"/>
        <family val="2"/>
      </rPr>
      <t xml:space="preserve"> gain from restaurant transactions with sub-franchisees in México (Q2, POSITIVE) </t>
    </r>
  </si>
  <si>
    <t>3Q25</t>
  </si>
  <si>
    <t>* Total Financial Debt includes short-term debt, long-term debt and derivatives</t>
  </si>
  <si>
    <r>
      <t xml:space="preserve">     - </t>
    </r>
    <r>
      <rPr>
        <b/>
        <sz val="10"/>
        <color theme="1"/>
        <rFont val="Speedee"/>
        <family val="2"/>
      </rPr>
      <t>$125.2mn</t>
    </r>
    <r>
      <rPr>
        <sz val="10"/>
        <color theme="1"/>
        <rFont val="Speedee"/>
        <family val="2"/>
      </rPr>
      <t xml:space="preserve"> positive impact related to the recognition of the tax credit in Brazil (Q3, POSITIVE)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</si>
</sst>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\ #,##0"/>
    <numFmt numFmtId="166" formatCode="&quot;$&quot;\ #,##0.00"/>
    <numFmt numFmtId="167" formatCode="0.0%"/>
    <numFmt numFmtId="168" formatCode="0.0"/>
    <numFmt numFmtId="169" formatCode="_(#,##0_)_%;_(\(#,##0\)_%;_(&quot;—&quot;_);_(@_)"/>
    <numFmt numFmtId="170" formatCode="0.0\x"/>
    <numFmt numFmtId="171" formatCode="&quot;$&quot;#,##0.0"/>
    <numFmt numFmtId="172" formatCode="#,##0;&quot;(&quot;#,##0&quot;)&quot;"/>
    <numFmt numFmtId="173" formatCode="_ * #,##0.00_ ;_ * \-#,##0.00_ ;_ * &quot;-&quot;??_ ;_ @_ "/>
    <numFmt numFmtId="174" formatCode="_-* #,##0.0_-;\-* #,##0.0_-;_-* &quot;-&quot;??_-;_-@_-"/>
    <numFmt numFmtId="175" formatCode="#,##0,;\(#,##0,\);&quot;—&quot;;_(@_)"/>
    <numFmt numFmtId="176" formatCode="[$-409]mmm\-yy;@"/>
    <numFmt numFmtId="177" formatCode="#,##0.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9C65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Trebuchet MS"/>
      <family val="2"/>
    </font>
    <font>
      <sz val="10"/>
      <color indexed="64"/>
      <name val="Arial"/>
      <family val="2"/>
    </font>
    <font>
      <sz val="22"/>
      <color rgb="FF000000"/>
      <name val="Speedee"/>
      <family val="2"/>
    </font>
    <font>
      <sz val="11"/>
      <color rgb="FF000000"/>
      <name val="Speedee"/>
      <family val="2"/>
    </font>
    <font>
      <sz val="11"/>
      <color theme="1"/>
      <name val="Speedee"/>
      <family val="2"/>
    </font>
    <font>
      <b/>
      <sz val="11"/>
      <color theme="1"/>
      <name val="Speedee"/>
      <family val="2"/>
    </font>
    <font>
      <b/>
      <i/>
      <sz val="11"/>
      <color theme="1"/>
      <name val="Speedee"/>
      <family val="2"/>
    </font>
    <font>
      <i/>
      <sz val="11"/>
      <color theme="1"/>
      <name val="Speedee"/>
      <family val="2"/>
    </font>
    <font>
      <b/>
      <sz val="11"/>
      <name val="Speedee"/>
      <family val="2"/>
    </font>
    <font>
      <b/>
      <u/>
      <sz val="11"/>
      <color theme="1"/>
      <name val="Speedee"/>
      <family val="2"/>
    </font>
    <font>
      <u/>
      <sz val="11"/>
      <color theme="1"/>
      <name val="Speedee"/>
      <family val="2"/>
    </font>
    <font>
      <sz val="10"/>
      <color theme="1"/>
      <name val="Speedee"/>
      <family val="2"/>
    </font>
    <font>
      <b/>
      <sz val="10"/>
      <color theme="1"/>
      <name val="Speedee"/>
      <family val="2"/>
    </font>
    <font>
      <sz val="11"/>
      <name val="Speedee"/>
      <family val="2"/>
    </font>
    <font>
      <sz val="11"/>
      <color theme="0"/>
      <name val="Speedee"/>
      <family val="2"/>
    </font>
    <font>
      <sz val="11"/>
      <color rgb="FF9C6500"/>
      <name val="Speedee"/>
      <family val="2"/>
    </font>
    <font>
      <b/>
      <sz val="11"/>
      <color rgb="FF000000"/>
      <name val="Speedee"/>
      <family val="2"/>
    </font>
    <font>
      <sz val="10"/>
      <color rgb="FF000000"/>
      <name val="Speedee"/>
      <family val="2"/>
    </font>
    <font>
      <sz val="9"/>
      <color theme="1"/>
      <name val="Speedee"/>
      <family val="2"/>
    </font>
    <font>
      <sz val="10"/>
      <name val="Speedee"/>
      <family val="2"/>
    </font>
    <font>
      <b/>
      <sz val="10"/>
      <name val="Speedee"/>
      <family val="2"/>
    </font>
    <font>
      <b/>
      <sz val="11"/>
      <color rgb="FF000000"/>
      <name val="Speedee"/>
      <family val="2"/>
    </font>
    <font>
      <i/>
      <sz val="10"/>
      <color theme="1"/>
      <name val="Speedee"/>
      <family val="2"/>
    </font>
    <font>
      <i/>
      <sz val="11"/>
      <color theme="1"/>
      <name val="Speedee"/>
      <family val="2"/>
    </font>
    <font>
      <sz val="11"/>
      <name val="Speedee"/>
      <family val="2"/>
    </font>
    <font>
      <sz val="11"/>
      <color theme="1"/>
      <name val="Speedee"/>
      <family val="2"/>
    </font>
    <font>
      <i/>
      <sz val="11"/>
      <color theme="1"/>
      <name val="Speedee"/>
      <family val="2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/>
      <bottom style="medium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/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19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4" fillId="2" borderId="0" applyNumberFormat="0" applyBorder="0" applyAlignment="0" applyProtection="0"/>
    <xf numFmtId="0" fontId="25" fillId="0" borderId="0"/>
    <xf numFmtId="0" fontId="1" fillId="0" borderId="0"/>
    <xf numFmtId="164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73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</cellStyleXfs>
  <cellXfs count="259">
    <xf numFmtId="0" fontId="0" fillId="0" borderId="0" xfId="0"/>
    <xf numFmtId="0" fontId="29" fillId="3" borderId="0" xfId="0" applyFont="1" applyFill="1"/>
    <xf numFmtId="0" fontId="30" fillId="3" borderId="12" xfId="0" applyFont="1" applyFill="1" applyBorder="1"/>
    <xf numFmtId="0" fontId="30" fillId="3" borderId="12" xfId="0" applyFont="1" applyFill="1" applyBorder="1" applyAlignment="1">
      <alignment horizontal="right"/>
    </xf>
    <xf numFmtId="167" fontId="31" fillId="3" borderId="0" xfId="1" applyNumberFormat="1" applyFont="1" applyFill="1" applyBorder="1" applyAlignment="1"/>
    <xf numFmtId="0" fontId="31" fillId="3" borderId="0" xfId="0" applyFont="1" applyFill="1"/>
    <xf numFmtId="0" fontId="30" fillId="0" borderId="0" xfId="0" applyFont="1"/>
    <xf numFmtId="3" fontId="30" fillId="0" borderId="0" xfId="0" applyNumberFormat="1" applyFont="1"/>
    <xf numFmtId="0" fontId="29" fillId="0" borderId="0" xfId="0" applyFont="1"/>
    <xf numFmtId="0" fontId="32" fillId="0" borderId="0" xfId="0" applyFont="1"/>
    <xf numFmtId="0" fontId="30" fillId="3" borderId="0" xfId="0" applyFont="1" applyFill="1"/>
    <xf numFmtId="0" fontId="32" fillId="3" borderId="0" xfId="0" applyFont="1" applyFill="1"/>
    <xf numFmtId="172" fontId="30" fillId="0" borderId="0" xfId="0" applyNumberFormat="1" applyFont="1"/>
    <xf numFmtId="0" fontId="33" fillId="3" borderId="1" xfId="25" applyFont="1" applyFill="1" applyBorder="1"/>
    <xf numFmtId="44" fontId="33" fillId="0" borderId="13" xfId="68" applyFont="1" applyFill="1" applyBorder="1" applyAlignment="1">
      <alignment horizontal="right"/>
    </xf>
    <xf numFmtId="167" fontId="29" fillId="3" borderId="0" xfId="1" applyNumberFormat="1" applyFont="1" applyFill="1"/>
    <xf numFmtId="0" fontId="29" fillId="3" borderId="2" xfId="0" applyFont="1" applyFill="1" applyBorder="1"/>
    <xf numFmtId="0" fontId="34" fillId="3" borderId="0" xfId="0" applyFont="1" applyFill="1"/>
    <xf numFmtId="0" fontId="34" fillId="4" borderId="0" xfId="0" applyFont="1" applyFill="1" applyAlignment="1">
      <alignment horizontal="left"/>
    </xf>
    <xf numFmtId="0" fontId="35" fillId="4" borderId="0" xfId="0" applyFont="1" applyFill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left"/>
    </xf>
    <xf numFmtId="0" fontId="36" fillId="3" borderId="0" xfId="0" applyFont="1" applyFill="1"/>
    <xf numFmtId="0" fontId="27" fillId="0" borderId="0" xfId="2" applyFont="1" applyAlignment="1">
      <alignment horizontal="center" vertical="center"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8" fillId="3" borderId="0" xfId="25" applyFont="1" applyFill="1"/>
    <xf numFmtId="172" fontId="29" fillId="0" borderId="0" xfId="0" applyNumberFormat="1" applyFont="1"/>
    <xf numFmtId="0" fontId="40" fillId="0" borderId="0" xfId="25" applyFont="1" applyFill="1"/>
    <xf numFmtId="172" fontId="40" fillId="0" borderId="0" xfId="25" applyNumberFormat="1" applyFont="1" applyFill="1"/>
    <xf numFmtId="167" fontId="30" fillId="0" borderId="0" xfId="1" applyNumberFormat="1" applyFont="1" applyFill="1"/>
    <xf numFmtId="0" fontId="29" fillId="0" borderId="0" xfId="0" applyFont="1" applyAlignment="1">
      <alignment horizontal="left" indent="1"/>
    </xf>
    <xf numFmtId="0" fontId="38" fillId="0" borderId="0" xfId="25" applyFont="1" applyFill="1"/>
    <xf numFmtId="44" fontId="38" fillId="0" borderId="0" xfId="68" applyFont="1" applyFill="1" applyBorder="1" applyAlignment="1">
      <alignment horizontal="right"/>
    </xf>
    <xf numFmtId="0" fontId="38" fillId="0" borderId="0" xfId="0" applyFont="1"/>
    <xf numFmtId="172" fontId="38" fillId="3" borderId="1" xfId="66" applyNumberFormat="1" applyFont="1" applyFill="1" applyBorder="1" applyAlignment="1">
      <alignment horizontal="right" vertical="center"/>
    </xf>
    <xf numFmtId="0" fontId="33" fillId="0" borderId="0" xfId="25" applyFont="1" applyFill="1"/>
    <xf numFmtId="166" fontId="38" fillId="0" borderId="0" xfId="25" applyNumberFormat="1" applyFont="1" applyFill="1"/>
    <xf numFmtId="172" fontId="38" fillId="3" borderId="0" xfId="66" applyNumberFormat="1" applyFont="1" applyFill="1" applyBorder="1" applyAlignment="1">
      <alignment horizontal="right" vertical="center"/>
    </xf>
    <xf numFmtId="172" fontId="33" fillId="3" borderId="0" xfId="66" applyNumberFormat="1" applyFont="1" applyFill="1" applyBorder="1" applyAlignment="1">
      <alignment horizontal="right" vertical="center"/>
    </xf>
    <xf numFmtId="167" fontId="33" fillId="0" borderId="0" xfId="1" applyNumberFormat="1" applyFont="1"/>
    <xf numFmtId="167" fontId="38" fillId="0" borderId="0" xfId="1" applyNumberFormat="1" applyFont="1"/>
    <xf numFmtId="0" fontId="29" fillId="0" borderId="0" xfId="0" applyFont="1" applyAlignment="1">
      <alignment horizontal="left" vertical="center" wrapText="1"/>
    </xf>
    <xf numFmtId="165" fontId="29" fillId="0" borderId="0" xfId="0" applyNumberFormat="1" applyFont="1"/>
    <xf numFmtId="167" fontId="29" fillId="0" borderId="0" xfId="1" applyNumberFormat="1" applyFont="1" applyFill="1"/>
    <xf numFmtId="172" fontId="38" fillId="0" borderId="0" xfId="25" applyNumberFormat="1" applyFont="1" applyFill="1"/>
    <xf numFmtId="167" fontId="29" fillId="0" borderId="0" xfId="1" applyNumberFormat="1" applyFont="1" applyFill="1" applyBorder="1"/>
    <xf numFmtId="167" fontId="29" fillId="0" borderId="0" xfId="1" applyNumberFormat="1" applyFont="1"/>
    <xf numFmtId="0" fontId="27" fillId="3" borderId="0" xfId="2" applyFont="1" applyFill="1" applyAlignment="1">
      <alignment vertical="center" wrapText="1"/>
    </xf>
    <xf numFmtId="167" fontId="30" fillId="0" borderId="0" xfId="1" applyNumberFormat="1" applyFont="1" applyFill="1" applyBorder="1"/>
    <xf numFmtId="167" fontId="30" fillId="0" borderId="0" xfId="0" applyNumberFormat="1" applyFont="1"/>
    <xf numFmtId="0" fontId="33" fillId="4" borderId="0" xfId="25" applyFont="1" applyFill="1"/>
    <xf numFmtId="167" fontId="33" fillId="4" borderId="0" xfId="1" applyNumberFormat="1" applyFont="1" applyFill="1" applyBorder="1"/>
    <xf numFmtId="3" fontId="40" fillId="0" borderId="0" xfId="25" applyNumberFormat="1" applyFont="1" applyFill="1" applyBorder="1"/>
    <xf numFmtId="3" fontId="38" fillId="0" borderId="0" xfId="25" applyNumberFormat="1" applyFont="1" applyFill="1" applyBorder="1"/>
    <xf numFmtId="3" fontId="33" fillId="4" borderId="0" xfId="25" applyNumberFormat="1" applyFont="1" applyFill="1" applyBorder="1"/>
    <xf numFmtId="172" fontId="33" fillId="4" borderId="0" xfId="25" applyNumberFormat="1" applyFont="1" applyFill="1" applyBorder="1"/>
    <xf numFmtId="3" fontId="33" fillId="0" borderId="0" xfId="25" applyNumberFormat="1" applyFont="1" applyFill="1" applyBorder="1"/>
    <xf numFmtId="172" fontId="40" fillId="0" borderId="0" xfId="25" applyNumberFormat="1" applyFont="1" applyFill="1" applyBorder="1"/>
    <xf numFmtId="172" fontId="38" fillId="0" borderId="0" xfId="25" applyNumberFormat="1" applyFont="1" applyFill="1" applyBorder="1"/>
    <xf numFmtId="172" fontId="33" fillId="0" borderId="0" xfId="25" applyNumberFormat="1" applyFont="1" applyFill="1" applyBorder="1"/>
    <xf numFmtId="0" fontId="28" fillId="0" borderId="0" xfId="2" applyFont="1"/>
    <xf numFmtId="0" fontId="41" fillId="0" borderId="0" xfId="2" applyFont="1" applyAlignment="1">
      <alignment wrapText="1"/>
    </xf>
    <xf numFmtId="169" fontId="28" fillId="0" borderId="0" xfId="2" applyNumberFormat="1" applyFont="1" applyAlignment="1">
      <alignment wrapText="1"/>
    </xf>
    <xf numFmtId="169" fontId="28" fillId="0" borderId="0" xfId="2" applyNumberFormat="1" applyFont="1"/>
    <xf numFmtId="0" fontId="42" fillId="0" borderId="0" xfId="2" applyFont="1" applyAlignment="1">
      <alignment wrapText="1"/>
    </xf>
    <xf numFmtId="0" fontId="27" fillId="3" borderId="0" xfId="2" applyFont="1" applyFill="1" applyAlignment="1">
      <alignment horizontal="center" vertical="center" wrapText="1"/>
    </xf>
    <xf numFmtId="44" fontId="30" fillId="0" borderId="0" xfId="0" applyNumberFormat="1" applyFont="1"/>
    <xf numFmtId="169" fontId="28" fillId="0" borderId="0" xfId="2" applyNumberFormat="1" applyFont="1" applyAlignment="1">
      <alignment horizontal="right"/>
    </xf>
    <xf numFmtId="0" fontId="28" fillId="0" borderId="0" xfId="2" applyFont="1" applyAlignment="1">
      <alignment horizontal="right" wrapText="1"/>
    </xf>
    <xf numFmtId="172" fontId="38" fillId="0" borderId="1" xfId="66" applyNumberFormat="1" applyFont="1" applyFill="1" applyBorder="1" applyAlignment="1">
      <alignment horizontal="right" vertical="center"/>
    </xf>
    <xf numFmtId="0" fontId="38" fillId="0" borderId="1" xfId="25" applyFont="1" applyFill="1" applyBorder="1"/>
    <xf numFmtId="0" fontId="43" fillId="0" borderId="0" xfId="0" applyFont="1"/>
    <xf numFmtId="165" fontId="38" fillId="0" borderId="0" xfId="25" applyNumberFormat="1" applyFont="1" applyFill="1"/>
    <xf numFmtId="0" fontId="30" fillId="3" borderId="0" xfId="0" applyFont="1" applyFill="1" applyAlignment="1">
      <alignment vertical="center" wrapText="1"/>
    </xf>
    <xf numFmtId="2" fontId="29" fillId="3" borderId="0" xfId="0" applyNumberFormat="1" applyFont="1" applyFill="1"/>
    <xf numFmtId="0" fontId="30" fillId="0" borderId="12" xfId="0" applyFont="1" applyBorder="1" applyAlignment="1">
      <alignment horizontal="right"/>
    </xf>
    <xf numFmtId="0" fontId="39" fillId="0" borderId="0" xfId="25" applyFont="1" applyFill="1" applyBorder="1"/>
    <xf numFmtId="165" fontId="38" fillId="0" borderId="0" xfId="25" applyNumberFormat="1" applyFont="1" applyFill="1" applyBorder="1"/>
    <xf numFmtId="166" fontId="38" fillId="0" borderId="0" xfId="25" applyNumberFormat="1" applyFont="1" applyFill="1" applyBorder="1"/>
    <xf numFmtId="167" fontId="33" fillId="0" borderId="0" xfId="1" applyNumberFormat="1" applyFont="1" applyBorder="1"/>
    <xf numFmtId="0" fontId="44" fillId="0" borderId="0" xfId="79" applyFont="1" applyAlignment="1">
      <alignment horizontal="center" vertical="center" wrapText="1"/>
    </xf>
    <xf numFmtId="0" fontId="45" fillId="0" borderId="0" xfId="79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5" fillId="0" borderId="0" xfId="79" applyFont="1" applyAlignment="1">
      <alignment horizontal="right" vertical="center" wrapText="1"/>
    </xf>
    <xf numFmtId="0" fontId="29" fillId="0" borderId="0" xfId="0" applyFont="1" applyAlignment="1">
      <alignment horizontal="right"/>
    </xf>
    <xf numFmtId="167" fontId="33" fillId="0" borderId="0" xfId="1" applyNumberFormat="1" applyFont="1" applyFill="1" applyBorder="1"/>
    <xf numFmtId="0" fontId="30" fillId="3" borderId="14" xfId="0" applyFont="1" applyFill="1" applyBorder="1" applyAlignment="1">
      <alignment horizontal="center" vertical="center" wrapText="1"/>
    </xf>
    <xf numFmtId="0" fontId="29" fillId="3" borderId="14" xfId="0" applyFont="1" applyFill="1" applyBorder="1"/>
    <xf numFmtId="167" fontId="30" fillId="0" borderId="0" xfId="1" applyNumberFormat="1" applyFont="1" applyBorder="1"/>
    <xf numFmtId="167" fontId="29" fillId="0" borderId="0" xfId="1" applyNumberFormat="1" applyFont="1" applyBorder="1"/>
    <xf numFmtId="164" fontId="27" fillId="3" borderId="0" xfId="80" applyFont="1" applyFill="1" applyAlignment="1">
      <alignment vertical="center" wrapText="1"/>
    </xf>
    <xf numFmtId="164" fontId="28" fillId="3" borderId="0" xfId="80" applyFont="1" applyFill="1" applyAlignment="1">
      <alignment vertical="center" wrapText="1"/>
    </xf>
    <xf numFmtId="164" fontId="29" fillId="0" borderId="0" xfId="80" applyFont="1"/>
    <xf numFmtId="9" fontId="40" fillId="0" borderId="0" xfId="1" applyFont="1" applyFill="1" applyBorder="1"/>
    <xf numFmtId="0" fontId="29" fillId="0" borderId="0" xfId="0" applyFont="1" applyAlignment="1">
      <alignment vertical="center"/>
    </xf>
    <xf numFmtId="0" fontId="28" fillId="0" borderId="0" xfId="2" applyFont="1" applyAlignment="1">
      <alignment vertical="center"/>
    </xf>
    <xf numFmtId="170" fontId="29" fillId="0" borderId="16" xfId="4" applyNumberFormat="1" applyFont="1" applyBorder="1" applyAlignment="1">
      <alignment horizontal="center"/>
    </xf>
    <xf numFmtId="170" fontId="29" fillId="0" borderId="17" xfId="4" applyNumberFormat="1" applyFont="1" applyBorder="1" applyAlignment="1">
      <alignment horizontal="center"/>
    </xf>
    <xf numFmtId="171" fontId="29" fillId="0" borderId="16" xfId="4" applyNumberFormat="1" applyFont="1" applyBorder="1" applyAlignment="1">
      <alignment horizontal="center"/>
    </xf>
    <xf numFmtId="171" fontId="29" fillId="0" borderId="17" xfId="4" applyNumberFormat="1" applyFont="1" applyBorder="1" applyAlignment="1">
      <alignment horizontal="center"/>
    </xf>
    <xf numFmtId="171" fontId="29" fillId="0" borderId="15" xfId="4" applyNumberFormat="1" applyFont="1" applyBorder="1" applyAlignment="1">
      <alignment horizontal="center"/>
    </xf>
    <xf numFmtId="171" fontId="29" fillId="0" borderId="18" xfId="4" applyNumberFormat="1" applyFont="1" applyBorder="1" applyAlignment="1">
      <alignment horizontal="center"/>
    </xf>
    <xf numFmtId="0" fontId="48" fillId="0" borderId="0" xfId="0" applyFont="1"/>
    <xf numFmtId="0" fontId="28" fillId="0" borderId="20" xfId="2" applyFont="1" applyBorder="1" applyAlignment="1">
      <alignment vertical="center" wrapText="1"/>
    </xf>
    <xf numFmtId="0" fontId="28" fillId="0" borderId="22" xfId="2" applyFont="1" applyBorder="1" applyAlignment="1">
      <alignment vertical="center" wrapText="1"/>
    </xf>
    <xf numFmtId="0" fontId="41" fillId="35" borderId="0" xfId="2" applyFont="1" applyFill="1" applyAlignment="1">
      <alignment vertical="center" wrapText="1"/>
    </xf>
    <xf numFmtId="0" fontId="41" fillId="35" borderId="0" xfId="2" applyFont="1" applyFill="1" applyAlignment="1">
      <alignment vertical="center"/>
    </xf>
    <xf numFmtId="0" fontId="30" fillId="3" borderId="26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 wrapText="1"/>
    </xf>
    <xf numFmtId="0" fontId="28" fillId="0" borderId="28" xfId="2" applyFont="1" applyBorder="1" applyAlignment="1">
      <alignment horizontal="right" wrapText="1"/>
    </xf>
    <xf numFmtId="0" fontId="41" fillId="35" borderId="24" xfId="2" applyFont="1" applyFill="1" applyBorder="1" applyAlignment="1">
      <alignment vertical="center" wrapText="1"/>
    </xf>
    <xf numFmtId="169" fontId="41" fillId="35" borderId="25" xfId="2" applyNumberFormat="1" applyFont="1" applyFill="1" applyBorder="1" applyAlignment="1">
      <alignment horizontal="right" vertical="center"/>
    </xf>
    <xf numFmtId="169" fontId="41" fillId="35" borderId="16" xfId="2" applyNumberFormat="1" applyFont="1" applyFill="1" applyBorder="1" applyAlignment="1">
      <alignment horizontal="right" vertical="center"/>
    </xf>
    <xf numFmtId="164" fontId="29" fillId="0" borderId="0" xfId="80" applyFont="1" applyAlignment="1">
      <alignment vertical="center"/>
    </xf>
    <xf numFmtId="169" fontId="41" fillId="35" borderId="24" xfId="2" applyNumberFormat="1" applyFont="1" applyFill="1" applyBorder="1" applyAlignment="1">
      <alignment horizontal="right" vertical="center"/>
    </xf>
    <xf numFmtId="0" fontId="28" fillId="0" borderId="0" xfId="2" applyFont="1" applyAlignment="1">
      <alignment vertical="center" wrapText="1"/>
    </xf>
    <xf numFmtId="169" fontId="41" fillId="35" borderId="0" xfId="2" applyNumberFormat="1" applyFont="1" applyFill="1" applyAlignment="1">
      <alignment horizontal="right" vertical="center"/>
    </xf>
    <xf numFmtId="169" fontId="41" fillId="35" borderId="28" xfId="2" applyNumberFormat="1" applyFont="1" applyFill="1" applyBorder="1" applyAlignment="1">
      <alignment horizontal="right" vertical="center"/>
    </xf>
    <xf numFmtId="169" fontId="28" fillId="0" borderId="0" xfId="2" applyNumberFormat="1" applyFont="1" applyAlignment="1">
      <alignment horizontal="right" vertical="center"/>
    </xf>
    <xf numFmtId="169" fontId="28" fillId="0" borderId="28" xfId="2" applyNumberFormat="1" applyFont="1" applyBorder="1" applyAlignment="1">
      <alignment horizontal="right" vertical="center"/>
    </xf>
    <xf numFmtId="0" fontId="28" fillId="35" borderId="0" xfId="2" applyFont="1" applyFill="1" applyAlignment="1">
      <alignment vertical="center" wrapText="1"/>
    </xf>
    <xf numFmtId="169" fontId="28" fillId="35" borderId="0" xfId="2" applyNumberFormat="1" applyFont="1" applyFill="1" applyAlignment="1">
      <alignment horizontal="right" vertical="center"/>
    </xf>
    <xf numFmtId="169" fontId="28" fillId="35" borderId="28" xfId="2" applyNumberFormat="1" applyFont="1" applyFill="1" applyBorder="1" applyAlignment="1">
      <alignment horizontal="right" vertical="center"/>
    </xf>
    <xf numFmtId="164" fontId="29" fillId="0" borderId="0" xfId="80" applyFont="1" applyFill="1" applyAlignment="1">
      <alignment vertical="center"/>
    </xf>
    <xf numFmtId="164" fontId="28" fillId="3" borderId="0" xfId="80" applyFont="1" applyFill="1" applyBorder="1" applyAlignment="1">
      <alignment vertical="center" wrapText="1"/>
    </xf>
    <xf numFmtId="164" fontId="29" fillId="0" borderId="0" xfId="80" applyFont="1" applyBorder="1"/>
    <xf numFmtId="0" fontId="33" fillId="0" borderId="26" xfId="0" applyFont="1" applyBorder="1" applyAlignment="1">
      <alignment horizontal="right" vertical="center"/>
    </xf>
    <xf numFmtId="0" fontId="30" fillId="0" borderId="26" xfId="0" applyFont="1" applyBorder="1" applyAlignment="1">
      <alignment horizontal="right"/>
    </xf>
    <xf numFmtId="0" fontId="28" fillId="3" borderId="19" xfId="2" applyFont="1" applyFill="1" applyBorder="1" applyAlignment="1">
      <alignment horizontal="center" vertical="center" wrapText="1"/>
    </xf>
    <xf numFmtId="0" fontId="30" fillId="3" borderId="29" xfId="0" applyFont="1" applyFill="1" applyBorder="1"/>
    <xf numFmtId="0" fontId="30" fillId="3" borderId="29" xfId="0" applyFont="1" applyFill="1" applyBorder="1" applyAlignment="1">
      <alignment horizontal="right"/>
    </xf>
    <xf numFmtId="0" fontId="30" fillId="3" borderId="23" xfId="0" applyFont="1" applyFill="1" applyBorder="1" applyAlignment="1">
      <alignment vertical="center"/>
    </xf>
    <xf numFmtId="0" fontId="29" fillId="0" borderId="0" xfId="25" applyFont="1" applyFill="1"/>
    <xf numFmtId="0" fontId="50" fillId="0" borderId="0" xfId="0" applyFont="1"/>
    <xf numFmtId="0" fontId="49" fillId="4" borderId="0" xfId="25" applyFont="1" applyFill="1"/>
    <xf numFmtId="167" fontId="49" fillId="4" borderId="0" xfId="1" applyNumberFormat="1" applyFont="1" applyFill="1" applyBorder="1"/>
    <xf numFmtId="164" fontId="50" fillId="0" borderId="0" xfId="80" applyFont="1"/>
    <xf numFmtId="167" fontId="49" fillId="4" borderId="0" xfId="1" applyNumberFormat="1" applyFont="1" applyFill="1"/>
    <xf numFmtId="3" fontId="49" fillId="4" borderId="0" xfId="25" applyNumberFormat="1" applyFont="1" applyFill="1" applyBorder="1"/>
    <xf numFmtId="172" fontId="49" fillId="4" borderId="0" xfId="25" applyNumberFormat="1" applyFont="1" applyFill="1" applyBorder="1"/>
    <xf numFmtId="167" fontId="38" fillId="0" borderId="0" xfId="1" applyNumberFormat="1" applyFont="1" applyFill="1" applyBorder="1"/>
    <xf numFmtId="0" fontId="30" fillId="3" borderId="26" xfId="0" applyFont="1" applyFill="1" applyBorder="1" applyAlignment="1">
      <alignment horizontal="right"/>
    </xf>
    <xf numFmtId="0" fontId="30" fillId="35" borderId="0" xfId="0" applyFont="1" applyFill="1"/>
    <xf numFmtId="3" fontId="30" fillId="35" borderId="0" xfId="0" applyNumberFormat="1" applyFont="1" applyFill="1"/>
    <xf numFmtId="172" fontId="29" fillId="0" borderId="0" xfId="25" applyNumberFormat="1" applyFont="1" applyFill="1" applyBorder="1"/>
    <xf numFmtId="172" fontId="29" fillId="0" borderId="0" xfId="25" applyNumberFormat="1" applyFont="1" applyFill="1"/>
    <xf numFmtId="0" fontId="29" fillId="0" borderId="0" xfId="25" applyFont="1" applyFill="1" applyAlignment="1">
      <alignment horizontal="left" indent="1"/>
    </xf>
    <xf numFmtId="172" fontId="30" fillId="35" borderId="0" xfId="0" applyNumberFormat="1" applyFont="1" applyFill="1"/>
    <xf numFmtId="0" fontId="32" fillId="0" borderId="0" xfId="25" applyFont="1" applyFill="1"/>
    <xf numFmtId="167" fontId="32" fillId="0" borderId="0" xfId="1" applyNumberFormat="1" applyFont="1" applyFill="1" applyBorder="1"/>
    <xf numFmtId="0" fontId="32" fillId="3" borderId="0" xfId="25" applyFont="1" applyFill="1"/>
    <xf numFmtId="167" fontId="32" fillId="3" borderId="0" xfId="1" applyNumberFormat="1" applyFont="1" applyFill="1" applyBorder="1"/>
    <xf numFmtId="167" fontId="50" fillId="0" borderId="0" xfId="0" applyNumberFormat="1" applyFont="1"/>
    <xf numFmtId="168" fontId="48" fillId="3" borderId="0" xfId="1" applyNumberFormat="1" applyFont="1" applyFill="1" applyBorder="1"/>
    <xf numFmtId="0" fontId="50" fillId="3" borderId="0" xfId="0" applyFont="1" applyFill="1"/>
    <xf numFmtId="2" fontId="50" fillId="3" borderId="0" xfId="0" applyNumberFormat="1" applyFont="1" applyFill="1"/>
    <xf numFmtId="0" fontId="50" fillId="3" borderId="2" xfId="0" applyFont="1" applyFill="1" applyBorder="1"/>
    <xf numFmtId="2" fontId="50" fillId="3" borderId="2" xfId="0" applyNumberFormat="1" applyFont="1" applyFill="1" applyBorder="1"/>
    <xf numFmtId="0" fontId="34" fillId="0" borderId="0" xfId="0" applyFont="1"/>
    <xf numFmtId="2" fontId="29" fillId="0" borderId="0" xfId="0" applyNumberFormat="1" applyFont="1"/>
    <xf numFmtId="167" fontId="29" fillId="0" borderId="0" xfId="0" applyNumberFormat="1" applyFont="1"/>
    <xf numFmtId="9" fontId="29" fillId="0" borderId="0" xfId="0" applyNumberFormat="1" applyFont="1"/>
    <xf numFmtId="0" fontId="30" fillId="3" borderId="23" xfId="0" applyFont="1" applyFill="1" applyBorder="1" applyAlignment="1">
      <alignment horizontal="center" vertical="center"/>
    </xf>
    <xf numFmtId="0" fontId="47" fillId="0" borderId="0" xfId="0" applyFont="1"/>
    <xf numFmtId="0" fontId="30" fillId="3" borderId="0" xfId="0" applyFont="1" applyFill="1" applyAlignment="1">
      <alignment horizontal="center" vertical="center"/>
    </xf>
    <xf numFmtId="0" fontId="28" fillId="3" borderId="19" xfId="2" applyFont="1" applyFill="1" applyBorder="1" applyAlignment="1">
      <alignment horizontal="center" wrapText="1"/>
    </xf>
    <xf numFmtId="0" fontId="29" fillId="3" borderId="28" xfId="0" applyFont="1" applyFill="1" applyBorder="1"/>
    <xf numFmtId="3" fontId="30" fillId="0" borderId="28" xfId="0" applyNumberFormat="1" applyFont="1" applyBorder="1"/>
    <xf numFmtId="167" fontId="32" fillId="0" borderId="28" xfId="1" applyNumberFormat="1" applyFont="1" applyFill="1" applyBorder="1"/>
    <xf numFmtId="172" fontId="30" fillId="0" borderId="28" xfId="0" applyNumberFormat="1" applyFont="1" applyBorder="1"/>
    <xf numFmtId="44" fontId="33" fillId="0" borderId="33" xfId="68" applyFont="1" applyFill="1" applyBorder="1" applyAlignment="1">
      <alignment horizontal="right"/>
    </xf>
    <xf numFmtId="0" fontId="32" fillId="3" borderId="23" xfId="25" applyFont="1" applyFill="1" applyBorder="1"/>
    <xf numFmtId="44" fontId="33" fillId="0" borderId="34" xfId="68" applyFont="1" applyFill="1" applyBorder="1" applyAlignment="1">
      <alignment horizontal="right"/>
    </xf>
    <xf numFmtId="167" fontId="32" fillId="3" borderId="23" xfId="1" applyNumberFormat="1" applyFont="1" applyFill="1" applyBorder="1"/>
    <xf numFmtId="167" fontId="32" fillId="0" borderId="23" xfId="1" applyNumberFormat="1" applyFont="1" applyFill="1" applyBorder="1"/>
    <xf numFmtId="167" fontId="32" fillId="0" borderId="17" xfId="1" applyNumberFormat="1" applyFont="1" applyFill="1" applyBorder="1"/>
    <xf numFmtId="167" fontId="29" fillId="3" borderId="28" xfId="0" applyNumberFormat="1" applyFont="1" applyFill="1" applyBorder="1"/>
    <xf numFmtId="2" fontId="29" fillId="3" borderId="28" xfId="80" applyNumberFormat="1" applyFont="1" applyFill="1" applyBorder="1"/>
    <xf numFmtId="2" fontId="29" fillId="3" borderId="32" xfId="0" applyNumberFormat="1" applyFont="1" applyFill="1" applyBorder="1"/>
    <xf numFmtId="0" fontId="28" fillId="36" borderId="15" xfId="0" applyFont="1" applyFill="1" applyBorder="1" applyAlignment="1">
      <alignment horizontal="center" vertical="center" wrapText="1"/>
    </xf>
    <xf numFmtId="0" fontId="28" fillId="36" borderId="30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/>
    </xf>
    <xf numFmtId="0" fontId="30" fillId="3" borderId="26" xfId="0" applyFont="1" applyFill="1" applyBorder="1" applyAlignment="1">
      <alignment horizontal="left"/>
    </xf>
    <xf numFmtId="0" fontId="33" fillId="0" borderId="19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29" fillId="3" borderId="0" xfId="0" applyNumberFormat="1" applyFont="1" applyFill="1"/>
    <xf numFmtId="167" fontId="30" fillId="0" borderId="0" xfId="1" applyNumberFormat="1" applyFont="1"/>
    <xf numFmtId="3" fontId="50" fillId="0" borderId="0" xfId="0" applyNumberFormat="1" applyFont="1"/>
    <xf numFmtId="167" fontId="50" fillId="0" borderId="0" xfId="1" applyNumberFormat="1" applyFont="1"/>
    <xf numFmtId="0" fontId="30" fillId="0" borderId="0" xfId="0" applyFont="1" applyAlignment="1">
      <alignment horizontal="right"/>
    </xf>
    <xf numFmtId="3" fontId="38" fillId="0" borderId="0" xfId="0" applyNumberFormat="1" applyFont="1"/>
    <xf numFmtId="167" fontId="29" fillId="0" borderId="0" xfId="0" quotePrefix="1" applyNumberFormat="1" applyFont="1" applyAlignment="1">
      <alignment horizontal="right"/>
    </xf>
    <xf numFmtId="167" fontId="38" fillId="0" borderId="0" xfId="1" applyNumberFormat="1" applyFont="1" applyFill="1"/>
    <xf numFmtId="3" fontId="29" fillId="0" borderId="0" xfId="0" applyNumberFormat="1" applyFont="1"/>
    <xf numFmtId="167" fontId="30" fillId="35" borderId="0" xfId="1" applyNumberFormat="1" applyFont="1" applyFill="1"/>
    <xf numFmtId="174" fontId="36" fillId="0" borderId="0" xfId="80" applyNumberFormat="1" applyFont="1"/>
    <xf numFmtId="0" fontId="38" fillId="0" borderId="0" xfId="25" applyFont="1" applyFill="1" applyBorder="1"/>
    <xf numFmtId="172" fontId="38" fillId="0" borderId="0" xfId="66" applyNumberFormat="1" applyFont="1" applyFill="1" applyBorder="1" applyAlignment="1">
      <alignment horizontal="right" vertical="center"/>
    </xf>
    <xf numFmtId="0" fontId="28" fillId="35" borderId="35" xfId="0" applyFont="1" applyFill="1" applyBorder="1" applyAlignment="1">
      <alignment wrapText="1"/>
    </xf>
    <xf numFmtId="0" fontId="46" fillId="35" borderId="36" xfId="0" applyFont="1" applyFill="1" applyBorder="1" applyAlignment="1">
      <alignment horizontal="center" vertical="center" wrapText="1"/>
    </xf>
    <xf numFmtId="0" fontId="46" fillId="35" borderId="37" xfId="0" applyFont="1" applyFill="1" applyBorder="1" applyAlignment="1">
      <alignment horizontal="center" vertical="center" wrapText="1"/>
    </xf>
    <xf numFmtId="175" fontId="38" fillId="3" borderId="0" xfId="66" applyNumberFormat="1" applyFont="1" applyFill="1" applyBorder="1" applyAlignment="1">
      <alignment horizontal="right" vertical="center"/>
    </xf>
    <xf numFmtId="175" fontId="29" fillId="3" borderId="0" xfId="66" applyNumberFormat="1" applyFont="1" applyFill="1" applyBorder="1" applyAlignment="1">
      <alignment horizontal="right" vertical="center"/>
    </xf>
    <xf numFmtId="175" fontId="29" fillId="0" borderId="0" xfId="0" applyNumberFormat="1" applyFont="1"/>
    <xf numFmtId="167" fontId="32" fillId="0" borderId="0" xfId="1" applyNumberFormat="1" applyFont="1"/>
    <xf numFmtId="168" fontId="51" fillId="3" borderId="28" xfId="0" applyNumberFormat="1" applyFont="1" applyFill="1" applyBorder="1"/>
    <xf numFmtId="174" fontId="29" fillId="3" borderId="0" xfId="80" applyNumberFormat="1" applyFont="1" applyFill="1"/>
    <xf numFmtId="167" fontId="29" fillId="3" borderId="38" xfId="0" applyNumberFormat="1" applyFont="1" applyFill="1" applyBorder="1"/>
    <xf numFmtId="167" fontId="29" fillId="3" borderId="31" xfId="0" applyNumberFormat="1" applyFont="1" applyFill="1" applyBorder="1"/>
    <xf numFmtId="164" fontId="51" fillId="3" borderId="31" xfId="80" applyFont="1" applyFill="1" applyBorder="1"/>
    <xf numFmtId="2" fontId="29" fillId="3" borderId="31" xfId="80" applyNumberFormat="1" applyFont="1" applyFill="1" applyBorder="1"/>
    <xf numFmtId="2" fontId="29" fillId="3" borderId="39" xfId="0" applyNumberFormat="1" applyFont="1" applyFill="1" applyBorder="1"/>
    <xf numFmtId="0" fontId="29" fillId="3" borderId="38" xfId="0" applyFont="1" applyFill="1" applyBorder="1"/>
    <xf numFmtId="3" fontId="30" fillId="0" borderId="31" xfId="0" applyNumberFormat="1" applyFont="1" applyBorder="1"/>
    <xf numFmtId="167" fontId="32" fillId="0" borderId="31" xfId="1" applyNumberFormat="1" applyFont="1" applyFill="1" applyBorder="1"/>
    <xf numFmtId="172" fontId="30" fillId="0" borderId="31" xfId="0" applyNumberFormat="1" applyFont="1" applyBorder="1"/>
    <xf numFmtId="167" fontId="32" fillId="0" borderId="22" xfId="1" applyNumberFormat="1" applyFont="1" applyFill="1" applyBorder="1"/>
    <xf numFmtId="44" fontId="33" fillId="0" borderId="40" xfId="68" applyFont="1" applyFill="1" applyBorder="1" applyAlignment="1">
      <alignment horizontal="right"/>
    </xf>
    <xf numFmtId="176" fontId="29" fillId="0" borderId="15" xfId="4" applyNumberFormat="1" applyFont="1" applyBorder="1" applyAlignment="1">
      <alignment horizontal="center"/>
    </xf>
    <xf numFmtId="177" fontId="36" fillId="0" borderId="0" xfId="0" applyNumberFormat="1" applyFont="1"/>
    <xf numFmtId="0" fontId="30" fillId="3" borderId="41" xfId="0" applyFont="1" applyFill="1" applyBorder="1" applyAlignment="1">
      <alignment horizontal="right"/>
    </xf>
    <xf numFmtId="0" fontId="29" fillId="3" borderId="42" xfId="0" applyFont="1" applyFill="1" applyBorder="1"/>
    <xf numFmtId="167" fontId="29" fillId="3" borderId="42" xfId="0" applyNumberFormat="1" applyFont="1" applyFill="1" applyBorder="1"/>
    <xf numFmtId="167" fontId="29" fillId="3" borderId="0" xfId="0" applyNumberFormat="1" applyFont="1" applyFill="1"/>
    <xf numFmtId="164" fontId="51" fillId="3" borderId="0" xfId="80" applyFont="1" applyFill="1" applyBorder="1"/>
    <xf numFmtId="2" fontId="29" fillId="3" borderId="0" xfId="80" applyNumberFormat="1" applyFont="1" applyFill="1" applyBorder="1"/>
    <xf numFmtId="2" fontId="29" fillId="3" borderId="2" xfId="0" applyNumberFormat="1" applyFont="1" applyFill="1" applyBorder="1"/>
    <xf numFmtId="164" fontId="29" fillId="3" borderId="0" xfId="80" applyFont="1" applyFill="1"/>
    <xf numFmtId="174" fontId="36" fillId="0" borderId="0" xfId="0" applyNumberFormat="1" applyFont="1"/>
    <xf numFmtId="172" fontId="29" fillId="3" borderId="0" xfId="0" applyNumberFormat="1" applyFont="1" applyFill="1"/>
    <xf numFmtId="0" fontId="30" fillId="3" borderId="19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7" fillId="3" borderId="31" xfId="2" applyFont="1" applyFill="1" applyBorder="1" applyAlignment="1">
      <alignment horizontal="center" vertical="center" wrapText="1"/>
    </xf>
    <xf numFmtId="0" fontId="27" fillId="3" borderId="0" xfId="2" applyFont="1" applyFill="1" applyAlignment="1">
      <alignment horizontal="center" vertical="center" wrapText="1"/>
    </xf>
    <xf numFmtId="0" fontId="27" fillId="3" borderId="22" xfId="2" applyFont="1" applyFill="1" applyBorder="1" applyAlignment="1">
      <alignment horizontal="center" vertical="center" wrapText="1"/>
    </xf>
    <xf numFmtId="0" fontId="27" fillId="3" borderId="23" xfId="2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28" fillId="0" borderId="0" xfId="2" applyFont="1" applyAlignment="1">
      <alignment horizontal="left" wrapText="1"/>
    </xf>
    <xf numFmtId="0" fontId="41" fillId="0" borderId="19" xfId="2" applyFont="1" applyBorder="1" applyAlignment="1">
      <alignment horizontal="center" vertical="center" wrapText="1"/>
    </xf>
    <xf numFmtId="0" fontId="41" fillId="0" borderId="21" xfId="2" applyFont="1" applyBorder="1" applyAlignment="1">
      <alignment horizontal="center" vertical="center" wrapText="1"/>
    </xf>
    <xf numFmtId="0" fontId="41" fillId="0" borderId="23" xfId="2" applyFont="1" applyBorder="1" applyAlignment="1">
      <alignment horizontal="center" vertical="center" wrapText="1"/>
    </xf>
    <xf numFmtId="0" fontId="41" fillId="0" borderId="17" xfId="2" applyFont="1" applyBorder="1" applyAlignment="1">
      <alignment horizontal="center" vertical="center" wrapText="1"/>
    </xf>
    <xf numFmtId="0" fontId="41" fillId="0" borderId="20" xfId="2" applyFont="1" applyBorder="1" applyAlignment="1">
      <alignment horizontal="center" vertical="center" wrapText="1"/>
    </xf>
    <xf numFmtId="0" fontId="41" fillId="0" borderId="22" xfId="2" applyFont="1" applyBorder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</cellXfs>
  <cellStyles count="81">
    <cellStyle name="20% - Accent1" xfId="43" builtinId="30" customBuiltin="1"/>
    <cellStyle name="20% - Accent2" xfId="47" builtinId="34" customBuiltin="1"/>
    <cellStyle name="20% - Accent3" xfId="51" builtinId="38" customBuiltin="1"/>
    <cellStyle name="20% - Accent4" xfId="55" builtinId="42" customBuiltin="1"/>
    <cellStyle name="20% - Accent5" xfId="59" builtinId="46" customBuiltin="1"/>
    <cellStyle name="20% - Accent6" xfId="63" builtinId="50" customBuiltin="1"/>
    <cellStyle name="40% - Accent1" xfId="44" builtinId="31" customBuiltin="1"/>
    <cellStyle name="40% - Accent2" xfId="48" builtinId="35" customBuiltin="1"/>
    <cellStyle name="40% - Accent3" xfId="52" builtinId="39" customBuiltin="1"/>
    <cellStyle name="40% - Accent4" xfId="56" builtinId="43" customBuiltin="1"/>
    <cellStyle name="40% - Accent5" xfId="60" builtinId="47" customBuiltin="1"/>
    <cellStyle name="40% - Accent6" xfId="64" builtinId="51" customBuiltin="1"/>
    <cellStyle name="60% - Accent1" xfId="45" builtinId="32" customBuiltin="1"/>
    <cellStyle name="60% - Accent2" xfId="49" builtinId="36" customBuiltin="1"/>
    <cellStyle name="60% - Accent3" xfId="53" builtinId="40" customBuiltin="1"/>
    <cellStyle name="60% - Accent4" xfId="57" builtinId="44" customBuiltin="1"/>
    <cellStyle name="60% - Accent5" xfId="61" builtinId="48" customBuiltin="1"/>
    <cellStyle name="60% - Accent6" xfId="65" builtinId="52" customBuiltin="1"/>
    <cellStyle name="Accent1" xfId="42" builtinId="29" customBuiltin="1"/>
    <cellStyle name="Accent2" xfId="46" builtinId="33" customBuiltin="1"/>
    <cellStyle name="Accent3" xfId="50" builtinId="37" customBuiltin="1"/>
    <cellStyle name="Accent4" xfId="54" builtinId="41" customBuiltin="1"/>
    <cellStyle name="Accent5" xfId="58" builtinId="45" customBuiltin="1"/>
    <cellStyle name="Accent6" xfId="62" builtinId="49" customBuiltin="1"/>
    <cellStyle name="Bad" xfId="32" builtinId="27" customBuiltin="1"/>
    <cellStyle name="Calculation" xfId="35" builtinId="22" customBuiltin="1"/>
    <cellStyle name="Check Cell" xfId="37" builtinId="23" customBuiltin="1"/>
    <cellStyle name="Comma" xfId="80" builtinId="3"/>
    <cellStyle name="Explanatory Text" xfId="40" builtinId="53" customBuilti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4" builtinId="9" hidden="1"/>
    <cellStyle name="Followed Hyperlink" xfId="8" builtinId="9" hidden="1"/>
    <cellStyle name="Followed Hyperlink" xfId="6" builtinId="9" hidden="1"/>
    <cellStyle name="Good" xfId="31" builtinId="26" customBuiltin="1"/>
    <cellStyle name="Heading 1" xfId="27" builtinId="16" customBuiltin="1"/>
    <cellStyle name="Heading 2" xfId="28" builtinId="17" customBuiltin="1"/>
    <cellStyle name="Heading 3" xfId="29" builtinId="18" customBuiltin="1"/>
    <cellStyle name="Heading 4" xfId="30" builtinId="19" customBuiltin="1"/>
    <cellStyle name="Hyperlink" xfId="13" builtinId="8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17" builtinId="8" hidden="1"/>
    <cellStyle name="Hyperlink" xfId="9" builtinId="8" hidden="1"/>
    <cellStyle name="Hyperlink" xfId="11" builtinId="8" hidden="1"/>
    <cellStyle name="Hyperlink" xfId="7" builtinId="8" hidden="1"/>
    <cellStyle name="Hyperlink" xfId="5" builtinId="8" hidden="1"/>
    <cellStyle name="Input" xfId="33" builtinId="20" customBuiltin="1"/>
    <cellStyle name="Linked Cell" xfId="36" builtinId="24" customBuiltin="1"/>
    <cellStyle name="Millares 2" xfId="78" xr:uid="{BA396D9B-E45E-484A-8FC1-425464B27F53}"/>
    <cellStyle name="Millares 2 2 7" xfId="67" xr:uid="{0E114389-0CF2-4BC6-B3A7-FC62574462A3}"/>
    <cellStyle name="Millares 2 2 7 2" xfId="75" xr:uid="{E15AA153-C2B3-4422-8E98-7518AD55E5FB}"/>
    <cellStyle name="Millares 3 2" xfId="66" xr:uid="{6AF3AAB8-F4F9-4441-9E92-044B3C533C53}"/>
    <cellStyle name="Millares 3 2 2" xfId="73" xr:uid="{B7DFC68B-5DCE-47A9-9499-1ACD2D484550}"/>
    <cellStyle name="Moneda 2" xfId="3" xr:uid="{00000000-0005-0000-0000-000014000000}"/>
    <cellStyle name="Moneda 2 2" xfId="68" xr:uid="{A2646550-9F30-486D-A149-5EEBD7E7AADA}"/>
    <cellStyle name="Neutral" xfId="25" builtinId="28"/>
    <cellStyle name="Neutro 2" xfId="70" xr:uid="{948C74B4-1D43-4C3D-B627-4AB91B591611}"/>
    <cellStyle name="Normal" xfId="0" builtinId="0"/>
    <cellStyle name="Normal 10 2" xfId="69" xr:uid="{532E1508-2B57-4282-9F7E-7A81227034FF}"/>
    <cellStyle name="Normal 113" xfId="79" xr:uid="{B82964E8-28A2-4779-AAC9-29D58E043798}"/>
    <cellStyle name="Normal 2" xfId="2" xr:uid="{00000000-0005-0000-0000-000017000000}"/>
    <cellStyle name="Normal 2 2" xfId="71" xr:uid="{C97D4D7B-034C-4574-BA5F-BCC397D2C6DE}"/>
    <cellStyle name="Normal 3" xfId="4" xr:uid="{00000000-0005-0000-0000-000018000000}"/>
    <cellStyle name="Normal 49" xfId="77" xr:uid="{0B224924-1D9D-4C44-9052-042235173530}"/>
    <cellStyle name="Normal 8 3" xfId="72" xr:uid="{E4D29F28-C746-4BDA-82C1-2508564FCBE6}"/>
    <cellStyle name="Note" xfId="39" builtinId="10" customBuiltin="1"/>
    <cellStyle name="Output" xfId="34" builtinId="21" customBuiltin="1"/>
    <cellStyle name="Percent" xfId="1" builtinId="5"/>
    <cellStyle name="Porcentaje 2" xfId="74" xr:uid="{4BBECB15-4AB5-4F34-A66F-175015BA8AF3}"/>
    <cellStyle name="Porcentual 2 9" xfId="76" xr:uid="{EE6B5C37-8713-4E72-8BDD-9075CE6E2B0B}"/>
    <cellStyle name="Title" xfId="26" builtinId="15" customBuiltin="1"/>
    <cellStyle name="Total" xfId="41" builtinId="25" customBuiltin="1"/>
    <cellStyle name="Warning Text" xfId="38" builtinId="11" customBuiltin="1"/>
  </cellStyles>
  <dxfs count="0"/>
  <tableStyles count="0" defaultTableStyle="TableStyleMedium2" defaultPivotStyle="PivotStyleLight16"/>
  <colors>
    <mruColors>
      <color rgb="FF046F44"/>
      <color rgb="FF1ECAD3"/>
      <color rgb="FF960048"/>
      <color rgb="FF80BC00"/>
      <color rgb="FF9C6500"/>
      <color rgb="FFE83135"/>
      <color rgb="FF9C9700"/>
      <color rgb="FFFF4323"/>
      <color rgb="FFFFBC0D"/>
      <color rgb="FF8AB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713605226959"/>
          <c:y val="7.8342796269949503E-3"/>
          <c:w val="0.82634517284471132"/>
          <c:h val="0.803844570212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Debt!$D$8</c:f>
              <c:strCache>
                <c:ptCount val="1"/>
                <c:pt idx="0">
                  <c:v>Total Debt*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1.3410506515887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6D-4E5E-88BE-1A091009972B}"/>
                </c:ext>
              </c:extLst>
            </c:dLbl>
            <c:dLbl>
              <c:idx val="6"/>
              <c:layout>
                <c:manualLayout>
                  <c:x val="-1.0944101528617357E-16"/>
                  <c:y val="1.79930861212384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C-47B5-B49F-78BC86FE9144}"/>
                </c:ext>
              </c:extLst>
            </c:dLbl>
            <c:dLbl>
              <c:idx val="8"/>
              <c:layout>
                <c:manualLayout>
                  <c:x val="-3.1461325883425325E-3"/>
                  <c:y val="1.8981997468689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45901</c:v>
                </c:pt>
              </c:numCache>
            </c:numRef>
          </c:cat>
          <c:val>
            <c:numRef>
              <c:f>Debt!$D$9:$D$17</c:f>
              <c:numCache>
                <c:formatCode>"$"#,##0.0</c:formatCode>
                <c:ptCount val="9"/>
                <c:pt idx="0">
                  <c:v>621.4</c:v>
                </c:pt>
                <c:pt idx="1">
                  <c:v>589.70000000000005</c:v>
                </c:pt>
                <c:pt idx="2">
                  <c:v>595.79999999999995</c:v>
                </c:pt>
                <c:pt idx="3">
                  <c:v>673.3</c:v>
                </c:pt>
                <c:pt idx="4">
                  <c:v>646.5</c:v>
                </c:pt>
                <c:pt idx="5">
                  <c:v>666.5</c:v>
                </c:pt>
                <c:pt idx="6">
                  <c:v>720.7</c:v>
                </c:pt>
                <c:pt idx="7">
                  <c:v>699.8</c:v>
                </c:pt>
                <c:pt idx="8">
                  <c:v>932.8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6F-4AA7-BF7F-63C8FA1F7820}"/>
            </c:ext>
          </c:extLst>
        </c:ser>
        <c:ser>
          <c:idx val="1"/>
          <c:order val="1"/>
          <c:tx>
            <c:strRef>
              <c:f>Debt!$E$8</c:f>
              <c:strCache>
                <c:ptCount val="1"/>
                <c:pt idx="0">
                  <c:v>Cash &amp; Equivalents</c:v>
                </c:pt>
              </c:strCache>
            </c:strRef>
          </c:tx>
          <c:spPr>
            <a:solidFill>
              <a:srgbClr val="046F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86629408698593E-3"/>
                  <c:y val="-3.852817646781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D-465B-A662-057DC37AB88F}"/>
                </c:ext>
              </c:extLst>
            </c:dLbl>
            <c:dLbl>
              <c:idx val="3"/>
              <c:layout>
                <c:manualLayout>
                  <c:x val="-3.1461034332287232E-3"/>
                  <c:y val="1.3410506515887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6D-4E5E-88BE-1A091009972B}"/>
                </c:ext>
              </c:extLst>
            </c:dLbl>
            <c:dLbl>
              <c:idx val="4"/>
              <c:layout>
                <c:manualLayout>
                  <c:x val="0"/>
                  <c:y val="8.94033767725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65B-A662-057DC37AB88F}"/>
                </c:ext>
              </c:extLst>
            </c:dLbl>
            <c:dLbl>
              <c:idx val="5"/>
              <c:layout>
                <c:manualLayout>
                  <c:x val="0"/>
                  <c:y val="1.3410506515886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6D-4E5E-88BE-1A091009972B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46F44"/>
                    </a:solidFill>
                    <a:latin typeface="Speedee" panose="020B0603030502020204" pitchFamily="34" charset="0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45901</c:v>
                </c:pt>
              </c:numCache>
            </c:numRef>
          </c:cat>
          <c:val>
            <c:numRef>
              <c:f>Debt!$E$9:$E$17</c:f>
              <c:numCache>
                <c:formatCode>"$"#,##0.0</c:formatCode>
                <c:ptCount val="9"/>
                <c:pt idx="0">
                  <c:v>328.1</c:v>
                </c:pt>
                <c:pt idx="1">
                  <c:v>197.3</c:v>
                </c:pt>
                <c:pt idx="2">
                  <c:v>121.9</c:v>
                </c:pt>
                <c:pt idx="3">
                  <c:v>166</c:v>
                </c:pt>
                <c:pt idx="4">
                  <c:v>278.8</c:v>
                </c:pt>
                <c:pt idx="5">
                  <c:v>304.39999999999998</c:v>
                </c:pt>
                <c:pt idx="6">
                  <c:v>246.8</c:v>
                </c:pt>
                <c:pt idx="7">
                  <c:v>138.6</c:v>
                </c:pt>
                <c:pt idx="8">
                  <c:v>256.89999999999998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9"/>
        <c:axId val="2127280760"/>
        <c:axId val="2127284328"/>
      </c:barChart>
      <c:lineChart>
        <c:grouping val="standard"/>
        <c:varyColors val="0"/>
        <c:ser>
          <c:idx val="2"/>
          <c:order val="2"/>
          <c:tx>
            <c:strRef>
              <c:f>Debt!$F$8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1FF2-4AA3-ADDD-17B51C974B1C}"/>
              </c:ext>
            </c:extLst>
          </c:dPt>
          <c:dLbls>
            <c:dLbl>
              <c:idx val="0"/>
              <c:layout>
                <c:manualLayout>
                  <c:x val="-1.54891651667598E-2"/>
                  <c:y val="-6.029110796448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F2-4AA3-ADDD-17B51C974B1C}"/>
                </c:ext>
              </c:extLst>
            </c:dLbl>
            <c:dLbl>
              <c:idx val="1"/>
              <c:layout>
                <c:manualLayout>
                  <c:x val="-1.2775253440087999E-2"/>
                  <c:y val="-7.3321176002642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2-4AA3-ADDD-17B51C974B1C}"/>
                </c:ext>
              </c:extLst>
            </c:dLbl>
            <c:dLbl>
              <c:idx val="2"/>
              <c:layout>
                <c:manualLayout>
                  <c:x val="-1.4574584910522929E-2"/>
                  <c:y val="-6.047845051337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F2-4AA3-ADDD-17B51C974B1C}"/>
                </c:ext>
              </c:extLst>
            </c:dLbl>
            <c:dLbl>
              <c:idx val="3"/>
              <c:layout>
                <c:manualLayout>
                  <c:x val="-1.2775253440087999E-2"/>
                  <c:y val="-6.047845051337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F2-4AA3-ADDD-17B51C974B1C}"/>
                </c:ext>
              </c:extLst>
            </c:dLbl>
            <c:dLbl>
              <c:idx val="4"/>
              <c:layout>
                <c:manualLayout>
                  <c:x val="-1.1428530377053065E-2"/>
                  <c:y val="-5.191661128819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F2-4AA3-ADDD-17B51C974B1C}"/>
                </c:ext>
              </c:extLst>
            </c:dLbl>
            <c:dLbl>
              <c:idx val="5"/>
              <c:layout>
                <c:manualLayout>
                  <c:x val="-1.1168667187961967E-2"/>
                  <c:y val="-8.99732353040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6D-4E5E-88BE-1A091009972B}"/>
                </c:ext>
              </c:extLst>
            </c:dLbl>
            <c:dLbl>
              <c:idx val="8"/>
              <c:layout>
                <c:manualLayout>
                  <c:x val="-1.3653326856908366E-2"/>
                  <c:y val="-6.047849916548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8-4A93-BE98-F108C14AE2A5}"/>
                </c:ext>
              </c:extLst>
            </c:dLbl>
            <c:numFmt formatCode="&quot;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45901</c:v>
                </c:pt>
              </c:numCache>
            </c:numRef>
          </c:cat>
          <c:val>
            <c:numRef>
              <c:f>Debt!$F$9:$F$17</c:f>
              <c:numCache>
                <c:formatCode>"$"#,##0.0</c:formatCode>
                <c:ptCount val="9"/>
                <c:pt idx="0">
                  <c:v>293.29999999999995</c:v>
                </c:pt>
                <c:pt idx="1">
                  <c:v>392.40000000000003</c:v>
                </c:pt>
                <c:pt idx="2">
                  <c:v>473.9</c:v>
                </c:pt>
                <c:pt idx="3">
                  <c:v>507.29999999999995</c:v>
                </c:pt>
                <c:pt idx="4">
                  <c:v>367.7</c:v>
                </c:pt>
                <c:pt idx="5">
                  <c:v>362.1</c:v>
                </c:pt>
                <c:pt idx="6">
                  <c:v>473.90000000000003</c:v>
                </c:pt>
                <c:pt idx="7">
                  <c:v>561.19999999999993</c:v>
                </c:pt>
                <c:pt idx="8">
                  <c:v>675.9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B6F-4AA7-BF7F-63C8FA1F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80760"/>
        <c:axId val="2127284328"/>
      </c:lineChart>
      <c:lineChart>
        <c:grouping val="standard"/>
        <c:varyColors val="0"/>
        <c:ser>
          <c:idx val="3"/>
          <c:order val="3"/>
          <c:tx>
            <c:strRef>
              <c:f>Debt!$G$8</c:f>
              <c:strCache>
                <c:ptCount val="1"/>
                <c:pt idx="0">
                  <c:v>Net Debt/LTM Adj. EBITDA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C00000"/>
                    </a:solidFill>
                    <a:latin typeface="Speedee" panose="020B0603030502020204" pitchFamily="34" charset="0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Debt!$C$9:$C$17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 formatCode="[$-409]mmm\-yy;@">
                  <c:v>45901</c:v>
                </c:pt>
              </c:numCache>
            </c:numRef>
          </c:cat>
          <c:val>
            <c:numRef>
              <c:f>Debt!$G$9:$G$17</c:f>
              <c:numCache>
                <c:formatCode>0.0\x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1.6</c:v>
                </c:pt>
                <c:pt idx="3">
                  <c:v>7.4</c:v>
                </c:pt>
                <c:pt idx="4">
                  <c:v>1.4</c:v>
                </c:pt>
                <c:pt idx="5">
                  <c:v>0.9</c:v>
                </c:pt>
                <c:pt idx="6">
                  <c:v>1</c:v>
                </c:pt>
                <c:pt idx="7">
                  <c:v>1.1000000000000001</c:v>
                </c:pt>
                <c:pt idx="8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CB7-9845-A7E06745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887552"/>
        <c:axId val="571892144"/>
      </c:lineChart>
      <c:catAx>
        <c:axId val="212728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4328"/>
        <c:crosses val="autoZero"/>
        <c:auto val="1"/>
        <c:lblAlgn val="ctr"/>
        <c:lblOffset val="100"/>
        <c:noMultiLvlLbl val="0"/>
      </c:catAx>
      <c:valAx>
        <c:axId val="2127284328"/>
        <c:scaling>
          <c:orientation val="minMax"/>
          <c:max val="1000"/>
        </c:scaling>
        <c:delete val="0"/>
        <c:axPos val="l"/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defRPr>
                </a:pPr>
                <a:r>
                  <a:rPr lang="es-AR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peedee" panose="020B0603030502020204" pitchFamily="34" charset="0"/>
                  </a:rPr>
                  <a:t>$ Million</a:t>
                </a:r>
              </a:p>
            </c:rich>
          </c:tx>
          <c:overlay val="0"/>
        </c:title>
        <c:numFmt formatCode="&quot;$&quot;\ #,##0" sourceLinked="0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peedee" panose="020B0603030502020204" pitchFamily="34" charset="0"/>
                <a:ea typeface="+mn-ea"/>
                <a:cs typeface="+mn-cs"/>
              </a:defRPr>
            </a:pPr>
            <a:endParaRPr lang="es-419"/>
          </a:p>
        </c:txPr>
        <c:crossAx val="2127280760"/>
        <c:crosses val="autoZero"/>
        <c:crossBetween val="between"/>
      </c:valAx>
      <c:valAx>
        <c:axId val="571892144"/>
        <c:scaling>
          <c:orientation val="minMax"/>
          <c:min val="-30"/>
        </c:scaling>
        <c:delete val="0"/>
        <c:axPos val="r"/>
        <c:numFmt formatCode="0.0\x" sourceLinked="1"/>
        <c:majorTickMark val="out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419"/>
          </a:p>
        </c:txPr>
        <c:crossAx val="571887552"/>
        <c:crosses val="max"/>
        <c:crossBetween val="between"/>
      </c:valAx>
      <c:catAx>
        <c:axId val="57188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89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1251946504E-2"/>
          <c:y val="0.91351890678406023"/>
          <c:w val="0.89999995749610695"/>
          <c:h val="8.220018471951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peedee" panose="020B0603030502020204" pitchFamily="34" charset="0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latin typeface="Speedee" panose="020B06030305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179754</xdr:colOff>
      <xdr:row>0</xdr:row>
      <xdr:rowOff>95569</xdr:rowOff>
    </xdr:from>
    <xdr:ext cx="699313" cy="646892"/>
    <xdr:pic>
      <xdr:nvPicPr>
        <xdr:cNvPr id="2" name="Imagen 1">
          <a:extLst>
            <a:ext uri="{FF2B5EF4-FFF2-40B4-BE49-F238E27FC236}">
              <a16:creationId xmlns:a16="http://schemas.microsoft.com/office/drawing/2014/main" id="{E70A1E38-9408-4FE4-BA85-4D9C8EAF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7216" y="95569"/>
          <a:ext cx="699313" cy="6468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263913</xdr:colOff>
      <xdr:row>0</xdr:row>
      <xdr:rowOff>115966</xdr:rowOff>
    </xdr:from>
    <xdr:to>
      <xdr:col>9</xdr:col>
      <xdr:colOff>1202</xdr:colOff>
      <xdr:row>4</xdr:row>
      <xdr:rowOff>88252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30A7A2-AE23-4275-BF4A-FF2EE969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0913" y="115966"/>
          <a:ext cx="699313" cy="675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89705</xdr:rowOff>
    </xdr:from>
    <xdr:to>
      <xdr:col>0</xdr:col>
      <xdr:colOff>1260122</xdr:colOff>
      <xdr:row>5</xdr:row>
      <xdr:rowOff>8399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991"/>
          <a:ext cx="1260122" cy="27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99786</xdr:rowOff>
    </xdr:from>
    <xdr:to>
      <xdr:col>0</xdr:col>
      <xdr:colOff>1260122</xdr:colOff>
      <xdr:row>5</xdr:row>
      <xdr:rowOff>6628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A4DBA2AB-3251-4CBD-A429-F600ECB1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0486"/>
          <a:ext cx="1260122" cy="25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166077</xdr:colOff>
      <xdr:row>0</xdr:row>
      <xdr:rowOff>127001</xdr:rowOff>
    </xdr:from>
    <xdr:to>
      <xdr:col>6</xdr:col>
      <xdr:colOff>865390</xdr:colOff>
      <xdr:row>4</xdr:row>
      <xdr:rowOff>99287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DDAE7FA-BA65-4269-A5A0-9CB4D1A0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462" y="127001"/>
          <a:ext cx="699313" cy="675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166076</xdr:colOff>
      <xdr:row>0</xdr:row>
      <xdr:rowOff>107462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AEF7029C-9C53-4873-815E-F153E413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538" y="107462"/>
          <a:ext cx="699313" cy="6834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517770</xdr:colOff>
      <xdr:row>19</xdr:row>
      <xdr:rowOff>1</xdr:rowOff>
    </xdr:from>
    <xdr:to>
      <xdr:col>8</xdr:col>
      <xdr:colOff>211666</xdr:colOff>
      <xdr:row>43</xdr:row>
      <xdr:rowOff>116417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207818</xdr:colOff>
      <xdr:row>0</xdr:row>
      <xdr:rowOff>80818</xdr:rowOff>
    </xdr:from>
    <xdr:ext cx="699313" cy="683486"/>
    <xdr:pic>
      <xdr:nvPicPr>
        <xdr:cNvPr id="3" name="Imagen 1">
          <a:extLst>
            <a:ext uri="{FF2B5EF4-FFF2-40B4-BE49-F238E27FC236}">
              <a16:creationId xmlns:a16="http://schemas.microsoft.com/office/drawing/2014/main" id="{68D0C59B-9D63-40B0-9EB7-5766F4DE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4818" y="80818"/>
          <a:ext cx="699313" cy="6834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http://www.arcosdoradosdigital.com/comunicaciones/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1690-D911-4234-9FDD-A09507B766C8}">
  <sheetPr>
    <pageSetUpPr fitToPage="1"/>
  </sheetPr>
  <dimension ref="A1:O64"/>
  <sheetViews>
    <sheetView showGridLines="0" tabSelected="1" zoomScale="65" zoomScaleNormal="65" workbookViewId="0">
      <selection sqref="A1:I5"/>
    </sheetView>
  </sheetViews>
  <sheetFormatPr defaultColWidth="11.42578125" defaultRowHeight="14.25"/>
  <cols>
    <col min="1" max="1" width="60.5703125" style="1" customWidth="1"/>
    <col min="2" max="9" width="14.42578125" style="1" customWidth="1"/>
    <col min="10" max="14" width="11.42578125" style="1"/>
    <col min="15" max="15" width="13.7109375" style="1" bestFit="1" customWidth="1"/>
    <col min="16" max="16384" width="11.42578125" style="1"/>
  </cols>
  <sheetData>
    <row r="1" spans="1:15" ht="13.9" customHeight="1">
      <c r="A1" s="239" t="s">
        <v>0</v>
      </c>
      <c r="B1" s="240"/>
      <c r="C1" s="240"/>
      <c r="D1" s="240"/>
      <c r="E1" s="240"/>
      <c r="F1" s="240"/>
      <c r="G1" s="240"/>
      <c r="H1" s="240"/>
      <c r="I1" s="240"/>
    </row>
    <row r="2" spans="1:15" ht="13.9" customHeight="1">
      <c r="A2" s="239"/>
      <c r="B2" s="240"/>
      <c r="C2" s="240"/>
      <c r="D2" s="240"/>
      <c r="E2" s="240"/>
      <c r="F2" s="240"/>
      <c r="G2" s="240"/>
      <c r="H2" s="240"/>
      <c r="I2" s="240"/>
    </row>
    <row r="3" spans="1:15" ht="13.9" customHeight="1">
      <c r="A3" s="239"/>
      <c r="B3" s="240"/>
      <c r="C3" s="240"/>
      <c r="D3" s="240"/>
      <c r="E3" s="240"/>
      <c r="F3" s="240"/>
      <c r="G3" s="240"/>
      <c r="H3" s="240"/>
      <c r="I3" s="240"/>
    </row>
    <row r="4" spans="1:15" ht="13.9" customHeight="1">
      <c r="A4" s="239"/>
      <c r="B4" s="240"/>
      <c r="C4" s="240"/>
      <c r="D4" s="240"/>
      <c r="E4" s="240"/>
      <c r="F4" s="240"/>
      <c r="G4" s="240"/>
      <c r="H4" s="240"/>
      <c r="I4" s="240"/>
    </row>
    <row r="5" spans="1:15" ht="13.9" customHeight="1">
      <c r="A5" s="241"/>
      <c r="B5" s="242"/>
      <c r="C5" s="242"/>
      <c r="D5" s="242"/>
      <c r="E5" s="242"/>
      <c r="F5" s="242"/>
      <c r="G5" s="242"/>
      <c r="H5" s="242"/>
      <c r="I5" s="242"/>
    </row>
    <row r="6" spans="1:15" ht="14.65" customHeight="1">
      <c r="A6" s="170"/>
      <c r="B6" s="235" t="s">
        <v>1</v>
      </c>
      <c r="C6" s="235"/>
      <c r="D6" s="235"/>
      <c r="E6" s="235"/>
      <c r="F6" s="235"/>
      <c r="G6" s="235"/>
      <c r="H6" s="235"/>
      <c r="I6" s="236"/>
      <c r="J6" s="243" t="s">
        <v>33</v>
      </c>
      <c r="K6" s="235"/>
      <c r="L6" s="235"/>
    </row>
    <row r="7" spans="1:15" ht="13.5" customHeight="1">
      <c r="A7" s="136"/>
      <c r="B7" s="237"/>
      <c r="C7" s="237"/>
      <c r="D7" s="237"/>
      <c r="E7" s="237"/>
      <c r="F7" s="237"/>
      <c r="G7" s="237"/>
      <c r="H7" s="237"/>
      <c r="I7" s="238"/>
      <c r="J7" s="244"/>
      <c r="K7" s="237"/>
      <c r="L7" s="237"/>
    </row>
    <row r="8" spans="1:15" ht="16.5" customHeight="1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J8" s="225" t="s">
        <v>156</v>
      </c>
      <c r="K8" s="146" t="s">
        <v>157</v>
      </c>
      <c r="L8" s="146" t="s">
        <v>159</v>
      </c>
    </row>
    <row r="9" spans="1:15" ht="12.6" customHeight="1" thickTop="1">
      <c r="B9" s="5"/>
      <c r="C9" s="5"/>
      <c r="D9" s="4"/>
      <c r="I9" s="171"/>
      <c r="J9" s="217"/>
      <c r="K9" s="226"/>
      <c r="L9" s="226"/>
    </row>
    <row r="10" spans="1:15" ht="16.149999999999999" customHeight="1">
      <c r="A10" s="6" t="s">
        <v>3</v>
      </c>
      <c r="B10" s="7">
        <v>4412862</v>
      </c>
      <c r="C10" s="7">
        <v>4132721</v>
      </c>
      <c r="D10" s="7">
        <v>4001820</v>
      </c>
      <c r="E10" s="7">
        <v>2634662</v>
      </c>
      <c r="F10" s="7">
        <v>3482150</v>
      </c>
      <c r="G10" s="7">
        <v>4727734</v>
      </c>
      <c r="H10" s="7">
        <v>5615665</v>
      </c>
      <c r="I10" s="172">
        <v>5801158</v>
      </c>
      <c r="J10" s="218">
        <v>1394715</v>
      </c>
      <c r="K10" s="7">
        <v>1477136</v>
      </c>
      <c r="L10" s="7">
        <v>1545875</v>
      </c>
      <c r="N10" s="190"/>
      <c r="O10" s="232"/>
    </row>
    <row r="11" spans="1:15" ht="16.149999999999999" customHeight="1">
      <c r="A11" s="153" t="s">
        <v>4</v>
      </c>
      <c r="B11" s="154">
        <v>0.16300000000000001</v>
      </c>
      <c r="C11" s="154">
        <v>-6.3E-2</v>
      </c>
      <c r="D11" s="154">
        <v>-3.2000000000000001E-2</v>
      </c>
      <c r="E11" s="154">
        <v>-0.34200000000000003</v>
      </c>
      <c r="F11" s="154">
        <v>0.32200000000000001</v>
      </c>
      <c r="G11" s="154">
        <v>0.35770544060422438</v>
      </c>
      <c r="H11" s="154">
        <v>0.188</v>
      </c>
      <c r="I11" s="173">
        <v>3.3000000000000002E-2</v>
      </c>
      <c r="J11" s="219">
        <v>-1.2E-2</v>
      </c>
      <c r="K11" s="154">
        <v>2.5999999999999999E-2</v>
      </c>
      <c r="L11" s="154">
        <v>5.5E-2</v>
      </c>
      <c r="M11" s="15"/>
      <c r="N11" s="15"/>
    </row>
    <row r="12" spans="1:15" s="8" customFormat="1" ht="16.149999999999999" customHeight="1">
      <c r="A12" s="6" t="s">
        <v>5</v>
      </c>
      <c r="B12" s="7">
        <v>3319525</v>
      </c>
      <c r="C12" s="7">
        <v>3081571</v>
      </c>
      <c r="D12" s="7">
        <v>2959077</v>
      </c>
      <c r="E12" s="7">
        <v>1984219</v>
      </c>
      <c r="F12" s="7">
        <v>2659941</v>
      </c>
      <c r="G12" s="7">
        <v>3618902</v>
      </c>
      <c r="H12" s="7">
        <v>4331878</v>
      </c>
      <c r="I12" s="172">
        <v>4470162</v>
      </c>
      <c r="J12" s="218">
        <v>1076592</v>
      </c>
      <c r="K12" s="7">
        <v>1142296</v>
      </c>
      <c r="L12" s="7">
        <v>1192828</v>
      </c>
      <c r="N12" s="198"/>
    </row>
    <row r="13" spans="1:15" s="9" customFormat="1" ht="16.149999999999999" customHeight="1">
      <c r="A13" s="153" t="s">
        <v>6</v>
      </c>
      <c r="B13" s="154">
        <v>0.13300000000000001</v>
      </c>
      <c r="C13" s="154">
        <v>-7.1999999999999995E-2</v>
      </c>
      <c r="D13" s="154">
        <v>-0.04</v>
      </c>
      <c r="E13" s="154">
        <v>-0.32900000000000001</v>
      </c>
      <c r="F13" s="154">
        <v>0.34100000000000003</v>
      </c>
      <c r="G13" s="154">
        <v>0.36051965062382973</v>
      </c>
      <c r="H13" s="154">
        <v>0.19701445355524999</v>
      </c>
      <c r="I13" s="173">
        <v>3.2000000000000001E-2</v>
      </c>
      <c r="J13" s="219">
        <v>-4.4055796610920897E-3</v>
      </c>
      <c r="K13" s="154">
        <v>2.8000000000000001E-2</v>
      </c>
      <c r="L13" s="154">
        <v>5.1999999999999998E-2</v>
      </c>
      <c r="M13" s="209"/>
    </row>
    <row r="14" spans="1:15" ht="16.149999999999999" customHeight="1">
      <c r="A14" s="6" t="s">
        <v>7</v>
      </c>
      <c r="B14" s="12">
        <v>272935</v>
      </c>
      <c r="C14" s="12">
        <v>123458</v>
      </c>
      <c r="D14" s="12">
        <v>159936</v>
      </c>
      <c r="E14" s="12">
        <v>-66754</v>
      </c>
      <c r="F14" s="12">
        <v>139519</v>
      </c>
      <c r="G14" s="12">
        <v>264422</v>
      </c>
      <c r="H14" s="12">
        <v>314039</v>
      </c>
      <c r="I14" s="174">
        <v>324515</v>
      </c>
      <c r="J14" s="220">
        <v>45147</v>
      </c>
      <c r="K14" s="12">
        <v>62460</v>
      </c>
      <c r="L14" s="12">
        <v>147183</v>
      </c>
    </row>
    <row r="15" spans="1:15" s="11" customFormat="1" ht="16.149999999999999" customHeight="1">
      <c r="A15" s="155" t="s">
        <v>6</v>
      </c>
      <c r="B15" s="156">
        <v>0.52800000000000002</v>
      </c>
      <c r="C15" s="156">
        <v>-0.54800000000000004</v>
      </c>
      <c r="D15" s="156">
        <v>0.29499999999999998</v>
      </c>
      <c r="E15" s="156">
        <v>-1.417</v>
      </c>
      <c r="F15" s="154">
        <v>3.09</v>
      </c>
      <c r="G15" s="154">
        <v>0.89524007482851808</v>
      </c>
      <c r="H15" s="154">
        <v>0.188</v>
      </c>
      <c r="I15" s="173">
        <v>3.3000000000000002E-2</v>
      </c>
      <c r="J15" s="219">
        <v>-0.331660523160279</v>
      </c>
      <c r="K15" s="154">
        <v>-0.158</v>
      </c>
      <c r="L15" s="154">
        <v>0.84399999999999997</v>
      </c>
      <c r="M15" s="209"/>
    </row>
    <row r="16" spans="1:15" ht="16.149999999999999" customHeight="1">
      <c r="A16" s="10" t="s">
        <v>8</v>
      </c>
      <c r="B16" s="12">
        <v>304937</v>
      </c>
      <c r="C16" s="12">
        <v>257997</v>
      </c>
      <c r="D16" s="12">
        <v>291775</v>
      </c>
      <c r="E16" s="12">
        <v>68111</v>
      </c>
      <c r="F16" s="12">
        <v>271758</v>
      </c>
      <c r="G16" s="12">
        <v>386564</v>
      </c>
      <c r="H16" s="12">
        <v>472304</v>
      </c>
      <c r="I16" s="174">
        <v>500100</v>
      </c>
      <c r="J16" s="220">
        <v>91279</v>
      </c>
      <c r="K16" s="12">
        <v>110111</v>
      </c>
      <c r="L16" s="12">
        <v>201126</v>
      </c>
    </row>
    <row r="17" spans="1:13" s="11" customFormat="1" ht="16.149999999999999" customHeight="1">
      <c r="A17" s="155" t="s">
        <v>6</v>
      </c>
      <c r="B17" s="156">
        <v>0.27900000000000003</v>
      </c>
      <c r="C17" s="156">
        <v>-0.154</v>
      </c>
      <c r="D17" s="156">
        <v>0.13100000000000001</v>
      </c>
      <c r="E17" s="156">
        <v>-0.76700000000000002</v>
      </c>
      <c r="F17" s="154">
        <v>2.99</v>
      </c>
      <c r="G17" s="154">
        <v>0.42245674460365468</v>
      </c>
      <c r="H17" s="154">
        <v>0.222</v>
      </c>
      <c r="I17" s="173">
        <v>5.8999999999999997E-2</v>
      </c>
      <c r="J17" s="219">
        <v>-0.16200000000000001</v>
      </c>
      <c r="K17" s="154">
        <v>-7.2999999999999995E-2</v>
      </c>
      <c r="L17" s="154">
        <v>0.60899999999999999</v>
      </c>
      <c r="M17" s="209"/>
    </row>
    <row r="18" spans="1:13" ht="16.149999999999999" customHeight="1">
      <c r="A18" s="6" t="s">
        <v>9</v>
      </c>
      <c r="B18" s="12">
        <v>129166</v>
      </c>
      <c r="C18" s="12">
        <v>36847</v>
      </c>
      <c r="D18" s="12">
        <v>79896</v>
      </c>
      <c r="E18" s="12">
        <v>-149451</v>
      </c>
      <c r="F18" s="12">
        <v>45486</v>
      </c>
      <c r="G18" s="12">
        <v>140343</v>
      </c>
      <c r="H18" s="12">
        <v>181274</v>
      </c>
      <c r="I18" s="174">
        <v>148759</v>
      </c>
      <c r="J18" s="220">
        <v>13930</v>
      </c>
      <c r="K18" s="12">
        <v>22587</v>
      </c>
      <c r="L18" s="12">
        <v>150429</v>
      </c>
      <c r="M18" s="234"/>
    </row>
    <row r="19" spans="1:13" s="11" customFormat="1" ht="16.149999999999999" customHeight="1">
      <c r="A19" s="176" t="s">
        <v>6</v>
      </c>
      <c r="B19" s="156">
        <v>0.63900000000000001</v>
      </c>
      <c r="C19" s="178">
        <v>-0.71499999999999997</v>
      </c>
      <c r="D19" s="178">
        <v>1.1679999999999999</v>
      </c>
      <c r="E19" s="178">
        <v>-2.871</v>
      </c>
      <c r="F19" s="179">
        <v>1.304</v>
      </c>
      <c r="G19" s="179">
        <v>2.0854108956602033</v>
      </c>
      <c r="H19" s="179">
        <v>0.29199999999999998</v>
      </c>
      <c r="I19" s="180">
        <v>-0.17899999999999999</v>
      </c>
      <c r="J19" s="221">
        <v>-0.51100000000000001</v>
      </c>
      <c r="K19" s="179">
        <v>-0.153</v>
      </c>
      <c r="L19" s="179">
        <v>3.2719999999999998</v>
      </c>
      <c r="M19" s="209"/>
    </row>
    <row r="20" spans="1:13" ht="16.149999999999999" customHeight="1" thickBot="1">
      <c r="A20" s="13" t="s">
        <v>10</v>
      </c>
      <c r="B20" s="177">
        <v>0.61</v>
      </c>
      <c r="C20" s="14">
        <v>0.18</v>
      </c>
      <c r="D20" s="14">
        <v>0.39</v>
      </c>
      <c r="E20" s="14">
        <v>-0.73</v>
      </c>
      <c r="F20" s="14">
        <v>0.22</v>
      </c>
      <c r="G20" s="14">
        <v>0.66654738348390297</v>
      </c>
      <c r="H20" s="14">
        <v>0.86</v>
      </c>
      <c r="I20" s="175">
        <v>0.71</v>
      </c>
      <c r="J20" s="222">
        <v>7.0000000000000007E-2</v>
      </c>
      <c r="K20" s="14">
        <v>0.11</v>
      </c>
      <c r="L20" s="14">
        <v>0.71</v>
      </c>
    </row>
    <row r="21" spans="1:13" ht="15.6" customHeight="1"/>
    <row r="22" spans="1:13" ht="15.75" thickBot="1">
      <c r="A22" s="187" t="s">
        <v>12</v>
      </c>
      <c r="B22" s="146">
        <v>2017</v>
      </c>
      <c r="C22" s="146">
        <v>2018</v>
      </c>
      <c r="D22" s="146">
        <v>2019</v>
      </c>
      <c r="E22" s="146">
        <v>2020</v>
      </c>
      <c r="F22" s="146">
        <v>2021</v>
      </c>
      <c r="G22" s="146">
        <v>2022</v>
      </c>
      <c r="H22" s="146">
        <v>2023</v>
      </c>
      <c r="I22" s="146">
        <v>2024</v>
      </c>
      <c r="J22" s="225" t="s">
        <v>156</v>
      </c>
      <c r="K22" s="146" t="s">
        <v>157</v>
      </c>
      <c r="L22" s="146" t="s">
        <v>159</v>
      </c>
    </row>
    <row r="23" spans="1:13" ht="15" thickTop="1">
      <c r="A23" s="1" t="s">
        <v>13</v>
      </c>
      <c r="B23" s="157">
        <v>0.25993280347479142</v>
      </c>
      <c r="C23" s="157">
        <v>17.781233053464639</v>
      </c>
      <c r="D23" s="157">
        <v>36.543880553567391</v>
      </c>
      <c r="E23" s="157">
        <v>-0.1742868575177573</v>
      </c>
      <c r="F23" s="157">
        <v>0.45904233264491801</v>
      </c>
      <c r="G23" s="157">
        <v>0.40663337216904893</v>
      </c>
      <c r="H23" s="157">
        <v>0.34599999999999997</v>
      </c>
      <c r="I23" s="181">
        <v>0.32800000000000001</v>
      </c>
      <c r="J23" s="212">
        <v>0.11070000000000001</v>
      </c>
      <c r="K23" s="227">
        <v>0.121</v>
      </c>
      <c r="L23" s="227">
        <v>0.127</v>
      </c>
    </row>
    <row r="24" spans="1:13">
      <c r="A24" s="8" t="s">
        <v>14</v>
      </c>
      <c r="B24" s="157">
        <v>0.30169641282027737</v>
      </c>
      <c r="C24" s="157">
        <v>156.23551522147909</v>
      </c>
      <c r="D24" s="157">
        <v>348.95730454905583</v>
      </c>
      <c r="E24" s="157">
        <v>0.25922771085087293</v>
      </c>
      <c r="F24" s="157">
        <v>0.16755358275204871</v>
      </c>
      <c r="G24" s="157">
        <v>0.16756995714542047</v>
      </c>
      <c r="H24" s="157">
        <v>0.260280254504071</v>
      </c>
      <c r="I24" s="181">
        <v>0.378</v>
      </c>
      <c r="J24" s="213">
        <v>0.1111</v>
      </c>
      <c r="K24" s="228">
        <v>0.10893414862320716</v>
      </c>
      <c r="L24" s="228">
        <v>0.120801725910193</v>
      </c>
    </row>
    <row r="25" spans="1:13">
      <c r="A25" s="155" t="s">
        <v>15</v>
      </c>
      <c r="B25" s="158">
        <v>0.86157074605204265</v>
      </c>
      <c r="C25" s="158">
        <v>0.11381044206407234</v>
      </c>
      <c r="D25" s="158">
        <v>0.10472307092350924</v>
      </c>
      <c r="E25" s="158">
        <v>-0.67233112133609851</v>
      </c>
      <c r="F25" s="158">
        <v>2.7</v>
      </c>
      <c r="G25" s="158">
        <v>2.4</v>
      </c>
      <c r="H25" s="158">
        <v>1.3</v>
      </c>
      <c r="I25" s="210">
        <v>0.9</v>
      </c>
      <c r="J25" s="214">
        <f>+J23/J24</f>
        <v>0.99639963996399639</v>
      </c>
      <c r="K25" s="229">
        <f>+K23/K24</f>
        <v>1.1107628005477646</v>
      </c>
      <c r="L25" s="229">
        <f>+L23/L24</f>
        <v>1.0513094828993996</v>
      </c>
    </row>
    <row r="26" spans="1:13">
      <c r="A26" s="1" t="s">
        <v>16</v>
      </c>
      <c r="B26" s="159">
        <v>3.19</v>
      </c>
      <c r="C26" s="159">
        <v>3.65</v>
      </c>
      <c r="D26" s="159">
        <v>3.94</v>
      </c>
      <c r="E26" s="159">
        <v>5.15</v>
      </c>
      <c r="F26" s="160">
        <v>5.3975</v>
      </c>
      <c r="G26" s="160">
        <v>5.1628999999999996</v>
      </c>
      <c r="H26" s="160">
        <v>4.9946000000000002</v>
      </c>
      <c r="I26" s="182">
        <v>5.3906000000000001</v>
      </c>
      <c r="J26" s="215">
        <v>5.8555000000000001</v>
      </c>
      <c r="K26" s="230">
        <v>5.6639999999999997</v>
      </c>
      <c r="L26" s="230">
        <v>5.4470000000000001</v>
      </c>
    </row>
    <row r="27" spans="1:13">
      <c r="A27" s="16" t="s">
        <v>17</v>
      </c>
      <c r="B27" s="161">
        <v>3.31</v>
      </c>
      <c r="C27" s="161">
        <v>3.87</v>
      </c>
      <c r="D27" s="161">
        <v>4.0199999999999996</v>
      </c>
      <c r="E27" s="161">
        <v>5.19</v>
      </c>
      <c r="F27" s="162">
        <v>5.5758000000000001</v>
      </c>
      <c r="G27" s="162">
        <v>5.2804000000000002</v>
      </c>
      <c r="H27" s="162">
        <v>4.8571999999999997</v>
      </c>
      <c r="I27" s="183">
        <v>6.1773999999999996</v>
      </c>
      <c r="J27" s="216">
        <v>5.7057000000000002</v>
      </c>
      <c r="K27" s="231">
        <v>5.4317000000000002</v>
      </c>
      <c r="L27" s="231">
        <v>5.3217999999999996</v>
      </c>
    </row>
    <row r="28" spans="1:13">
      <c r="F28" s="15"/>
      <c r="G28" s="15"/>
      <c r="H28" s="15"/>
      <c r="I28" s="211"/>
    </row>
    <row r="29" spans="1:13" ht="15">
      <c r="A29" s="17" t="s">
        <v>18</v>
      </c>
      <c r="B29" s="17"/>
      <c r="C29" s="17"/>
      <c r="E29" s="15"/>
      <c r="F29" s="76"/>
      <c r="G29" s="76"/>
      <c r="H29" s="76"/>
      <c r="I29" s="76"/>
    </row>
    <row r="30" spans="1:13" ht="15">
      <c r="A30" s="18">
        <v>2025</v>
      </c>
      <c r="B30" s="19"/>
      <c r="C30" s="19"/>
      <c r="D30" s="19"/>
      <c r="E30" s="19"/>
      <c r="F30" s="19"/>
      <c r="G30" s="19"/>
      <c r="H30" s="19"/>
      <c r="I30" s="19"/>
    </row>
    <row r="31" spans="1:13" s="8" customFormat="1">
      <c r="A31" s="20" t="s">
        <v>161</v>
      </c>
      <c r="B31" s="21"/>
      <c r="C31" s="21"/>
      <c r="D31" s="21"/>
      <c r="E31" s="21"/>
      <c r="F31" s="21"/>
      <c r="G31" s="21"/>
      <c r="H31" s="21"/>
      <c r="I31" s="21"/>
    </row>
    <row r="32" spans="1:13" s="8" customFormat="1">
      <c r="A32" s="20" t="s">
        <v>158</v>
      </c>
      <c r="B32" s="21"/>
      <c r="C32" s="21"/>
      <c r="D32" s="21"/>
      <c r="E32" s="21"/>
      <c r="F32" s="21"/>
      <c r="G32" s="21"/>
      <c r="H32" s="21"/>
      <c r="I32" s="21"/>
    </row>
    <row r="33" spans="1:9" ht="15">
      <c r="A33" s="17"/>
      <c r="B33" s="17"/>
      <c r="C33" s="17"/>
      <c r="E33" s="15"/>
      <c r="F33" s="76"/>
      <c r="G33" s="76"/>
      <c r="H33" s="76"/>
      <c r="I33" s="76"/>
    </row>
    <row r="34" spans="1:9" ht="15">
      <c r="A34" s="18">
        <v>2024</v>
      </c>
      <c r="B34" s="19"/>
      <c r="C34" s="19"/>
      <c r="D34" s="19"/>
      <c r="E34" s="19"/>
      <c r="F34" s="19"/>
      <c r="G34" s="19"/>
      <c r="H34" s="19"/>
      <c r="I34" s="19"/>
    </row>
    <row r="35" spans="1:9" s="8" customFormat="1">
      <c r="A35" s="20" t="s">
        <v>155</v>
      </c>
      <c r="B35" s="21"/>
      <c r="C35" s="21"/>
      <c r="D35" s="21"/>
      <c r="E35" s="21"/>
      <c r="F35" s="21"/>
      <c r="G35" s="21"/>
      <c r="H35" s="21"/>
      <c r="I35" s="21"/>
    </row>
    <row r="36" spans="1:9" ht="15">
      <c r="A36" s="20" t="s">
        <v>151</v>
      </c>
      <c r="B36" s="17"/>
      <c r="C36" s="17"/>
      <c r="E36" s="15"/>
      <c r="F36" s="76"/>
      <c r="G36" s="76"/>
      <c r="H36" s="76"/>
      <c r="I36" s="76"/>
    </row>
    <row r="37" spans="1:9" ht="15">
      <c r="A37" s="20" t="s">
        <v>154</v>
      </c>
      <c r="B37" s="17"/>
      <c r="C37" s="17"/>
      <c r="E37" s="15"/>
      <c r="F37" s="76"/>
      <c r="G37" s="76"/>
      <c r="H37" s="76"/>
      <c r="I37" s="76"/>
    </row>
    <row r="38" spans="1:9" ht="15">
      <c r="A38" s="20" t="s">
        <v>152</v>
      </c>
      <c r="B38" s="17"/>
      <c r="C38" s="17"/>
      <c r="E38" s="15"/>
      <c r="F38" s="76"/>
      <c r="G38" s="76"/>
      <c r="H38" s="76"/>
      <c r="I38" s="76"/>
    </row>
    <row r="39" spans="1:9" ht="15">
      <c r="A39" s="17"/>
      <c r="B39" s="17"/>
      <c r="C39" s="17"/>
      <c r="E39" s="15"/>
      <c r="F39" s="76"/>
      <c r="G39" s="76"/>
      <c r="H39" s="76"/>
      <c r="I39" s="76"/>
    </row>
    <row r="40" spans="1:9" ht="15">
      <c r="A40" s="18">
        <v>2023</v>
      </c>
      <c r="B40" s="19"/>
      <c r="C40" s="19"/>
      <c r="D40" s="19"/>
      <c r="E40" s="19"/>
      <c r="F40" s="19"/>
      <c r="G40" s="19"/>
      <c r="H40" s="19"/>
      <c r="I40" s="19"/>
    </row>
    <row r="41" spans="1:9" s="8" customFormat="1" ht="15">
      <c r="A41" s="20" t="s">
        <v>139</v>
      </c>
      <c r="B41" s="163"/>
      <c r="C41" s="163"/>
      <c r="E41" s="45"/>
      <c r="F41" s="164"/>
      <c r="G41" s="164"/>
      <c r="H41" s="164"/>
      <c r="I41" s="164"/>
    </row>
    <row r="42" spans="1:9" ht="15">
      <c r="A42" s="20" t="s">
        <v>19</v>
      </c>
      <c r="B42" s="17"/>
      <c r="C42" s="17"/>
      <c r="E42" s="15"/>
      <c r="F42" s="76"/>
      <c r="G42" s="76"/>
      <c r="H42" s="76"/>
      <c r="I42" s="76"/>
    </row>
    <row r="43" spans="1:9" ht="15">
      <c r="A43" s="20"/>
      <c r="B43" s="17"/>
      <c r="C43" s="17"/>
      <c r="E43" s="15"/>
      <c r="F43" s="76"/>
      <c r="G43" s="76"/>
      <c r="H43" s="76"/>
      <c r="I43" s="76"/>
    </row>
    <row r="44" spans="1:9" ht="15">
      <c r="A44" s="18">
        <v>2021</v>
      </c>
      <c r="B44" s="19"/>
      <c r="C44" s="19"/>
      <c r="D44" s="19"/>
      <c r="E44" s="19"/>
      <c r="F44" s="19"/>
      <c r="G44" s="19"/>
      <c r="H44" s="19"/>
      <c r="I44" s="19"/>
    </row>
    <row r="45" spans="1:9" s="8" customFormat="1">
      <c r="A45" s="20" t="s">
        <v>20</v>
      </c>
      <c r="B45" s="21"/>
      <c r="C45" s="21"/>
    </row>
    <row r="46" spans="1:9" s="8" customFormat="1">
      <c r="A46" s="20" t="s">
        <v>21</v>
      </c>
      <c r="B46" s="21"/>
      <c r="C46" s="21"/>
    </row>
    <row r="47" spans="1:9" s="8" customFormat="1">
      <c r="A47" s="20" t="s">
        <v>22</v>
      </c>
      <c r="B47" s="21"/>
      <c r="C47" s="21"/>
    </row>
    <row r="48" spans="1:9" s="8" customFormat="1">
      <c r="A48" s="20" t="s">
        <v>23</v>
      </c>
      <c r="B48" s="21"/>
      <c r="C48" s="21"/>
    </row>
    <row r="49" spans="1:9" s="8" customFormat="1">
      <c r="A49" s="1"/>
      <c r="B49" s="21"/>
      <c r="C49" s="21"/>
    </row>
    <row r="50" spans="1:9" ht="15">
      <c r="A50" s="18">
        <v>2020</v>
      </c>
      <c r="B50" s="19"/>
      <c r="C50" s="19"/>
      <c r="D50" s="19"/>
      <c r="E50" s="19"/>
      <c r="F50" s="19"/>
      <c r="G50" s="19"/>
      <c r="H50" s="19"/>
      <c r="I50" s="19"/>
    </row>
    <row r="51" spans="1:9">
      <c r="A51" s="22" t="s">
        <v>24</v>
      </c>
    </row>
    <row r="52" spans="1:9" ht="15">
      <c r="A52" s="22" t="s">
        <v>25</v>
      </c>
      <c r="B52" s="17"/>
      <c r="C52" s="17"/>
    </row>
    <row r="53" spans="1:9" ht="15">
      <c r="B53" s="17"/>
      <c r="C53" s="17"/>
    </row>
    <row r="54" spans="1:9" ht="15">
      <c r="A54" s="18">
        <v>2019</v>
      </c>
      <c r="B54" s="19"/>
      <c r="C54" s="19"/>
      <c r="D54" s="19"/>
      <c r="E54" s="19"/>
      <c r="F54" s="19"/>
      <c r="G54" s="19"/>
      <c r="H54" s="19"/>
      <c r="I54" s="19"/>
    </row>
    <row r="55" spans="1:9">
      <c r="A55" s="22" t="s">
        <v>26</v>
      </c>
    </row>
    <row r="57" spans="1:9" ht="15">
      <c r="A57" s="18">
        <v>2018</v>
      </c>
      <c r="B57" s="19"/>
      <c r="C57" s="19"/>
      <c r="D57" s="19"/>
      <c r="E57" s="19"/>
      <c r="F57" s="19"/>
      <c r="G57" s="19"/>
      <c r="H57" s="19"/>
      <c r="I57" s="19"/>
    </row>
    <row r="58" spans="1:9">
      <c r="A58" s="22" t="s">
        <v>27</v>
      </c>
    </row>
    <row r="59" spans="1:9">
      <c r="A59" s="22" t="s">
        <v>28</v>
      </c>
    </row>
    <row r="60" spans="1:9">
      <c r="A60" s="22" t="s">
        <v>29</v>
      </c>
    </row>
    <row r="62" spans="1:9" ht="15">
      <c r="A62" s="18">
        <v>2017</v>
      </c>
      <c r="B62" s="19"/>
      <c r="C62" s="19"/>
      <c r="D62" s="19"/>
      <c r="E62" s="19"/>
      <c r="F62" s="19"/>
      <c r="G62" s="19"/>
      <c r="H62" s="19"/>
      <c r="I62" s="19"/>
    </row>
    <row r="63" spans="1:9">
      <c r="A63" s="22" t="s">
        <v>30</v>
      </c>
    </row>
    <row r="64" spans="1:9">
      <c r="A64" s="22" t="s">
        <v>31</v>
      </c>
    </row>
  </sheetData>
  <mergeCells count="3">
    <mergeCell ref="B6:I7"/>
    <mergeCell ref="A1:I5"/>
    <mergeCell ref="J6:L7"/>
  </mergeCells>
  <phoneticPr fontId="22" type="noConversion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showGridLines="0" zoomScale="65" zoomScaleNormal="65" workbookViewId="0">
      <pane xSplit="9" topLeftCell="AM1" activePane="topRight" state="frozen"/>
      <selection pane="topRight" sqref="A1:I5"/>
    </sheetView>
  </sheetViews>
  <sheetFormatPr defaultColWidth="10.7109375" defaultRowHeight="14.25"/>
  <cols>
    <col min="1" max="1" width="82.28515625" style="8" customWidth="1"/>
    <col min="2" max="9" width="14.28515625" style="8" customWidth="1"/>
    <col min="10" max="10" width="3.28515625" style="8" customWidth="1"/>
    <col min="11" max="45" width="14.42578125" style="8" customWidth="1"/>
    <col min="46" max="16384" width="10.7109375" style="8"/>
  </cols>
  <sheetData>
    <row r="1" spans="1:47" ht="13.9" customHeight="1">
      <c r="A1" s="240" t="s">
        <v>32</v>
      </c>
      <c r="B1" s="240"/>
      <c r="C1" s="240"/>
      <c r="D1" s="240"/>
      <c r="E1" s="240"/>
      <c r="F1" s="240"/>
      <c r="G1" s="240"/>
      <c r="H1" s="240"/>
      <c r="I1" s="240"/>
      <c r="J1" s="23"/>
    </row>
    <row r="2" spans="1:47" ht="13.9" customHeight="1">
      <c r="A2" s="240"/>
      <c r="B2" s="240"/>
      <c r="C2" s="240"/>
      <c r="D2" s="240"/>
      <c r="E2" s="240"/>
      <c r="F2" s="240"/>
      <c r="G2" s="240"/>
      <c r="H2" s="240"/>
      <c r="I2" s="240"/>
      <c r="J2" s="23"/>
    </row>
    <row r="3" spans="1:47" ht="13.9" customHeight="1">
      <c r="A3" s="240"/>
      <c r="B3" s="240"/>
      <c r="C3" s="240"/>
      <c r="D3" s="240"/>
      <c r="E3" s="240"/>
      <c r="F3" s="240"/>
      <c r="G3" s="240"/>
      <c r="H3" s="240"/>
      <c r="I3" s="240"/>
      <c r="J3" s="23"/>
    </row>
    <row r="4" spans="1:47" ht="13.9" customHeight="1">
      <c r="A4" s="240"/>
      <c r="B4" s="240"/>
      <c r="C4" s="240"/>
      <c r="D4" s="240"/>
      <c r="E4" s="240"/>
      <c r="F4" s="240"/>
      <c r="G4" s="240"/>
      <c r="H4" s="240"/>
      <c r="I4" s="240"/>
      <c r="J4" s="23"/>
    </row>
    <row r="5" spans="1:47" ht="13.9" customHeight="1">
      <c r="A5" s="242"/>
      <c r="B5" s="242"/>
      <c r="C5" s="242"/>
      <c r="D5" s="242"/>
      <c r="E5" s="242"/>
      <c r="F5" s="242"/>
      <c r="G5" s="242"/>
      <c r="H5" s="242"/>
      <c r="I5" s="242"/>
      <c r="J5" s="23"/>
    </row>
    <row r="6" spans="1:47" ht="13.9" customHeight="1">
      <c r="A6" s="25"/>
      <c r="B6" s="246" t="s">
        <v>1</v>
      </c>
      <c r="C6" s="246"/>
      <c r="D6" s="246"/>
      <c r="E6" s="246"/>
      <c r="F6" s="246"/>
      <c r="G6" s="169"/>
      <c r="H6" s="169"/>
      <c r="I6" s="247"/>
      <c r="J6" s="25"/>
      <c r="K6" s="188" t="s">
        <v>33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</row>
    <row r="7" spans="1:47" ht="13.9" customHeight="1">
      <c r="A7" s="136"/>
      <c r="B7" s="237"/>
      <c r="C7" s="237"/>
      <c r="D7" s="237"/>
      <c r="E7" s="237"/>
      <c r="F7" s="237"/>
      <c r="G7" s="167"/>
      <c r="H7" s="167"/>
      <c r="I7" s="248"/>
      <c r="J7" s="26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</row>
    <row r="8" spans="1:47" ht="15.75" thickBot="1">
      <c r="A8" s="134" t="s">
        <v>2</v>
      </c>
      <c r="B8" s="135">
        <v>2017</v>
      </c>
      <c r="C8" s="135">
        <v>2018</v>
      </c>
      <c r="D8" s="135">
        <v>2019</v>
      </c>
      <c r="E8" s="135">
        <v>2020</v>
      </c>
      <c r="F8" s="135">
        <v>2021</v>
      </c>
      <c r="G8" s="146">
        <v>2022</v>
      </c>
      <c r="H8" s="146">
        <v>2023</v>
      </c>
      <c r="I8" s="146">
        <v>2024</v>
      </c>
      <c r="K8" s="131" t="s">
        <v>34</v>
      </c>
      <c r="L8" s="131" t="s">
        <v>35</v>
      </c>
      <c r="M8" s="131" t="s">
        <v>36</v>
      </c>
      <c r="N8" s="131" t="s">
        <v>37</v>
      </c>
      <c r="O8" s="132" t="s">
        <v>38</v>
      </c>
      <c r="P8" s="131" t="s">
        <v>39</v>
      </c>
      <c r="Q8" s="131" t="s">
        <v>40</v>
      </c>
      <c r="R8" s="131" t="s">
        <v>41</v>
      </c>
      <c r="S8" s="131" t="s">
        <v>42</v>
      </c>
      <c r="T8" s="132" t="s">
        <v>43</v>
      </c>
      <c r="U8" s="131" t="s">
        <v>44</v>
      </c>
      <c r="V8" s="131" t="s">
        <v>45</v>
      </c>
      <c r="W8" s="131" t="s">
        <v>46</v>
      </c>
      <c r="X8" s="131" t="s">
        <v>47</v>
      </c>
      <c r="Y8" s="132" t="s">
        <v>48</v>
      </c>
      <c r="Z8" s="131" t="s">
        <v>49</v>
      </c>
      <c r="AA8" s="131" t="s">
        <v>50</v>
      </c>
      <c r="AB8" s="131" t="s">
        <v>51</v>
      </c>
      <c r="AC8" s="131" t="s">
        <v>52</v>
      </c>
      <c r="AD8" s="132" t="s">
        <v>53</v>
      </c>
      <c r="AE8" s="132" t="s">
        <v>54</v>
      </c>
      <c r="AF8" s="132" t="s">
        <v>55</v>
      </c>
      <c r="AG8" s="132" t="s">
        <v>56</v>
      </c>
      <c r="AH8" s="132" t="s">
        <v>57</v>
      </c>
      <c r="AI8" s="132" t="s">
        <v>58</v>
      </c>
      <c r="AJ8" s="132" t="s">
        <v>59</v>
      </c>
      <c r="AK8" s="132" t="s">
        <v>60</v>
      </c>
      <c r="AL8" s="132" t="s">
        <v>61</v>
      </c>
      <c r="AM8" s="132" t="s">
        <v>140</v>
      </c>
      <c r="AN8" s="132" t="s">
        <v>141</v>
      </c>
      <c r="AO8" s="132" t="s">
        <v>142</v>
      </c>
      <c r="AP8" s="132" t="s">
        <v>153</v>
      </c>
      <c r="AQ8" s="132" t="s">
        <v>156</v>
      </c>
      <c r="AR8" s="132" t="s">
        <v>157</v>
      </c>
      <c r="AS8" s="132" t="s">
        <v>159</v>
      </c>
    </row>
    <row r="9" spans="1:47" ht="15" thickTop="1">
      <c r="A9" s="8" t="s">
        <v>11</v>
      </c>
    </row>
    <row r="10" spans="1:47">
      <c r="A10" s="27" t="s">
        <v>62</v>
      </c>
      <c r="B10" s="78"/>
      <c r="C10" s="78"/>
      <c r="D10" s="78"/>
      <c r="E10" s="78"/>
      <c r="F10" s="78"/>
      <c r="G10" s="78"/>
      <c r="H10" s="78"/>
      <c r="I10" s="7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7">
      <c r="A11" s="8" t="s">
        <v>63</v>
      </c>
      <c r="B11" s="28">
        <v>3162256</v>
      </c>
      <c r="C11" s="28">
        <v>2932609</v>
      </c>
      <c r="D11" s="28">
        <v>2812287</v>
      </c>
      <c r="E11" s="28">
        <v>1894618</v>
      </c>
      <c r="F11" s="28">
        <v>2543907</v>
      </c>
      <c r="G11" s="28">
        <v>3457491</v>
      </c>
      <c r="H11" s="28">
        <v>4137675</v>
      </c>
      <c r="I11" s="28">
        <v>4266748</v>
      </c>
      <c r="J11" s="28"/>
      <c r="K11" s="28">
        <v>745408</v>
      </c>
      <c r="L11" s="28">
        <v>762221</v>
      </c>
      <c r="M11" s="28">
        <v>803351</v>
      </c>
      <c r="N11" s="28">
        <v>851276</v>
      </c>
      <c r="O11" s="28">
        <v>807061</v>
      </c>
      <c r="P11" s="28">
        <v>718454</v>
      </c>
      <c r="Q11" s="28">
        <v>691270</v>
      </c>
      <c r="R11" s="28">
        <v>715823</v>
      </c>
      <c r="S11" s="28">
        <v>695384</v>
      </c>
      <c r="T11" s="28">
        <v>688397</v>
      </c>
      <c r="U11" s="28">
        <v>713207</v>
      </c>
      <c r="V11" s="28">
        <v>715300</v>
      </c>
      <c r="W11" s="28">
        <v>587537</v>
      </c>
      <c r="X11" s="28">
        <v>279707</v>
      </c>
      <c r="Y11" s="28">
        <v>446977</v>
      </c>
      <c r="Z11" s="28">
        <v>580397</v>
      </c>
      <c r="AA11" s="28">
        <v>537889</v>
      </c>
      <c r="AB11" s="28">
        <v>566092</v>
      </c>
      <c r="AC11" s="28">
        <v>694079</v>
      </c>
      <c r="AD11" s="28">
        <v>745847</v>
      </c>
      <c r="AE11" s="28">
        <v>755294</v>
      </c>
      <c r="AF11" s="28">
        <v>848350</v>
      </c>
      <c r="AG11" s="28">
        <v>881586</v>
      </c>
      <c r="AH11" s="28">
        <v>972261</v>
      </c>
      <c r="AI11" s="28">
        <v>946354</v>
      </c>
      <c r="AJ11" s="28">
        <v>994530</v>
      </c>
      <c r="AK11" s="28">
        <v>1075328</v>
      </c>
      <c r="AL11" s="28">
        <v>1121463</v>
      </c>
      <c r="AM11" s="28">
        <v>1031422</v>
      </c>
      <c r="AN11" s="28">
        <v>1060709</v>
      </c>
      <c r="AO11" s="28">
        <v>1083447</v>
      </c>
      <c r="AP11" s="28">
        <v>1091170</v>
      </c>
      <c r="AQ11" s="28">
        <v>1027531</v>
      </c>
      <c r="AR11" s="28">
        <v>1091113</v>
      </c>
      <c r="AS11" s="28">
        <v>1139343</v>
      </c>
      <c r="AT11" s="28"/>
    </row>
    <row r="12" spans="1:47">
      <c r="A12" s="137" t="s">
        <v>64</v>
      </c>
      <c r="B12" s="149">
        <v>157269</v>
      </c>
      <c r="C12" s="149">
        <v>148962</v>
      </c>
      <c r="D12" s="149">
        <v>146790</v>
      </c>
      <c r="E12" s="149">
        <v>89601</v>
      </c>
      <c r="F12" s="149">
        <v>116034</v>
      </c>
      <c r="G12" s="149">
        <v>161411</v>
      </c>
      <c r="H12" s="149">
        <v>194203</v>
      </c>
      <c r="I12" s="149">
        <v>203414</v>
      </c>
      <c r="J12" s="28"/>
      <c r="K12" s="150">
        <v>36072</v>
      </c>
      <c r="L12" s="150">
        <v>36477</v>
      </c>
      <c r="M12" s="150">
        <v>39115</v>
      </c>
      <c r="N12" s="150">
        <v>45605</v>
      </c>
      <c r="O12" s="150">
        <v>42826</v>
      </c>
      <c r="P12" s="150">
        <v>35516</v>
      </c>
      <c r="Q12" s="150">
        <v>33102</v>
      </c>
      <c r="R12" s="150">
        <v>37519</v>
      </c>
      <c r="S12" s="150">
        <v>35615</v>
      </c>
      <c r="T12" s="150">
        <v>35348</v>
      </c>
      <c r="U12" s="150">
        <v>36762</v>
      </c>
      <c r="V12" s="150">
        <v>39066</v>
      </c>
      <c r="W12" s="150">
        <v>29967</v>
      </c>
      <c r="X12" s="150">
        <v>12817</v>
      </c>
      <c r="Y12" s="150">
        <v>19821</v>
      </c>
      <c r="Z12" s="150">
        <v>26996</v>
      </c>
      <c r="AA12" s="150">
        <v>23227</v>
      </c>
      <c r="AB12" s="150">
        <v>26604</v>
      </c>
      <c r="AC12" s="150">
        <v>31757</v>
      </c>
      <c r="AD12" s="150">
        <v>34447</v>
      </c>
      <c r="AE12" s="150">
        <v>35387</v>
      </c>
      <c r="AF12" s="150">
        <v>39545</v>
      </c>
      <c r="AG12" s="150">
        <v>40117</v>
      </c>
      <c r="AH12" s="150">
        <v>46362</v>
      </c>
      <c r="AI12" s="150">
        <v>44438</v>
      </c>
      <c r="AJ12" s="150">
        <v>45991</v>
      </c>
      <c r="AK12" s="150">
        <v>49782</v>
      </c>
      <c r="AL12" s="150">
        <v>53992</v>
      </c>
      <c r="AM12" s="150">
        <v>49934</v>
      </c>
      <c r="AN12" s="150">
        <v>50192</v>
      </c>
      <c r="AO12" s="150">
        <v>50238</v>
      </c>
      <c r="AP12" s="150">
        <v>53050</v>
      </c>
      <c r="AQ12" s="150">
        <v>49061</v>
      </c>
      <c r="AR12" s="150">
        <v>51183</v>
      </c>
      <c r="AS12" s="150">
        <v>53485</v>
      </c>
      <c r="AT12" s="28"/>
    </row>
    <row r="13" spans="1:47" ht="15">
      <c r="A13" s="147" t="s">
        <v>65</v>
      </c>
      <c r="B13" s="148">
        <v>3319525</v>
      </c>
      <c r="C13" s="148">
        <v>3081571</v>
      </c>
      <c r="D13" s="148">
        <v>2959077</v>
      </c>
      <c r="E13" s="148">
        <v>1984219</v>
      </c>
      <c r="F13" s="148">
        <v>2659941.0437387149</v>
      </c>
      <c r="G13" s="148">
        <v>3618902</v>
      </c>
      <c r="H13" s="148">
        <v>4331878</v>
      </c>
      <c r="I13" s="148">
        <v>4470162</v>
      </c>
      <c r="J13" s="28"/>
      <c r="K13" s="148">
        <v>781480</v>
      </c>
      <c r="L13" s="148">
        <v>798698</v>
      </c>
      <c r="M13" s="148">
        <v>842466</v>
      </c>
      <c r="N13" s="148">
        <v>896881</v>
      </c>
      <c r="O13" s="148">
        <v>849887</v>
      </c>
      <c r="P13" s="148">
        <v>753970</v>
      </c>
      <c r="Q13" s="148">
        <v>724372</v>
      </c>
      <c r="R13" s="148">
        <v>753342</v>
      </c>
      <c r="S13" s="148">
        <v>730999</v>
      </c>
      <c r="T13" s="148">
        <v>723745</v>
      </c>
      <c r="U13" s="148">
        <v>749969</v>
      </c>
      <c r="V13" s="148">
        <v>754366</v>
      </c>
      <c r="W13" s="148">
        <v>617504</v>
      </c>
      <c r="X13" s="148">
        <v>292524</v>
      </c>
      <c r="Y13" s="148">
        <v>466799</v>
      </c>
      <c r="Z13" s="148">
        <v>607392</v>
      </c>
      <c r="AA13" s="148">
        <v>561116</v>
      </c>
      <c r="AB13" s="148">
        <v>592696</v>
      </c>
      <c r="AC13" s="148">
        <v>725836</v>
      </c>
      <c r="AD13" s="148">
        <v>780294</v>
      </c>
      <c r="AE13" s="148">
        <v>790681</v>
      </c>
      <c r="AF13" s="148">
        <v>887895</v>
      </c>
      <c r="AG13" s="148">
        <v>921703</v>
      </c>
      <c r="AH13" s="148">
        <v>1018623</v>
      </c>
      <c r="AI13" s="148">
        <v>990792</v>
      </c>
      <c r="AJ13" s="148">
        <v>1040521</v>
      </c>
      <c r="AK13" s="148">
        <v>1125110</v>
      </c>
      <c r="AL13" s="148">
        <v>1175455</v>
      </c>
      <c r="AM13" s="148">
        <v>1081356</v>
      </c>
      <c r="AN13" s="148">
        <v>1110901</v>
      </c>
      <c r="AO13" s="148">
        <v>1133685</v>
      </c>
      <c r="AP13" s="148">
        <v>1144220</v>
      </c>
      <c r="AQ13" s="148">
        <v>1076592</v>
      </c>
      <c r="AR13" s="148">
        <v>1142296</v>
      </c>
      <c r="AS13" s="148">
        <v>1192828</v>
      </c>
      <c r="AT13" s="28"/>
      <c r="AU13" s="48"/>
    </row>
    <row r="14" spans="1:47" ht="15">
      <c r="A14" s="27" t="s">
        <v>66</v>
      </c>
      <c r="B14" s="7"/>
      <c r="C14" s="7"/>
      <c r="D14" s="7"/>
      <c r="E14" s="7"/>
      <c r="F14" s="50"/>
      <c r="G14" s="50"/>
      <c r="H14" s="50"/>
      <c r="I14" s="50"/>
      <c r="J14" s="28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</row>
    <row r="15" spans="1:47">
      <c r="A15" s="137" t="s">
        <v>67</v>
      </c>
      <c r="B15" s="47"/>
      <c r="C15" s="47"/>
      <c r="D15" s="47"/>
      <c r="E15" s="47"/>
      <c r="F15" s="47"/>
      <c r="G15" s="47"/>
      <c r="H15" s="47"/>
      <c r="I15" s="47"/>
      <c r="J15" s="28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</row>
    <row r="16" spans="1:47">
      <c r="A16" s="32" t="s">
        <v>68</v>
      </c>
      <c r="B16" s="28">
        <v>-1110240</v>
      </c>
      <c r="C16" s="28">
        <v>-1030499</v>
      </c>
      <c r="D16" s="28">
        <v>-1007584</v>
      </c>
      <c r="E16" s="28">
        <v>-677087</v>
      </c>
      <c r="F16" s="28">
        <v>-899077</v>
      </c>
      <c r="G16" s="28">
        <v>-1227293</v>
      </c>
      <c r="H16" s="28">
        <v>-1457720</v>
      </c>
      <c r="I16" s="28">
        <v>-1498853</v>
      </c>
      <c r="J16" s="28"/>
      <c r="K16" s="28">
        <v>-263464</v>
      </c>
      <c r="L16" s="28">
        <v>-272741</v>
      </c>
      <c r="M16" s="28">
        <v>-283892</v>
      </c>
      <c r="N16" s="28">
        <v>-290143</v>
      </c>
      <c r="O16" s="28">
        <v>-285267</v>
      </c>
      <c r="P16" s="28">
        <v>-249569</v>
      </c>
      <c r="Q16" s="28">
        <v>-245141</v>
      </c>
      <c r="R16" s="28">
        <v>-250524</v>
      </c>
      <c r="S16" s="28">
        <v>-247035</v>
      </c>
      <c r="T16" s="28">
        <v>-248583</v>
      </c>
      <c r="U16" s="28">
        <v>-256189</v>
      </c>
      <c r="V16" s="28">
        <v>-255776</v>
      </c>
      <c r="W16" s="28">
        <v>-211857</v>
      </c>
      <c r="X16" s="28">
        <v>-101645</v>
      </c>
      <c r="Y16" s="28">
        <v>-158289</v>
      </c>
      <c r="Z16" s="28">
        <v>-205296</v>
      </c>
      <c r="AA16" s="28">
        <v>-192659</v>
      </c>
      <c r="AB16" s="28">
        <v>-203355</v>
      </c>
      <c r="AC16" s="28">
        <v>-244527</v>
      </c>
      <c r="AD16" s="28">
        <v>-258536</v>
      </c>
      <c r="AE16" s="28">
        <v>-263408</v>
      </c>
      <c r="AF16" s="28">
        <v>-301028</v>
      </c>
      <c r="AG16" s="28">
        <v>-316368</v>
      </c>
      <c r="AH16" s="28">
        <v>-346489</v>
      </c>
      <c r="AI16" s="28">
        <v>-333866</v>
      </c>
      <c r="AJ16" s="28">
        <v>-351745</v>
      </c>
      <c r="AK16" s="28">
        <v>-376023</v>
      </c>
      <c r="AL16" s="28">
        <v>-396086</v>
      </c>
      <c r="AM16" s="28">
        <v>-360987</v>
      </c>
      <c r="AN16" s="28">
        <v>-372926</v>
      </c>
      <c r="AO16" s="28">
        <v>-381175</v>
      </c>
      <c r="AP16" s="28">
        <v>-383765</v>
      </c>
      <c r="AQ16" s="28">
        <v>-366612</v>
      </c>
      <c r="AR16" s="28">
        <v>-396564</v>
      </c>
      <c r="AS16" s="28">
        <v>-414779</v>
      </c>
      <c r="AT16" s="28"/>
    </row>
    <row r="17" spans="1:47">
      <c r="A17" s="151" t="s">
        <v>69</v>
      </c>
      <c r="B17" s="149">
        <v>-683954</v>
      </c>
      <c r="C17" s="149">
        <v>-607793</v>
      </c>
      <c r="D17" s="149">
        <v>-567653</v>
      </c>
      <c r="E17" s="149">
        <v>-413074</v>
      </c>
      <c r="F17" s="149">
        <v>-482608</v>
      </c>
      <c r="G17" s="149">
        <v>-668764</v>
      </c>
      <c r="H17" s="149">
        <v>-790042</v>
      </c>
      <c r="I17" s="149">
        <v>-797620</v>
      </c>
      <c r="J17" s="28"/>
      <c r="K17" s="150">
        <v>-166276</v>
      </c>
      <c r="L17" s="150">
        <v>-168617</v>
      </c>
      <c r="M17" s="150">
        <v>-174023</v>
      </c>
      <c r="N17" s="150">
        <v>-175040</v>
      </c>
      <c r="O17" s="150">
        <v>-173114</v>
      </c>
      <c r="P17" s="150">
        <v>-156150</v>
      </c>
      <c r="Q17" s="150">
        <v>-141439</v>
      </c>
      <c r="R17" s="150">
        <v>-137090</v>
      </c>
      <c r="S17" s="150">
        <v>-142056</v>
      </c>
      <c r="T17" s="150">
        <v>-142759</v>
      </c>
      <c r="U17" s="150">
        <v>-142474</v>
      </c>
      <c r="V17" s="150">
        <v>-140364</v>
      </c>
      <c r="W17" s="150">
        <v>-134199</v>
      </c>
      <c r="X17" s="150">
        <v>-71785</v>
      </c>
      <c r="Y17" s="150">
        <v>-95543</v>
      </c>
      <c r="Z17" s="150">
        <v>-111547</v>
      </c>
      <c r="AA17" s="150">
        <v>-114421</v>
      </c>
      <c r="AB17" s="150">
        <v>-109845</v>
      </c>
      <c r="AC17" s="150">
        <v>-125228</v>
      </c>
      <c r="AD17" s="150">
        <v>-133114</v>
      </c>
      <c r="AE17" s="150">
        <v>-152228</v>
      </c>
      <c r="AF17" s="150">
        <v>-169441</v>
      </c>
      <c r="AG17" s="150">
        <v>-165362</v>
      </c>
      <c r="AH17" s="150">
        <v>-181733</v>
      </c>
      <c r="AI17" s="150">
        <v>-185317</v>
      </c>
      <c r="AJ17" s="150">
        <v>-194065</v>
      </c>
      <c r="AK17" s="150">
        <v>-200904</v>
      </c>
      <c r="AL17" s="150">
        <v>-209756</v>
      </c>
      <c r="AM17" s="150">
        <v>-201960</v>
      </c>
      <c r="AN17" s="150">
        <v>-193538</v>
      </c>
      <c r="AO17" s="150">
        <v>-207894</v>
      </c>
      <c r="AP17" s="150">
        <v>-194228</v>
      </c>
      <c r="AQ17" s="150">
        <v>-197749</v>
      </c>
      <c r="AR17" s="150">
        <v>-206461</v>
      </c>
      <c r="AS17" s="150">
        <v>-211152</v>
      </c>
      <c r="AT17" s="28"/>
    </row>
    <row r="18" spans="1:47">
      <c r="A18" s="32" t="s">
        <v>70</v>
      </c>
      <c r="B18" s="28">
        <v>-842519</v>
      </c>
      <c r="C18" s="28">
        <v>-803539</v>
      </c>
      <c r="D18" s="28">
        <v>-799633</v>
      </c>
      <c r="E18" s="28">
        <v>-624154</v>
      </c>
      <c r="F18" s="28">
        <v>-772169</v>
      </c>
      <c r="G18" s="28">
        <v>-967690</v>
      </c>
      <c r="H18" s="28">
        <v>-1154334</v>
      </c>
      <c r="I18" s="28">
        <v>-1238220</v>
      </c>
      <c r="J18" s="28"/>
      <c r="K18" s="28">
        <v>-202803</v>
      </c>
      <c r="L18" s="28">
        <v>-206944</v>
      </c>
      <c r="M18" s="28">
        <v>-213467</v>
      </c>
      <c r="N18" s="28">
        <v>-219304</v>
      </c>
      <c r="O18" s="28">
        <v>-216622</v>
      </c>
      <c r="P18" s="28">
        <v>-199923</v>
      </c>
      <c r="Q18" s="28">
        <v>-190964</v>
      </c>
      <c r="R18" s="28">
        <v>-196031</v>
      </c>
      <c r="S18" s="28">
        <v>-199904</v>
      </c>
      <c r="T18" s="28">
        <v>-197242</v>
      </c>
      <c r="U18" s="28">
        <v>-201407</v>
      </c>
      <c r="V18" s="28">
        <v>-201081</v>
      </c>
      <c r="W18" s="28">
        <v>-188104</v>
      </c>
      <c r="X18" s="28">
        <v>-125617</v>
      </c>
      <c r="Y18" s="28">
        <v>-144338</v>
      </c>
      <c r="Z18" s="28">
        <v>-166095</v>
      </c>
      <c r="AA18" s="28">
        <v>-178193</v>
      </c>
      <c r="AB18" s="28">
        <v>-182740</v>
      </c>
      <c r="AC18" s="28">
        <v>-204293</v>
      </c>
      <c r="AD18" s="28">
        <v>-206943</v>
      </c>
      <c r="AE18" s="28">
        <v>-220127</v>
      </c>
      <c r="AF18" s="28">
        <v>-244747</v>
      </c>
      <c r="AG18" s="28">
        <v>-243208</v>
      </c>
      <c r="AH18" s="28">
        <v>-259608</v>
      </c>
      <c r="AI18" s="28">
        <v>-263723</v>
      </c>
      <c r="AJ18" s="28">
        <v>-278997</v>
      </c>
      <c r="AK18" s="28">
        <v>-300456</v>
      </c>
      <c r="AL18" s="28">
        <v>-311158</v>
      </c>
      <c r="AM18" s="28">
        <v>-299053</v>
      </c>
      <c r="AN18" s="28">
        <v>-315558</v>
      </c>
      <c r="AO18" s="28">
        <v>-315571</v>
      </c>
      <c r="AP18" s="28">
        <v>-308038</v>
      </c>
      <c r="AQ18" s="28">
        <v>-308065</v>
      </c>
      <c r="AR18" s="28">
        <v>-319746</v>
      </c>
      <c r="AS18" s="28">
        <v>-333317</v>
      </c>
      <c r="AT18" s="28"/>
    </row>
    <row r="19" spans="1:47">
      <c r="A19" s="151" t="s">
        <v>71</v>
      </c>
      <c r="B19" s="149">
        <v>-163954</v>
      </c>
      <c r="C19" s="149">
        <v>-157886</v>
      </c>
      <c r="D19" s="149">
        <v>-155388</v>
      </c>
      <c r="E19" s="149">
        <v>-110957</v>
      </c>
      <c r="F19" s="149">
        <v>-131401</v>
      </c>
      <c r="G19" s="149">
        <v>-194522</v>
      </c>
      <c r="H19" s="149">
        <v>-249278</v>
      </c>
      <c r="I19" s="149">
        <v>-265382</v>
      </c>
      <c r="J19" s="28"/>
      <c r="K19" s="150">
        <v>-38512</v>
      </c>
      <c r="L19" s="150">
        <v>-38845</v>
      </c>
      <c r="M19" s="150">
        <v>-40092</v>
      </c>
      <c r="N19" s="150">
        <v>-46504</v>
      </c>
      <c r="O19" s="150">
        <v>-42171</v>
      </c>
      <c r="P19" s="150">
        <v>-38603</v>
      </c>
      <c r="Q19" s="150">
        <v>-37851</v>
      </c>
      <c r="R19" s="150">
        <v>-39259</v>
      </c>
      <c r="S19" s="150">
        <v>-39329</v>
      </c>
      <c r="T19" s="150">
        <v>-38433</v>
      </c>
      <c r="U19" s="150">
        <v>-38656</v>
      </c>
      <c r="V19" s="150">
        <v>-38969</v>
      </c>
      <c r="W19" s="150">
        <v>-34124</v>
      </c>
      <c r="X19" s="150">
        <v>-16545</v>
      </c>
      <c r="Y19" s="150">
        <v>-26402</v>
      </c>
      <c r="Z19" s="150">
        <v>-33886</v>
      </c>
      <c r="AA19" s="150">
        <v>-27661</v>
      </c>
      <c r="AB19" s="150">
        <v>-29236</v>
      </c>
      <c r="AC19" s="150">
        <v>-35623</v>
      </c>
      <c r="AD19" s="150">
        <v>-38881</v>
      </c>
      <c r="AE19" s="150">
        <v>-38616</v>
      </c>
      <c r="AF19" s="150">
        <v>-44061</v>
      </c>
      <c r="AG19" s="150">
        <v>-51076</v>
      </c>
      <c r="AH19" s="150">
        <v>-60769</v>
      </c>
      <c r="AI19" s="150">
        <v>-56739</v>
      </c>
      <c r="AJ19" s="150">
        <v>-58520</v>
      </c>
      <c r="AK19" s="150">
        <v>-65058</v>
      </c>
      <c r="AL19" s="150">
        <v>-68961</v>
      </c>
      <c r="AM19" s="150">
        <v>-65003</v>
      </c>
      <c r="AN19" s="150">
        <v>-66361</v>
      </c>
      <c r="AO19" s="150">
        <v>-67163</v>
      </c>
      <c r="AP19" s="150">
        <v>-66855</v>
      </c>
      <c r="AQ19" s="150">
        <v>-63411</v>
      </c>
      <c r="AR19" s="150">
        <v>-66455</v>
      </c>
      <c r="AS19" s="150">
        <v>-69069</v>
      </c>
      <c r="AT19" s="28"/>
    </row>
    <row r="20" spans="1:47">
      <c r="A20" s="8" t="s">
        <v>72</v>
      </c>
      <c r="B20" s="28">
        <v>-69836</v>
      </c>
      <c r="C20" s="28">
        <v>-67927</v>
      </c>
      <c r="D20" s="28">
        <v>-61278</v>
      </c>
      <c r="E20" s="28">
        <v>-43512</v>
      </c>
      <c r="F20" s="28">
        <v>-50627</v>
      </c>
      <c r="G20" s="28">
        <v>-68028</v>
      </c>
      <c r="H20" s="28">
        <v>-83359</v>
      </c>
      <c r="I20" s="28">
        <v>-83665</v>
      </c>
      <c r="J20" s="28"/>
      <c r="K20" s="28">
        <v>-16111</v>
      </c>
      <c r="L20" s="28">
        <v>-16540</v>
      </c>
      <c r="M20" s="28">
        <v>-17000</v>
      </c>
      <c r="N20" s="28">
        <v>-20185</v>
      </c>
      <c r="O20" s="28">
        <v>-19155</v>
      </c>
      <c r="P20" s="28">
        <v>-15787</v>
      </c>
      <c r="Q20" s="28">
        <v>-15382</v>
      </c>
      <c r="R20" s="28">
        <v>-17604</v>
      </c>
      <c r="S20" s="28">
        <v>-17874</v>
      </c>
      <c r="T20" s="28">
        <v>-17834</v>
      </c>
      <c r="U20" s="28">
        <v>-17793</v>
      </c>
      <c r="V20" s="28">
        <v>-7777</v>
      </c>
      <c r="W20" s="28">
        <v>-9780</v>
      </c>
      <c r="X20" s="28">
        <v>-10171</v>
      </c>
      <c r="Y20" s="28">
        <v>-10825</v>
      </c>
      <c r="Z20" s="28">
        <v>-12736</v>
      </c>
      <c r="AA20" s="28">
        <v>-11827</v>
      </c>
      <c r="AB20" s="28">
        <v>-12152</v>
      </c>
      <c r="AC20" s="28">
        <v>-13342</v>
      </c>
      <c r="AD20" s="28">
        <v>-13306</v>
      </c>
      <c r="AE20" s="28">
        <v>-16008</v>
      </c>
      <c r="AF20" s="28">
        <v>-16855</v>
      </c>
      <c r="AG20" s="28">
        <v>-17181</v>
      </c>
      <c r="AH20" s="28">
        <v>-17984</v>
      </c>
      <c r="AI20" s="28">
        <v>-18209</v>
      </c>
      <c r="AJ20" s="28">
        <v>-20420</v>
      </c>
      <c r="AK20" s="28">
        <v>-21424</v>
      </c>
      <c r="AL20" s="28">
        <v>-23306</v>
      </c>
      <c r="AM20" s="28">
        <v>-21990</v>
      </c>
      <c r="AN20" s="28">
        <v>-20285</v>
      </c>
      <c r="AO20" s="28">
        <v>-20720</v>
      </c>
      <c r="AP20" s="28">
        <v>-20670</v>
      </c>
      <c r="AQ20" s="28">
        <v>-21044</v>
      </c>
      <c r="AR20" s="28">
        <v>-21028</v>
      </c>
      <c r="AS20" s="28">
        <v>-22619</v>
      </c>
      <c r="AT20" s="28"/>
    </row>
    <row r="21" spans="1:47">
      <c r="A21" s="137" t="s">
        <v>73</v>
      </c>
      <c r="B21" s="149">
        <v>-244664</v>
      </c>
      <c r="C21" s="149">
        <v>-229324</v>
      </c>
      <c r="D21" s="149">
        <v>-212515</v>
      </c>
      <c r="E21" s="149">
        <v>-171382</v>
      </c>
      <c r="F21" s="149">
        <v>-210909</v>
      </c>
      <c r="G21" s="149">
        <v>-239263</v>
      </c>
      <c r="H21" s="149">
        <v>-285000</v>
      </c>
      <c r="I21" s="149">
        <v>-279859</v>
      </c>
      <c r="J21" s="28"/>
      <c r="K21" s="150">
        <v>-54903</v>
      </c>
      <c r="L21" s="150">
        <v>-60844</v>
      </c>
      <c r="M21" s="150">
        <v>-60203</v>
      </c>
      <c r="N21" s="150">
        <v>-68714</v>
      </c>
      <c r="O21" s="150">
        <v>-57650</v>
      </c>
      <c r="P21" s="150">
        <v>-59268</v>
      </c>
      <c r="Q21" s="150">
        <v>-50155</v>
      </c>
      <c r="R21" s="150">
        <v>-62250</v>
      </c>
      <c r="S21" s="150">
        <v>-52359</v>
      </c>
      <c r="T21" s="150">
        <v>-53500</v>
      </c>
      <c r="U21" s="150">
        <v>-51354</v>
      </c>
      <c r="V21" s="150">
        <v>-55302</v>
      </c>
      <c r="W21" s="150">
        <v>-48798</v>
      </c>
      <c r="X21" s="150">
        <v>-37249</v>
      </c>
      <c r="Y21" s="150">
        <v>-38561</v>
      </c>
      <c r="Z21" s="150">
        <v>-46774</v>
      </c>
      <c r="AA21" s="150">
        <v>-44966</v>
      </c>
      <c r="AB21" s="150">
        <v>-49352</v>
      </c>
      <c r="AC21" s="150">
        <v>-53522</v>
      </c>
      <c r="AD21" s="150">
        <v>-63069</v>
      </c>
      <c r="AE21" s="150">
        <v>-55538</v>
      </c>
      <c r="AF21" s="150">
        <v>-54996</v>
      </c>
      <c r="AG21" s="150">
        <v>-58638</v>
      </c>
      <c r="AH21" s="150">
        <v>-70091</v>
      </c>
      <c r="AI21" s="150">
        <v>-65592</v>
      </c>
      <c r="AJ21" s="150">
        <v>-69526</v>
      </c>
      <c r="AK21" s="150">
        <v>-67806</v>
      </c>
      <c r="AL21" s="150">
        <v>-82076</v>
      </c>
      <c r="AM21" s="150">
        <v>-68658</v>
      </c>
      <c r="AN21" s="150">
        <v>-72954</v>
      </c>
      <c r="AO21" s="150">
        <v>-68070</v>
      </c>
      <c r="AP21" s="150">
        <v>-70177</v>
      </c>
      <c r="AQ21" s="150">
        <v>-73325</v>
      </c>
      <c r="AR21" s="150">
        <v>-77530</v>
      </c>
      <c r="AS21" s="150">
        <v>-76824</v>
      </c>
      <c r="AT21" s="28"/>
    </row>
    <row r="22" spans="1:47">
      <c r="A22" s="8" t="s">
        <v>74</v>
      </c>
      <c r="B22" s="28">
        <v>68577</v>
      </c>
      <c r="C22" s="28">
        <v>-61145</v>
      </c>
      <c r="D22" s="28">
        <v>4910</v>
      </c>
      <c r="E22" s="28">
        <v>-10807</v>
      </c>
      <c r="F22" s="28">
        <v>26369</v>
      </c>
      <c r="G22" s="28">
        <v>11080</v>
      </c>
      <c r="H22" s="28">
        <v>1894</v>
      </c>
      <c r="I22" s="28">
        <v>17952</v>
      </c>
      <c r="J22" s="28"/>
      <c r="K22" s="28">
        <v>49919</v>
      </c>
      <c r="L22" s="28">
        <v>1417</v>
      </c>
      <c r="M22" s="28">
        <v>-6021</v>
      </c>
      <c r="N22" s="28">
        <v>23263</v>
      </c>
      <c r="O22" s="28">
        <v>-43837</v>
      </c>
      <c r="P22" s="28">
        <v>-15537</v>
      </c>
      <c r="Q22" s="28">
        <v>9959</v>
      </c>
      <c r="R22" s="28">
        <v>-11730</v>
      </c>
      <c r="S22" s="28">
        <v>-1118</v>
      </c>
      <c r="T22" s="28">
        <v>351</v>
      </c>
      <c r="U22" s="28">
        <v>149</v>
      </c>
      <c r="V22" s="28">
        <v>5528</v>
      </c>
      <c r="W22" s="28">
        <v>2223</v>
      </c>
      <c r="X22" s="28">
        <v>-6789</v>
      </c>
      <c r="Y22" s="28">
        <v>3100</v>
      </c>
      <c r="Z22" s="28">
        <v>-9341</v>
      </c>
      <c r="AA22" s="28">
        <v>1803</v>
      </c>
      <c r="AB22" s="28">
        <v>11801</v>
      </c>
      <c r="AC22" s="28">
        <v>1442</v>
      </c>
      <c r="AD22" s="28">
        <v>11323</v>
      </c>
      <c r="AE22" s="28">
        <v>3591</v>
      </c>
      <c r="AF22" s="28">
        <v>3879</v>
      </c>
      <c r="AG22" s="28">
        <v>4044</v>
      </c>
      <c r="AH22" s="28">
        <v>-434</v>
      </c>
      <c r="AI22" s="28">
        <v>-1061</v>
      </c>
      <c r="AJ22" s="28">
        <v>7644</v>
      </c>
      <c r="AK22" s="28">
        <v>-2364</v>
      </c>
      <c r="AL22" s="28">
        <v>-2325</v>
      </c>
      <c r="AM22" s="28">
        <v>3846</v>
      </c>
      <c r="AN22" s="28">
        <v>4940</v>
      </c>
      <c r="AO22" s="28">
        <v>6733</v>
      </c>
      <c r="AP22" s="28">
        <v>2433</v>
      </c>
      <c r="AQ22" s="28">
        <v>-1239</v>
      </c>
      <c r="AR22" s="28">
        <v>7948</v>
      </c>
      <c r="AS22" s="28">
        <v>82115</v>
      </c>
      <c r="AT22" s="28"/>
    </row>
    <row r="23" spans="1:47" ht="15">
      <c r="A23" s="147" t="s">
        <v>75</v>
      </c>
      <c r="B23" s="152">
        <v>-3046590</v>
      </c>
      <c r="C23" s="152">
        <v>-2958113</v>
      </c>
      <c r="D23" s="152">
        <v>-2799141</v>
      </c>
      <c r="E23" s="152">
        <v>-2050973</v>
      </c>
      <c r="F23" s="152">
        <v>-2520422</v>
      </c>
      <c r="G23" s="152">
        <v>-3354480</v>
      </c>
      <c r="H23" s="152">
        <v>-4017839</v>
      </c>
      <c r="I23" s="152">
        <v>-4145647</v>
      </c>
      <c r="J23" s="28"/>
      <c r="K23" s="152">
        <v>-692150</v>
      </c>
      <c r="L23" s="152">
        <v>-763114</v>
      </c>
      <c r="M23" s="152">
        <v>-794698</v>
      </c>
      <c r="N23" s="152">
        <v>-796627</v>
      </c>
      <c r="O23" s="152">
        <v>-837816</v>
      </c>
      <c r="P23" s="152">
        <v>-734837</v>
      </c>
      <c r="Q23" s="152">
        <v>-670973</v>
      </c>
      <c r="R23" s="152">
        <v>-714488</v>
      </c>
      <c r="S23" s="152">
        <v>-699675</v>
      </c>
      <c r="T23" s="152">
        <v>-698000</v>
      </c>
      <c r="U23" s="152">
        <v>-707724</v>
      </c>
      <c r="V23" s="152">
        <v>-693741</v>
      </c>
      <c r="W23" s="152">
        <v>-624639</v>
      </c>
      <c r="X23" s="152">
        <v>-369801</v>
      </c>
      <c r="Y23" s="152">
        <v>-470858</v>
      </c>
      <c r="Z23" s="152">
        <v>-585675</v>
      </c>
      <c r="AA23" s="152">
        <v>-567924</v>
      </c>
      <c r="AB23" s="152">
        <v>-574879</v>
      </c>
      <c r="AC23" s="152">
        <v>-675093</v>
      </c>
      <c r="AD23" s="152">
        <v>-702526</v>
      </c>
      <c r="AE23" s="152">
        <v>-742334</v>
      </c>
      <c r="AF23" s="152">
        <v>-827249</v>
      </c>
      <c r="AG23" s="152">
        <v>-847789</v>
      </c>
      <c r="AH23" s="152">
        <v>-937108</v>
      </c>
      <c r="AI23" s="152">
        <v>-924507</v>
      </c>
      <c r="AJ23" s="152">
        <v>-965629</v>
      </c>
      <c r="AK23" s="152">
        <v>-1034035</v>
      </c>
      <c r="AL23" s="152">
        <v>-1093668</v>
      </c>
      <c r="AM23" s="152">
        <v>-1013805</v>
      </c>
      <c r="AN23" s="152">
        <v>-1036682</v>
      </c>
      <c r="AO23" s="152">
        <v>-1053860</v>
      </c>
      <c r="AP23" s="152">
        <v>-1041300</v>
      </c>
      <c r="AQ23" s="152">
        <v>-1031445</v>
      </c>
      <c r="AR23" s="152">
        <v>-1079836</v>
      </c>
      <c r="AS23" s="152">
        <v>-1045645</v>
      </c>
      <c r="AT23" s="28"/>
    </row>
    <row r="24" spans="1:47" ht="15">
      <c r="A24" s="147" t="s">
        <v>76</v>
      </c>
      <c r="B24" s="152">
        <v>272935</v>
      </c>
      <c r="C24" s="152">
        <v>123458</v>
      </c>
      <c r="D24" s="152">
        <v>159936</v>
      </c>
      <c r="E24" s="152">
        <v>-66754</v>
      </c>
      <c r="F24" s="152">
        <v>139519</v>
      </c>
      <c r="G24" s="152">
        <v>264422</v>
      </c>
      <c r="H24" s="152">
        <v>314039</v>
      </c>
      <c r="I24" s="152">
        <v>324515</v>
      </c>
      <c r="J24" s="28"/>
      <c r="K24" s="152">
        <v>89330</v>
      </c>
      <c r="L24" s="152">
        <v>35584</v>
      </c>
      <c r="M24" s="152">
        <v>47768</v>
      </c>
      <c r="N24" s="152">
        <v>100254</v>
      </c>
      <c r="O24" s="152">
        <v>12071</v>
      </c>
      <c r="P24" s="152">
        <v>19133</v>
      </c>
      <c r="Q24" s="152">
        <v>53399</v>
      </c>
      <c r="R24" s="152">
        <v>38854</v>
      </c>
      <c r="S24" s="152">
        <v>31324</v>
      </c>
      <c r="T24" s="152">
        <v>25745</v>
      </c>
      <c r="U24" s="152">
        <v>42245</v>
      </c>
      <c r="V24" s="152">
        <v>60625</v>
      </c>
      <c r="W24" s="152">
        <v>-7135</v>
      </c>
      <c r="X24" s="152">
        <v>-77277</v>
      </c>
      <c r="Y24" s="152">
        <v>-4059</v>
      </c>
      <c r="Z24" s="152">
        <v>21717</v>
      </c>
      <c r="AA24" s="152">
        <v>-6808</v>
      </c>
      <c r="AB24" s="152">
        <v>17817</v>
      </c>
      <c r="AC24" s="152">
        <v>50743</v>
      </c>
      <c r="AD24" s="152">
        <v>77768</v>
      </c>
      <c r="AE24" s="152">
        <v>48347</v>
      </c>
      <c r="AF24" s="152">
        <v>60646</v>
      </c>
      <c r="AG24" s="152">
        <v>73914</v>
      </c>
      <c r="AH24" s="152">
        <v>81515</v>
      </c>
      <c r="AI24" s="152">
        <v>66285</v>
      </c>
      <c r="AJ24" s="152">
        <v>74892</v>
      </c>
      <c r="AK24" s="152">
        <v>91075</v>
      </c>
      <c r="AL24" s="152">
        <v>81787</v>
      </c>
      <c r="AM24" s="152">
        <v>67551</v>
      </c>
      <c r="AN24" s="152">
        <v>74219</v>
      </c>
      <c r="AO24" s="152">
        <v>79825</v>
      </c>
      <c r="AP24" s="152">
        <v>102920</v>
      </c>
      <c r="AQ24" s="152">
        <v>45147</v>
      </c>
      <c r="AR24" s="152">
        <v>62460</v>
      </c>
      <c r="AS24" s="152">
        <v>147183</v>
      </c>
      <c r="AT24" s="28"/>
      <c r="AU24" s="48"/>
    </row>
    <row r="25" spans="1:47">
      <c r="A25" s="137" t="s">
        <v>77</v>
      </c>
      <c r="B25" s="149">
        <v>-68357</v>
      </c>
      <c r="C25" s="149">
        <v>-52868</v>
      </c>
      <c r="D25" s="149">
        <v>-52079</v>
      </c>
      <c r="E25" s="149">
        <v>-59068</v>
      </c>
      <c r="F25" s="149">
        <v>-49546</v>
      </c>
      <c r="G25" s="149">
        <v>-43750</v>
      </c>
      <c r="H25" s="149">
        <v>-32275</v>
      </c>
      <c r="I25" s="149">
        <v>-47238</v>
      </c>
      <c r="J25" s="28"/>
      <c r="K25" s="150">
        <v>-16415</v>
      </c>
      <c r="L25" s="150">
        <v>-23043</v>
      </c>
      <c r="M25" s="150">
        <v>-15045</v>
      </c>
      <c r="N25" s="150">
        <v>-13854</v>
      </c>
      <c r="O25" s="150">
        <v>-14640</v>
      </c>
      <c r="P25" s="150">
        <v>-12457</v>
      </c>
      <c r="Q25" s="150">
        <v>-12229</v>
      </c>
      <c r="R25" s="150">
        <v>-13542</v>
      </c>
      <c r="S25" s="150">
        <v>-12446</v>
      </c>
      <c r="T25" s="150">
        <v>-13230</v>
      </c>
      <c r="U25" s="150">
        <v>-12524</v>
      </c>
      <c r="V25" s="150">
        <v>-13879</v>
      </c>
      <c r="W25" s="150">
        <v>-14396</v>
      </c>
      <c r="X25" s="150">
        <v>-14832</v>
      </c>
      <c r="Y25" s="150">
        <v>-15024</v>
      </c>
      <c r="Z25" s="150">
        <v>-14816</v>
      </c>
      <c r="AA25" s="150">
        <v>-12282</v>
      </c>
      <c r="AB25" s="150">
        <v>-13425</v>
      </c>
      <c r="AC25" s="150">
        <v>-14028</v>
      </c>
      <c r="AD25" s="150">
        <v>-9811</v>
      </c>
      <c r="AE25" s="150">
        <v>-10659</v>
      </c>
      <c r="AF25" s="150">
        <f>-21923-2238</f>
        <v>-24161</v>
      </c>
      <c r="AG25" s="150">
        <f>-3222-4698</f>
        <v>-7920</v>
      </c>
      <c r="AH25" s="150">
        <v>-1010</v>
      </c>
      <c r="AI25" s="150">
        <v>-9859</v>
      </c>
      <c r="AJ25" s="150">
        <v>-12128</v>
      </c>
      <c r="AK25" s="150">
        <v>-4973</v>
      </c>
      <c r="AL25" s="150">
        <v>-5315</v>
      </c>
      <c r="AM25" s="150">
        <v>-16438</v>
      </c>
      <c r="AN25" s="150">
        <v>-14141</v>
      </c>
      <c r="AO25" s="150">
        <v>-8480</v>
      </c>
      <c r="AP25" s="150">
        <v>-8179</v>
      </c>
      <c r="AQ25" s="150">
        <v>-16592</v>
      </c>
      <c r="AR25" s="150">
        <v>-18483</v>
      </c>
      <c r="AS25" s="150">
        <v>27071</v>
      </c>
      <c r="AT25" s="28"/>
    </row>
    <row r="26" spans="1:47">
      <c r="A26" s="8" t="s">
        <v>78</v>
      </c>
      <c r="B26" s="28">
        <v>-7065</v>
      </c>
      <c r="C26" s="28">
        <v>-565</v>
      </c>
      <c r="D26" s="28">
        <v>439</v>
      </c>
      <c r="E26" s="28">
        <v>-2297</v>
      </c>
      <c r="F26" s="28">
        <v>-5183</v>
      </c>
      <c r="G26" s="28">
        <v>-10490</v>
      </c>
      <c r="H26" s="28">
        <v>-13183</v>
      </c>
      <c r="I26" s="28">
        <v>941</v>
      </c>
      <c r="J26" s="28"/>
      <c r="K26" s="150">
        <v>-642</v>
      </c>
      <c r="L26" s="150">
        <v>-6589</v>
      </c>
      <c r="M26" s="150">
        <v>195</v>
      </c>
      <c r="N26" s="150">
        <v>-29</v>
      </c>
      <c r="O26" s="28">
        <v>-98</v>
      </c>
      <c r="P26" s="28">
        <v>-233</v>
      </c>
      <c r="Q26" s="28">
        <v>140</v>
      </c>
      <c r="R26" s="28">
        <v>-374</v>
      </c>
      <c r="S26" s="28">
        <v>769</v>
      </c>
      <c r="T26" s="28">
        <v>-1199</v>
      </c>
      <c r="U26" s="28">
        <v>2219</v>
      </c>
      <c r="V26" s="28">
        <v>-1350</v>
      </c>
      <c r="W26" s="28">
        <v>-491</v>
      </c>
      <c r="X26" s="28">
        <v>29</v>
      </c>
      <c r="Y26" s="28">
        <v>79</v>
      </c>
      <c r="Z26" s="28">
        <v>-1914</v>
      </c>
      <c r="AA26" s="28">
        <v>-1149</v>
      </c>
      <c r="AB26" s="28">
        <v>-4232</v>
      </c>
      <c r="AC26" s="28">
        <v>-809</v>
      </c>
      <c r="AD26" s="28">
        <v>1007</v>
      </c>
      <c r="AE26" s="28">
        <v>-11692</v>
      </c>
      <c r="AF26" s="28">
        <v>-1144</v>
      </c>
      <c r="AG26" s="28">
        <v>7578</v>
      </c>
      <c r="AH26" s="28">
        <v>-5232</v>
      </c>
      <c r="AI26" s="28">
        <v>-4929</v>
      </c>
      <c r="AJ26" s="28">
        <v>-9191</v>
      </c>
      <c r="AK26" s="28">
        <v>900</v>
      </c>
      <c r="AL26" s="28">
        <v>37</v>
      </c>
      <c r="AM26" s="28">
        <v>-1933</v>
      </c>
      <c r="AN26" s="28">
        <v>3182</v>
      </c>
      <c r="AO26" s="28">
        <v>-516</v>
      </c>
      <c r="AP26" s="28">
        <v>208</v>
      </c>
      <c r="AQ26" s="28">
        <v>110</v>
      </c>
      <c r="AR26" s="28">
        <v>1344</v>
      </c>
      <c r="AS26" s="28">
        <v>-593</v>
      </c>
      <c r="AT26" s="28"/>
    </row>
    <row r="27" spans="1:47">
      <c r="A27" s="8" t="s">
        <v>79</v>
      </c>
      <c r="B27" s="207">
        <v>0</v>
      </c>
      <c r="C27" s="207">
        <v>0</v>
      </c>
      <c r="D27" s="207">
        <v>0</v>
      </c>
      <c r="E27" s="28">
        <v>25676</v>
      </c>
      <c r="F27" s="207">
        <v>0</v>
      </c>
      <c r="G27" s="208">
        <v>0</v>
      </c>
      <c r="H27" s="208">
        <v>0</v>
      </c>
      <c r="I27" s="208">
        <v>0</v>
      </c>
      <c r="J27" s="208"/>
      <c r="K27" s="207">
        <v>0</v>
      </c>
      <c r="L27" s="207">
        <v>0</v>
      </c>
      <c r="M27" s="207">
        <v>0</v>
      </c>
      <c r="N27" s="207">
        <v>0</v>
      </c>
      <c r="O27" s="207">
        <v>0</v>
      </c>
      <c r="P27" s="207">
        <v>0</v>
      </c>
      <c r="Q27" s="207">
        <v>0</v>
      </c>
      <c r="R27" s="207">
        <v>0</v>
      </c>
      <c r="S27" s="207">
        <v>0</v>
      </c>
      <c r="T27" s="207">
        <v>0</v>
      </c>
      <c r="U27" s="207">
        <v>0</v>
      </c>
      <c r="V27" s="207">
        <v>0</v>
      </c>
      <c r="W27" s="28">
        <v>4247</v>
      </c>
      <c r="X27" s="28">
        <v>8705</v>
      </c>
      <c r="Y27" s="28">
        <v>5118</v>
      </c>
      <c r="Z27" s="28">
        <v>7606</v>
      </c>
      <c r="AA27" s="207">
        <v>0</v>
      </c>
      <c r="AB27" s="207">
        <v>0</v>
      </c>
      <c r="AC27" s="207">
        <v>0</v>
      </c>
      <c r="AD27" s="207">
        <v>0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  <c r="AL27" s="207">
        <v>0</v>
      </c>
      <c r="AM27" s="207">
        <v>0</v>
      </c>
      <c r="AN27" s="207">
        <v>0</v>
      </c>
      <c r="AO27" s="207">
        <v>0</v>
      </c>
      <c r="AP27" s="207">
        <v>0</v>
      </c>
      <c r="AQ27" s="207">
        <v>0</v>
      </c>
      <c r="AR27" s="207">
        <v>0</v>
      </c>
      <c r="AS27" s="207">
        <v>0</v>
      </c>
      <c r="AT27" s="28"/>
    </row>
    <row r="28" spans="1:47">
      <c r="A28" s="137" t="s">
        <v>80</v>
      </c>
      <c r="B28" s="149">
        <v>-14265</v>
      </c>
      <c r="C28" s="149">
        <v>14874</v>
      </c>
      <c r="D28" s="149">
        <v>12754</v>
      </c>
      <c r="E28" s="149">
        <v>-31707</v>
      </c>
      <c r="F28" s="149">
        <v>-9189</v>
      </c>
      <c r="G28" s="149">
        <v>16501</v>
      </c>
      <c r="H28" s="149">
        <v>10774</v>
      </c>
      <c r="I28" s="149">
        <v>-15063</v>
      </c>
      <c r="J28" s="28"/>
      <c r="K28" s="150">
        <v>-8560</v>
      </c>
      <c r="L28" s="150">
        <v>-15552</v>
      </c>
      <c r="M28" s="150">
        <v>5635</v>
      </c>
      <c r="N28" s="150">
        <v>4211</v>
      </c>
      <c r="O28" s="150">
        <v>8177</v>
      </c>
      <c r="P28" s="150">
        <v>-3049</v>
      </c>
      <c r="Q28" s="150">
        <v>10523</v>
      </c>
      <c r="R28" s="150">
        <v>-777</v>
      </c>
      <c r="S28" s="150">
        <v>1538</v>
      </c>
      <c r="T28" s="150">
        <v>4110</v>
      </c>
      <c r="U28" s="150">
        <v>4467</v>
      </c>
      <c r="V28" s="150">
        <v>2639</v>
      </c>
      <c r="W28" s="150">
        <v>-32634</v>
      </c>
      <c r="X28" s="150">
        <v>-3806</v>
      </c>
      <c r="Y28" s="150">
        <v>-8555</v>
      </c>
      <c r="Z28" s="150">
        <v>13288</v>
      </c>
      <c r="AA28" s="150">
        <v>-9348</v>
      </c>
      <c r="AB28" s="150">
        <v>15167</v>
      </c>
      <c r="AC28" s="150">
        <v>-14909</v>
      </c>
      <c r="AD28" s="150">
        <v>-99</v>
      </c>
      <c r="AE28" s="150">
        <v>15827</v>
      </c>
      <c r="AF28" s="150">
        <f>-7283+2238</f>
        <v>-5045</v>
      </c>
      <c r="AG28" s="150">
        <f>1318+4698</f>
        <v>6016</v>
      </c>
      <c r="AH28" s="150">
        <v>-297</v>
      </c>
      <c r="AI28" s="150">
        <v>7283</v>
      </c>
      <c r="AJ28" s="150">
        <v>13662</v>
      </c>
      <c r="AK28" s="150">
        <v>1286</v>
      </c>
      <c r="AL28" s="150">
        <v>-11457</v>
      </c>
      <c r="AM28" s="150">
        <v>-998</v>
      </c>
      <c r="AN28" s="150">
        <v>-18117</v>
      </c>
      <c r="AO28" s="150">
        <v>3292</v>
      </c>
      <c r="AP28" s="150">
        <v>760</v>
      </c>
      <c r="AQ28" s="150">
        <v>-1961</v>
      </c>
      <c r="AR28" s="150">
        <v>-3666</v>
      </c>
      <c r="AS28" s="150">
        <v>3037</v>
      </c>
      <c r="AT28" s="28"/>
    </row>
    <row r="29" spans="1:47">
      <c r="A29" s="8" t="s">
        <v>81</v>
      </c>
      <c r="B29" s="28">
        <v>-435</v>
      </c>
      <c r="C29" s="28">
        <v>270</v>
      </c>
      <c r="D29" s="28">
        <v>-2097</v>
      </c>
      <c r="E29" s="28">
        <v>2296</v>
      </c>
      <c r="F29" s="28">
        <v>2185</v>
      </c>
      <c r="G29" s="28">
        <v>-287</v>
      </c>
      <c r="H29" s="28">
        <v>-1238</v>
      </c>
      <c r="I29" s="28">
        <v>-3873</v>
      </c>
      <c r="J29" s="28"/>
      <c r="K29" s="28">
        <v>-695</v>
      </c>
      <c r="L29" s="28">
        <v>-430</v>
      </c>
      <c r="M29" s="28">
        <v>517</v>
      </c>
      <c r="N29" s="28">
        <v>172</v>
      </c>
      <c r="O29" s="28">
        <v>16</v>
      </c>
      <c r="P29" s="28">
        <v>-78</v>
      </c>
      <c r="Q29" s="28">
        <v>53</v>
      </c>
      <c r="R29" s="28">
        <v>280</v>
      </c>
      <c r="S29" s="28">
        <v>-85</v>
      </c>
      <c r="T29" s="28">
        <v>-12</v>
      </c>
      <c r="U29" s="28">
        <v>-2216</v>
      </c>
      <c r="V29" s="28">
        <v>216</v>
      </c>
      <c r="W29" s="28">
        <v>-46</v>
      </c>
      <c r="X29" s="28">
        <v>26</v>
      </c>
      <c r="Y29" s="28">
        <v>-111</v>
      </c>
      <c r="Z29" s="28">
        <v>2427</v>
      </c>
      <c r="AA29" s="28">
        <v>-142</v>
      </c>
      <c r="AB29" s="28">
        <v>-77</v>
      </c>
      <c r="AC29" s="28">
        <v>2439</v>
      </c>
      <c r="AD29" s="28">
        <v>-35</v>
      </c>
      <c r="AE29" s="28">
        <v>-25</v>
      </c>
      <c r="AF29" s="28">
        <v>-83</v>
      </c>
      <c r="AG29" s="28">
        <v>59</v>
      </c>
      <c r="AH29" s="28">
        <v>-238</v>
      </c>
      <c r="AI29" s="28">
        <v>-110</v>
      </c>
      <c r="AJ29" s="28">
        <v>116</v>
      </c>
      <c r="AK29" s="28">
        <v>-106</v>
      </c>
      <c r="AL29" s="28">
        <v>-1138</v>
      </c>
      <c r="AM29" s="28">
        <v>-429</v>
      </c>
      <c r="AN29" s="28">
        <v>-223</v>
      </c>
      <c r="AO29" s="28">
        <v>758</v>
      </c>
      <c r="AP29" s="28">
        <v>-3979</v>
      </c>
      <c r="AQ29" s="28">
        <v>-122</v>
      </c>
      <c r="AR29" s="28">
        <v>-481</v>
      </c>
      <c r="AS29" s="28">
        <v>-424</v>
      </c>
      <c r="AT29" s="28"/>
    </row>
    <row r="30" spans="1:47" ht="15">
      <c r="A30" s="147" t="s">
        <v>82</v>
      </c>
      <c r="B30" s="152">
        <v>182813</v>
      </c>
      <c r="C30" s="152">
        <v>85169</v>
      </c>
      <c r="D30" s="152">
        <v>118953</v>
      </c>
      <c r="E30" s="152">
        <v>-131853.5</v>
      </c>
      <c r="F30" s="152">
        <v>77786</v>
      </c>
      <c r="G30" s="152">
        <v>226396</v>
      </c>
      <c r="H30" s="152">
        <v>278117</v>
      </c>
      <c r="I30" s="152">
        <v>259282</v>
      </c>
      <c r="J30" s="28"/>
      <c r="K30" s="152">
        <v>63018</v>
      </c>
      <c r="L30" s="152">
        <v>-10030</v>
      </c>
      <c r="M30" s="152">
        <v>39070</v>
      </c>
      <c r="N30" s="152">
        <v>90754</v>
      </c>
      <c r="O30" s="152">
        <v>5526</v>
      </c>
      <c r="P30" s="152">
        <v>3316</v>
      </c>
      <c r="Q30" s="152">
        <v>51886</v>
      </c>
      <c r="R30" s="152">
        <v>24441</v>
      </c>
      <c r="S30" s="152">
        <v>21100</v>
      </c>
      <c r="T30" s="152">
        <v>15414</v>
      </c>
      <c r="U30" s="152">
        <v>34191</v>
      </c>
      <c r="V30" s="152">
        <v>48251</v>
      </c>
      <c r="W30" s="152">
        <v>-50455</v>
      </c>
      <c r="X30" s="152">
        <v>-87155</v>
      </c>
      <c r="Y30" s="152">
        <v>-22552</v>
      </c>
      <c r="Z30" s="152">
        <v>28308</v>
      </c>
      <c r="AA30" s="152">
        <v>-29729</v>
      </c>
      <c r="AB30" s="152">
        <v>15250</v>
      </c>
      <c r="AC30" s="152">
        <v>23436</v>
      </c>
      <c r="AD30" s="152">
        <v>68830</v>
      </c>
      <c r="AE30" s="152">
        <v>41798</v>
      </c>
      <c r="AF30" s="152">
        <v>30213</v>
      </c>
      <c r="AG30" s="152">
        <v>79647</v>
      </c>
      <c r="AH30" s="152">
        <v>74738</v>
      </c>
      <c r="AI30" s="152">
        <v>58670</v>
      </c>
      <c r="AJ30" s="152">
        <v>67351</v>
      </c>
      <c r="AK30" s="152">
        <v>88182</v>
      </c>
      <c r="AL30" s="152">
        <v>63914</v>
      </c>
      <c r="AM30" s="152">
        <v>47753</v>
      </c>
      <c r="AN30" s="152">
        <v>44920</v>
      </c>
      <c r="AO30" s="152">
        <v>74879</v>
      </c>
      <c r="AP30" s="152">
        <v>91730</v>
      </c>
      <c r="AQ30" s="152">
        <v>26582</v>
      </c>
      <c r="AR30" s="152">
        <v>41174</v>
      </c>
      <c r="AS30" s="152">
        <v>176274</v>
      </c>
      <c r="AT30" s="28"/>
    </row>
    <row r="31" spans="1:47">
      <c r="A31" s="8" t="s">
        <v>83</v>
      </c>
      <c r="B31" s="28">
        <v>-53314</v>
      </c>
      <c r="C31" s="28">
        <v>-48136</v>
      </c>
      <c r="D31" s="28">
        <v>-38837</v>
      </c>
      <c r="E31" s="28">
        <v>-17532</v>
      </c>
      <c r="F31" s="28">
        <v>-31933</v>
      </c>
      <c r="G31" s="28">
        <v>-85476</v>
      </c>
      <c r="H31" s="28">
        <v>-95702</v>
      </c>
      <c r="I31" s="28">
        <v>-109903</v>
      </c>
      <c r="J31" s="28"/>
      <c r="K31" s="28">
        <v>-22339</v>
      </c>
      <c r="L31" s="28">
        <v>5987</v>
      </c>
      <c r="M31" s="28">
        <v>-15537</v>
      </c>
      <c r="N31" s="28">
        <v>-21426</v>
      </c>
      <c r="O31" s="28">
        <v>-4963</v>
      </c>
      <c r="P31" s="28">
        <v>-2210</v>
      </c>
      <c r="Q31" s="28">
        <v>-25805</v>
      </c>
      <c r="R31" s="28">
        <v>-15158</v>
      </c>
      <c r="S31" s="28">
        <v>-8876</v>
      </c>
      <c r="T31" s="28">
        <v>-4980</v>
      </c>
      <c r="U31" s="28">
        <v>-9793</v>
      </c>
      <c r="V31" s="28">
        <v>-15187</v>
      </c>
      <c r="W31" s="28">
        <v>-1869</v>
      </c>
      <c r="X31" s="28">
        <v>-2426</v>
      </c>
      <c r="Y31" s="28">
        <v>-7049</v>
      </c>
      <c r="Z31" s="28">
        <v>-6188</v>
      </c>
      <c r="AA31" s="28">
        <v>70</v>
      </c>
      <c r="AB31" s="28">
        <v>-10259</v>
      </c>
      <c r="AC31" s="28">
        <v>1439</v>
      </c>
      <c r="AD31" s="28">
        <v>-23183</v>
      </c>
      <c r="AE31" s="28">
        <v>-17169</v>
      </c>
      <c r="AF31" s="28">
        <v>-15638</v>
      </c>
      <c r="AG31" s="28">
        <v>-32604</v>
      </c>
      <c r="AH31" s="28">
        <v>-20065</v>
      </c>
      <c r="AI31" s="28">
        <v>-21026</v>
      </c>
      <c r="AJ31" s="28">
        <v>-38824</v>
      </c>
      <c r="AK31" s="28">
        <v>-28072</v>
      </c>
      <c r="AL31" s="28">
        <v>-7780</v>
      </c>
      <c r="AM31" s="28">
        <v>-18961</v>
      </c>
      <c r="AN31" s="28">
        <v>-18145</v>
      </c>
      <c r="AO31" s="28">
        <v>-39589</v>
      </c>
      <c r="AP31" s="28">
        <v>-33208</v>
      </c>
      <c r="AQ31" s="28">
        <v>-12505</v>
      </c>
      <c r="AR31" s="28">
        <v>-18486</v>
      </c>
      <c r="AS31" s="28">
        <v>-25732</v>
      </c>
      <c r="AT31" s="28"/>
    </row>
    <row r="32" spans="1:47" ht="15">
      <c r="A32" s="147" t="s">
        <v>84</v>
      </c>
      <c r="B32" s="152">
        <v>129499</v>
      </c>
      <c r="C32" s="152">
        <v>37033</v>
      </c>
      <c r="D32" s="152">
        <v>80116</v>
      </c>
      <c r="E32" s="152">
        <v>-149385.5</v>
      </c>
      <c r="F32" s="152">
        <v>45853</v>
      </c>
      <c r="G32" s="152">
        <v>140920</v>
      </c>
      <c r="H32" s="152">
        <v>182415</v>
      </c>
      <c r="I32" s="152">
        <v>149379</v>
      </c>
      <c r="J32" s="28"/>
      <c r="K32" s="152">
        <v>40679</v>
      </c>
      <c r="L32" s="152">
        <v>-4043</v>
      </c>
      <c r="M32" s="152">
        <v>23533</v>
      </c>
      <c r="N32" s="152">
        <v>69328</v>
      </c>
      <c r="O32" s="152">
        <v>563</v>
      </c>
      <c r="P32" s="152">
        <v>1106</v>
      </c>
      <c r="Q32" s="152">
        <v>26081</v>
      </c>
      <c r="R32" s="152">
        <v>9283</v>
      </c>
      <c r="S32" s="152">
        <v>12224</v>
      </c>
      <c r="T32" s="152">
        <v>10434</v>
      </c>
      <c r="U32" s="152">
        <v>24398</v>
      </c>
      <c r="V32" s="152">
        <v>33064</v>
      </c>
      <c r="W32" s="152">
        <v>-52324</v>
      </c>
      <c r="X32" s="152">
        <v>-89581</v>
      </c>
      <c r="Y32" s="152">
        <v>-29601</v>
      </c>
      <c r="Z32" s="152">
        <v>22120</v>
      </c>
      <c r="AA32" s="152">
        <v>-29659</v>
      </c>
      <c r="AB32" s="152">
        <v>4991</v>
      </c>
      <c r="AC32" s="152">
        <v>24875</v>
      </c>
      <c r="AD32" s="152">
        <v>45647</v>
      </c>
      <c r="AE32" s="152">
        <v>24629</v>
      </c>
      <c r="AF32" s="152">
        <v>14575</v>
      </c>
      <c r="AG32" s="152">
        <v>47043</v>
      </c>
      <c r="AH32" s="152">
        <v>54673</v>
      </c>
      <c r="AI32" s="152">
        <v>37644</v>
      </c>
      <c r="AJ32" s="152">
        <v>28527</v>
      </c>
      <c r="AK32" s="152">
        <v>60110</v>
      </c>
      <c r="AL32" s="152">
        <v>56134</v>
      </c>
      <c r="AM32" s="152">
        <v>28792</v>
      </c>
      <c r="AN32" s="152">
        <v>26775</v>
      </c>
      <c r="AO32" s="152">
        <v>35290</v>
      </c>
      <c r="AP32" s="152">
        <v>58522</v>
      </c>
      <c r="AQ32" s="152">
        <v>14077</v>
      </c>
      <c r="AR32" s="152">
        <v>22688</v>
      </c>
      <c r="AS32" s="152">
        <v>150542</v>
      </c>
      <c r="AT32" s="28"/>
      <c r="AU32" s="48"/>
    </row>
    <row r="33" spans="1:46">
      <c r="A33" s="8" t="s">
        <v>85</v>
      </c>
      <c r="B33" s="28">
        <v>-333</v>
      </c>
      <c r="C33" s="28">
        <v>-186</v>
      </c>
      <c r="D33" s="28">
        <v>-220</v>
      </c>
      <c r="E33" s="28">
        <v>-65</v>
      </c>
      <c r="F33" s="28">
        <v>-367</v>
      </c>
      <c r="G33" s="28">
        <v>-577</v>
      </c>
      <c r="H33" s="28">
        <v>-1141</v>
      </c>
      <c r="I33" s="28">
        <v>-620</v>
      </c>
      <c r="J33" s="28"/>
      <c r="K33" s="28">
        <v>-77</v>
      </c>
      <c r="L33" s="28">
        <v>-71</v>
      </c>
      <c r="M33" s="28">
        <v>-128</v>
      </c>
      <c r="N33" s="28">
        <v>-56</v>
      </c>
      <c r="O33" s="28">
        <v>-45</v>
      </c>
      <c r="P33" s="28">
        <v>-40</v>
      </c>
      <c r="Q33" s="28">
        <v>-55</v>
      </c>
      <c r="R33" s="28">
        <v>-47</v>
      </c>
      <c r="S33" s="28">
        <v>-59</v>
      </c>
      <c r="T33" s="28">
        <v>-11</v>
      </c>
      <c r="U33" s="28">
        <v>-46</v>
      </c>
      <c r="V33" s="28">
        <v>-105</v>
      </c>
      <c r="W33" s="28">
        <v>-8</v>
      </c>
      <c r="X33" s="28">
        <v>38</v>
      </c>
      <c r="Y33" s="28">
        <v>-10</v>
      </c>
      <c r="Z33" s="28">
        <v>-85</v>
      </c>
      <c r="AA33" s="28">
        <v>-54</v>
      </c>
      <c r="AB33" s="28">
        <v>-58</v>
      </c>
      <c r="AC33" s="28">
        <v>-170</v>
      </c>
      <c r="AD33" s="28">
        <v>-85</v>
      </c>
      <c r="AE33" s="28">
        <v>-126</v>
      </c>
      <c r="AF33" s="28">
        <v>-94</v>
      </c>
      <c r="AG33" s="28">
        <v>-176</v>
      </c>
      <c r="AH33" s="28">
        <v>-181</v>
      </c>
      <c r="AI33" s="28">
        <v>-237</v>
      </c>
      <c r="AJ33" s="28">
        <v>-159</v>
      </c>
      <c r="AK33" s="28">
        <v>-389</v>
      </c>
      <c r="AL33" s="28">
        <v>-356</v>
      </c>
      <c r="AM33" s="28">
        <v>-283</v>
      </c>
      <c r="AN33" s="28">
        <v>-143</v>
      </c>
      <c r="AO33" s="28">
        <v>-76</v>
      </c>
      <c r="AP33" s="28">
        <v>-118</v>
      </c>
      <c r="AQ33" s="28">
        <v>-147</v>
      </c>
      <c r="AR33" s="28">
        <v>-101</v>
      </c>
      <c r="AS33" s="28">
        <v>-113</v>
      </c>
      <c r="AT33" s="28"/>
    </row>
    <row r="34" spans="1:46" ht="15">
      <c r="A34" s="147" t="s">
        <v>86</v>
      </c>
      <c r="B34" s="152">
        <v>129166</v>
      </c>
      <c r="C34" s="152">
        <v>36847</v>
      </c>
      <c r="D34" s="152">
        <v>79896</v>
      </c>
      <c r="E34" s="152">
        <v>-149451</v>
      </c>
      <c r="F34" s="152">
        <v>45486</v>
      </c>
      <c r="G34" s="152">
        <v>140343</v>
      </c>
      <c r="H34" s="152">
        <v>181274</v>
      </c>
      <c r="I34" s="152">
        <v>148759</v>
      </c>
      <c r="J34" s="28"/>
      <c r="K34" s="152">
        <v>40602</v>
      </c>
      <c r="L34" s="152">
        <v>-4114</v>
      </c>
      <c r="M34" s="152">
        <v>23405</v>
      </c>
      <c r="N34" s="152">
        <v>69272</v>
      </c>
      <c r="O34" s="152">
        <v>518</v>
      </c>
      <c r="P34" s="152">
        <v>1066</v>
      </c>
      <c r="Q34" s="152">
        <v>26026</v>
      </c>
      <c r="R34" s="152">
        <v>9236</v>
      </c>
      <c r="S34" s="152">
        <v>12165</v>
      </c>
      <c r="T34" s="152">
        <v>10423</v>
      </c>
      <c r="U34" s="152">
        <v>24352</v>
      </c>
      <c r="V34" s="152">
        <v>32959</v>
      </c>
      <c r="W34" s="152">
        <v>-52332</v>
      </c>
      <c r="X34" s="152">
        <v>-89543</v>
      </c>
      <c r="Y34" s="152">
        <v>-29611</v>
      </c>
      <c r="Z34" s="152">
        <v>22035</v>
      </c>
      <c r="AA34" s="152">
        <v>-29713</v>
      </c>
      <c r="AB34" s="152">
        <v>4933</v>
      </c>
      <c r="AC34" s="152">
        <v>24705</v>
      </c>
      <c r="AD34" s="152">
        <v>45562</v>
      </c>
      <c r="AE34" s="152">
        <v>24503</v>
      </c>
      <c r="AF34" s="152">
        <v>14481</v>
      </c>
      <c r="AG34" s="152">
        <v>46867</v>
      </c>
      <c r="AH34" s="152">
        <v>54492</v>
      </c>
      <c r="AI34" s="152">
        <v>37407</v>
      </c>
      <c r="AJ34" s="152">
        <v>28368</v>
      </c>
      <c r="AK34" s="152">
        <v>59721</v>
      </c>
      <c r="AL34" s="152">
        <v>55778</v>
      </c>
      <c r="AM34" s="152">
        <v>28509</v>
      </c>
      <c r="AN34" s="152">
        <v>26632</v>
      </c>
      <c r="AO34" s="152">
        <v>35214</v>
      </c>
      <c r="AP34" s="152">
        <v>58404</v>
      </c>
      <c r="AQ34" s="152">
        <v>13930</v>
      </c>
      <c r="AR34" s="152">
        <v>22587</v>
      </c>
      <c r="AS34" s="152">
        <v>150429</v>
      </c>
      <c r="AT34" s="28"/>
    </row>
    <row r="35" spans="1:46" ht="15">
      <c r="A35" s="147" t="s">
        <v>149</v>
      </c>
      <c r="B35" s="199">
        <v>3.8910988770983798E-2</v>
      </c>
      <c r="C35" s="199">
        <v>1.1957212733375282E-2</v>
      </c>
      <c r="D35" s="199">
        <v>2.7000311245702631E-2</v>
      </c>
      <c r="E35" s="199">
        <v>-7.5319810968446532E-2</v>
      </c>
      <c r="F35" s="199">
        <v>1.7100379012937279E-2</v>
      </c>
      <c r="G35" s="199">
        <v>3.8780547248861673E-2</v>
      </c>
      <c r="H35" s="199">
        <v>4.1846515529754068E-2</v>
      </c>
      <c r="I35" s="199">
        <v>3.3278212288503188E-2</v>
      </c>
      <c r="J35" s="28"/>
      <c r="K35" s="199">
        <v>5.1955264370169424E-2</v>
      </c>
      <c r="L35" s="199">
        <v>-5.1508830621837037E-3</v>
      </c>
      <c r="M35" s="199">
        <v>2.7781536584265715E-2</v>
      </c>
      <c r="N35" s="199">
        <v>7.7236556466242459E-2</v>
      </c>
      <c r="O35" s="199">
        <v>6.0949279139462073E-4</v>
      </c>
      <c r="P35" s="199">
        <v>1.4138493574014882E-3</v>
      </c>
      <c r="Q35" s="199">
        <v>3.5929053028002186E-2</v>
      </c>
      <c r="R35" s="199">
        <v>1.2260035946489112E-2</v>
      </c>
      <c r="S35" s="199">
        <v>1.6641609632844914E-2</v>
      </c>
      <c r="T35" s="199">
        <v>1.4401481184671397E-2</v>
      </c>
      <c r="U35" s="199">
        <v>3.2470675454585457E-2</v>
      </c>
      <c r="V35" s="199">
        <v>4.3690993496525561E-2</v>
      </c>
      <c r="W35" s="199">
        <v>-8.47476291651552E-2</v>
      </c>
      <c r="X35" s="199">
        <v>-0.30610479823877701</v>
      </c>
      <c r="Y35" s="199">
        <v>-6.3434154743262083E-2</v>
      </c>
      <c r="Z35" s="199">
        <v>3.6278054370159636E-2</v>
      </c>
      <c r="AA35" s="199">
        <v>-5.2953400009980112E-2</v>
      </c>
      <c r="AB35" s="199">
        <v>8.322985139093228E-3</v>
      </c>
      <c r="AC35" s="199">
        <v>3.4036614331612099E-2</v>
      </c>
      <c r="AD35" s="199">
        <v>5.8390811668422415E-2</v>
      </c>
      <c r="AE35" s="199">
        <v>3.0989741754259937E-2</v>
      </c>
      <c r="AF35" s="199">
        <v>1.6309360904160963E-2</v>
      </c>
      <c r="AG35" s="199">
        <v>5.0848266741021782E-2</v>
      </c>
      <c r="AH35" s="199">
        <v>5.3495748672472546E-2</v>
      </c>
      <c r="AI35" s="199">
        <v>3.7754644769033258E-2</v>
      </c>
      <c r="AJ35" s="199">
        <v>2.7263265229630157E-2</v>
      </c>
      <c r="AK35" s="199">
        <v>5.3080143274879789E-2</v>
      </c>
      <c r="AL35" s="199">
        <v>4.7452263166178205E-2</v>
      </c>
      <c r="AM35" s="199">
        <v>2.6364120604130369E-2</v>
      </c>
      <c r="AN35" s="199">
        <v>2.3973333357337874E-2</v>
      </c>
      <c r="AO35" s="199">
        <v>3.1061538257981715E-2</v>
      </c>
      <c r="AP35" s="199">
        <v>5.1042631661743401E-2</v>
      </c>
      <c r="AQ35" s="199">
        <v>1.2938977811464299E-2</v>
      </c>
      <c r="AR35" s="199">
        <v>1.97733337068501E-2</v>
      </c>
      <c r="AS35" s="199">
        <v>0.12611122475327499</v>
      </c>
      <c r="AT35" s="28"/>
    </row>
    <row r="36" spans="1:46" ht="15">
      <c r="A36" s="6" t="s">
        <v>87</v>
      </c>
      <c r="B36" s="68"/>
      <c r="C36" s="68"/>
      <c r="D36" s="68"/>
      <c r="E36" s="68"/>
      <c r="F36" s="68"/>
      <c r="G36" s="68"/>
      <c r="H36" s="68"/>
      <c r="I36" s="6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</row>
    <row r="37" spans="1:46" s="35" customFormat="1">
      <c r="A37" s="33" t="s">
        <v>88</v>
      </c>
      <c r="B37" s="34">
        <v>0.61</v>
      </c>
      <c r="C37" s="34">
        <v>0.18</v>
      </c>
      <c r="D37" s="34">
        <v>0.39</v>
      </c>
      <c r="E37" s="34">
        <v>-0.73</v>
      </c>
      <c r="F37" s="34">
        <v>0.22</v>
      </c>
      <c r="G37" s="34">
        <v>0.67</v>
      </c>
      <c r="H37" s="34">
        <v>0.86</v>
      </c>
      <c r="I37" s="34">
        <v>0.71</v>
      </c>
      <c r="J37" s="28"/>
      <c r="K37" s="34">
        <v>0.19</v>
      </c>
      <c r="L37" s="34">
        <v>-0.02</v>
      </c>
      <c r="M37" s="34">
        <v>0.11</v>
      </c>
      <c r="N37" s="34">
        <v>0.33</v>
      </c>
      <c r="O37" s="34">
        <v>0</v>
      </c>
      <c r="P37" s="34">
        <v>0.01</v>
      </c>
      <c r="Q37" s="34">
        <v>0.12</v>
      </c>
      <c r="R37" s="34">
        <v>0.04</v>
      </c>
      <c r="S37" s="34">
        <v>0.06</v>
      </c>
      <c r="T37" s="34">
        <v>0.05</v>
      </c>
      <c r="U37" s="34">
        <v>0.12</v>
      </c>
      <c r="V37" s="34">
        <v>0.16</v>
      </c>
      <c r="W37" s="34">
        <v>-0.26</v>
      </c>
      <c r="X37" s="34">
        <v>-0.44</v>
      </c>
      <c r="Y37" s="34">
        <v>-0.14000000000000001</v>
      </c>
      <c r="Z37" s="34">
        <v>0.11</v>
      </c>
      <c r="AA37" s="34">
        <v>-0.14000000000000001</v>
      </c>
      <c r="AB37" s="34">
        <v>0.02</v>
      </c>
      <c r="AC37" s="34">
        <v>0.12</v>
      </c>
      <c r="AD37" s="34">
        <v>0.22</v>
      </c>
      <c r="AE37" s="34">
        <v>0.12</v>
      </c>
      <c r="AF37" s="34">
        <v>7.0000000000000007E-2</v>
      </c>
      <c r="AG37" s="34">
        <v>0.22254612530443299</v>
      </c>
      <c r="AH37" s="34">
        <v>0.25875314101796903</v>
      </c>
      <c r="AI37" s="34">
        <v>0.177625683514262</v>
      </c>
      <c r="AJ37" s="34">
        <v>0.13468431718063598</v>
      </c>
      <c r="AK37" s="34">
        <v>0.28000000000000003</v>
      </c>
      <c r="AL37" s="34">
        <v>0.26</v>
      </c>
      <c r="AM37" s="34">
        <v>0.14000000000000001</v>
      </c>
      <c r="AN37" s="34">
        <v>0.13</v>
      </c>
      <c r="AO37" s="34">
        <v>0.17</v>
      </c>
      <c r="AP37" s="34">
        <v>0.28000000000000003</v>
      </c>
      <c r="AQ37" s="34">
        <v>7.0000000000000007E-2</v>
      </c>
      <c r="AR37" s="34">
        <v>0.11</v>
      </c>
      <c r="AS37" s="34">
        <v>0.71</v>
      </c>
    </row>
    <row r="38" spans="1:46" s="35" customFormat="1" ht="15" thickBot="1">
      <c r="A38" s="72" t="s">
        <v>89</v>
      </c>
      <c r="B38" s="71">
        <v>210935685</v>
      </c>
      <c r="C38" s="71">
        <v>209136832</v>
      </c>
      <c r="D38" s="71">
        <v>204003977</v>
      </c>
      <c r="E38" s="71">
        <v>205417516</v>
      </c>
      <c r="F38" s="36">
        <v>210386761</v>
      </c>
      <c r="G38" s="36">
        <v>210552173</v>
      </c>
      <c r="H38" s="36">
        <v>210632812</v>
      </c>
      <c r="I38" s="36">
        <v>210660590</v>
      </c>
      <c r="J38" s="28"/>
      <c r="K38" s="36">
        <v>210711224</v>
      </c>
      <c r="L38" s="36">
        <v>210881194</v>
      </c>
      <c r="M38" s="36">
        <v>211072340</v>
      </c>
      <c r="N38" s="36">
        <v>211072508</v>
      </c>
      <c r="O38" s="36">
        <v>211072508</v>
      </c>
      <c r="P38" s="36">
        <v>210579612</v>
      </c>
      <c r="Q38" s="36">
        <v>208628186</v>
      </c>
      <c r="R38" s="36">
        <v>206324785</v>
      </c>
      <c r="S38" s="36">
        <v>204035213</v>
      </c>
      <c r="T38" s="36">
        <v>203840735</v>
      </c>
      <c r="U38" s="36">
        <v>204069355</v>
      </c>
      <c r="V38" s="36">
        <v>204069509</v>
      </c>
      <c r="W38" s="36">
        <v>204070029</v>
      </c>
      <c r="X38" s="71">
        <v>204317323</v>
      </c>
      <c r="Y38" s="71">
        <v>205990486</v>
      </c>
      <c r="Z38" s="71">
        <v>207265620</v>
      </c>
      <c r="AA38" s="71">
        <v>207265773</v>
      </c>
      <c r="AB38" s="71">
        <v>210359930</v>
      </c>
      <c r="AC38" s="71">
        <v>210478322</v>
      </c>
      <c r="AD38" s="71">
        <v>210478322</v>
      </c>
      <c r="AE38" s="71">
        <v>210478322</v>
      </c>
      <c r="AF38" s="71">
        <v>210539537</v>
      </c>
      <c r="AG38" s="71">
        <v>210594545</v>
      </c>
      <c r="AH38" s="71">
        <v>210594545</v>
      </c>
      <c r="AI38" s="71">
        <v>210594545</v>
      </c>
      <c r="AJ38" s="71">
        <v>210625859</v>
      </c>
      <c r="AK38" s="71">
        <v>210654969</v>
      </c>
      <c r="AL38" s="71">
        <v>210654969</v>
      </c>
      <c r="AM38" s="71">
        <v>210655747</v>
      </c>
      <c r="AN38" s="71">
        <v>210660444</v>
      </c>
      <c r="AO38" s="71">
        <v>210663057</v>
      </c>
      <c r="AP38" s="71">
        <v>210663057</v>
      </c>
      <c r="AQ38" s="71">
        <v>210663057</v>
      </c>
      <c r="AR38" s="71">
        <v>210663057</v>
      </c>
      <c r="AS38" s="71">
        <v>210663057</v>
      </c>
    </row>
    <row r="39" spans="1:46" s="35" customFormat="1">
      <c r="A39" s="201"/>
      <c r="B39" s="202"/>
      <c r="C39" s="202"/>
      <c r="D39" s="202"/>
      <c r="E39" s="202"/>
      <c r="F39" s="39"/>
      <c r="G39" s="39"/>
      <c r="H39" s="39"/>
      <c r="I39" s="39"/>
      <c r="J39" s="2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</row>
    <row r="40" spans="1:46" s="35" customFormat="1" ht="15">
      <c r="A40" s="37" t="s">
        <v>90</v>
      </c>
      <c r="B40" s="79"/>
      <c r="C40" s="79"/>
      <c r="D40" s="79"/>
      <c r="E40" s="80"/>
      <c r="F40" s="80"/>
      <c r="G40" s="80"/>
      <c r="H40" s="80"/>
      <c r="I40" s="80"/>
      <c r="J40" s="28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</row>
    <row r="41" spans="1:46" s="35" customFormat="1">
      <c r="A41" s="29" t="s">
        <v>143</v>
      </c>
      <c r="B41" s="59">
        <v>129166</v>
      </c>
      <c r="C41" s="59">
        <v>36847</v>
      </c>
      <c r="D41" s="59">
        <v>79896</v>
      </c>
      <c r="E41" s="59">
        <v>-149451</v>
      </c>
      <c r="F41" s="59">
        <v>45486</v>
      </c>
      <c r="G41" s="59">
        <v>140343</v>
      </c>
      <c r="H41" s="59">
        <v>181274</v>
      </c>
      <c r="I41" s="59">
        <v>148759</v>
      </c>
      <c r="J41" s="59"/>
      <c r="K41" s="59">
        <v>40602</v>
      </c>
      <c r="L41" s="59">
        <v>-4114</v>
      </c>
      <c r="M41" s="59">
        <v>23405</v>
      </c>
      <c r="N41" s="59">
        <v>69272</v>
      </c>
      <c r="O41" s="59">
        <v>518</v>
      </c>
      <c r="P41" s="59">
        <v>1066</v>
      </c>
      <c r="Q41" s="59">
        <v>26026</v>
      </c>
      <c r="R41" s="59">
        <v>9236</v>
      </c>
      <c r="S41" s="59">
        <v>12165</v>
      </c>
      <c r="T41" s="59">
        <v>10423</v>
      </c>
      <c r="U41" s="59">
        <v>24352</v>
      </c>
      <c r="V41" s="59">
        <v>32959</v>
      </c>
      <c r="W41" s="59">
        <v>-52332</v>
      </c>
      <c r="X41" s="59">
        <v>-89543</v>
      </c>
      <c r="Y41" s="59">
        <v>-29611</v>
      </c>
      <c r="Z41" s="59">
        <v>22035</v>
      </c>
      <c r="AA41" s="59">
        <v>-29713</v>
      </c>
      <c r="AB41" s="59">
        <v>4933</v>
      </c>
      <c r="AC41" s="59">
        <v>24705</v>
      </c>
      <c r="AD41" s="59">
        <v>45562</v>
      </c>
      <c r="AE41" s="59">
        <v>24503</v>
      </c>
      <c r="AF41" s="59">
        <v>14481</v>
      </c>
      <c r="AG41" s="59">
        <v>46867</v>
      </c>
      <c r="AH41" s="59">
        <v>54492</v>
      </c>
      <c r="AI41" s="59">
        <v>37407</v>
      </c>
      <c r="AJ41" s="59">
        <v>28368</v>
      </c>
      <c r="AK41" s="59">
        <v>59721</v>
      </c>
      <c r="AL41" s="59">
        <v>55778</v>
      </c>
      <c r="AM41" s="59">
        <v>28509</v>
      </c>
      <c r="AN41" s="59">
        <v>26632</v>
      </c>
      <c r="AO41" s="59">
        <v>35214</v>
      </c>
      <c r="AP41" s="59">
        <v>58404</v>
      </c>
      <c r="AQ41" s="59">
        <v>13930</v>
      </c>
      <c r="AR41" s="59">
        <v>22587</v>
      </c>
      <c r="AS41" s="59">
        <v>150429</v>
      </c>
      <c r="AT41" s="28"/>
    </row>
    <row r="42" spans="1:46" s="35" customFormat="1">
      <c r="A42" s="33" t="s">
        <v>144</v>
      </c>
      <c r="B42" s="39">
        <v>333</v>
      </c>
      <c r="C42" s="39">
        <v>186</v>
      </c>
      <c r="D42" s="39">
        <v>220</v>
      </c>
      <c r="E42" s="39">
        <v>65</v>
      </c>
      <c r="F42" s="39">
        <v>367</v>
      </c>
      <c r="G42" s="39">
        <v>577</v>
      </c>
      <c r="H42" s="39">
        <v>1141</v>
      </c>
      <c r="I42" s="39">
        <v>620</v>
      </c>
      <c r="J42" s="39"/>
      <c r="K42" s="39">
        <v>77</v>
      </c>
      <c r="L42" s="39">
        <v>71</v>
      </c>
      <c r="M42" s="39">
        <v>128</v>
      </c>
      <c r="N42" s="39">
        <v>56</v>
      </c>
      <c r="O42" s="39">
        <v>45</v>
      </c>
      <c r="P42" s="39">
        <v>40</v>
      </c>
      <c r="Q42" s="39">
        <v>55</v>
      </c>
      <c r="R42" s="39">
        <v>47</v>
      </c>
      <c r="S42" s="39">
        <v>59</v>
      </c>
      <c r="T42" s="39">
        <v>11</v>
      </c>
      <c r="U42" s="39">
        <v>46</v>
      </c>
      <c r="V42" s="39">
        <v>105</v>
      </c>
      <c r="W42" s="39">
        <v>8</v>
      </c>
      <c r="X42" s="39">
        <v>-38</v>
      </c>
      <c r="Y42" s="39">
        <v>10</v>
      </c>
      <c r="Z42" s="39">
        <v>85</v>
      </c>
      <c r="AA42" s="39">
        <v>54</v>
      </c>
      <c r="AB42" s="39">
        <v>58</v>
      </c>
      <c r="AC42" s="39">
        <v>170</v>
      </c>
      <c r="AD42" s="39">
        <v>85</v>
      </c>
      <c r="AE42" s="39">
        <v>126</v>
      </c>
      <c r="AF42" s="39">
        <v>94</v>
      </c>
      <c r="AG42" s="39">
        <v>176</v>
      </c>
      <c r="AH42" s="39">
        <v>181</v>
      </c>
      <c r="AI42" s="39">
        <v>237</v>
      </c>
      <c r="AJ42" s="39">
        <v>159</v>
      </c>
      <c r="AK42" s="39">
        <v>389</v>
      </c>
      <c r="AL42" s="39">
        <v>356</v>
      </c>
      <c r="AM42" s="39">
        <v>283</v>
      </c>
      <c r="AN42" s="39">
        <v>143</v>
      </c>
      <c r="AO42" s="39">
        <v>76</v>
      </c>
      <c r="AP42" s="39">
        <v>118</v>
      </c>
      <c r="AQ42" s="39">
        <v>147</v>
      </c>
      <c r="AR42" s="39">
        <v>101</v>
      </c>
      <c r="AS42" s="39">
        <v>113</v>
      </c>
      <c r="AT42" s="28"/>
    </row>
    <row r="43" spans="1:46" s="35" customFormat="1">
      <c r="A43" s="29" t="s">
        <v>145</v>
      </c>
      <c r="B43" s="59">
        <v>53314</v>
      </c>
      <c r="C43" s="59">
        <v>48136</v>
      </c>
      <c r="D43" s="59">
        <v>38837</v>
      </c>
      <c r="E43" s="59">
        <v>17532</v>
      </c>
      <c r="F43" s="59">
        <v>31933</v>
      </c>
      <c r="G43" s="59">
        <v>85476</v>
      </c>
      <c r="H43" s="59">
        <v>95702</v>
      </c>
      <c r="I43" s="59">
        <v>109903</v>
      </c>
      <c r="J43" s="59"/>
      <c r="K43" s="59">
        <v>22339</v>
      </c>
      <c r="L43" s="59">
        <v>-5987</v>
      </c>
      <c r="M43" s="59">
        <v>15537</v>
      </c>
      <c r="N43" s="59">
        <v>21426</v>
      </c>
      <c r="O43" s="59">
        <v>4963</v>
      </c>
      <c r="P43" s="59">
        <v>2210</v>
      </c>
      <c r="Q43" s="59">
        <v>25805</v>
      </c>
      <c r="R43" s="59">
        <v>15158</v>
      </c>
      <c r="S43" s="59">
        <v>8876</v>
      </c>
      <c r="T43" s="59">
        <v>4980</v>
      </c>
      <c r="U43" s="59">
        <v>9793</v>
      </c>
      <c r="V43" s="59">
        <v>15187</v>
      </c>
      <c r="W43" s="59">
        <v>1869</v>
      </c>
      <c r="X43" s="59">
        <v>2426</v>
      </c>
      <c r="Y43" s="59">
        <v>7049</v>
      </c>
      <c r="Z43" s="59">
        <v>6188</v>
      </c>
      <c r="AA43" s="59">
        <v>-70</v>
      </c>
      <c r="AB43" s="59">
        <v>10259</v>
      </c>
      <c r="AC43" s="59">
        <v>-1439</v>
      </c>
      <c r="AD43" s="59">
        <v>23183</v>
      </c>
      <c r="AE43" s="59">
        <v>17169</v>
      </c>
      <c r="AF43" s="59">
        <v>15638</v>
      </c>
      <c r="AG43" s="59">
        <v>32604</v>
      </c>
      <c r="AH43" s="59">
        <v>20065</v>
      </c>
      <c r="AI43" s="59">
        <v>21026</v>
      </c>
      <c r="AJ43" s="59">
        <v>38824</v>
      </c>
      <c r="AK43" s="59">
        <v>28072</v>
      </c>
      <c r="AL43" s="59">
        <v>7780</v>
      </c>
      <c r="AM43" s="59">
        <v>18961</v>
      </c>
      <c r="AN43" s="59">
        <v>18145</v>
      </c>
      <c r="AO43" s="59">
        <v>39589</v>
      </c>
      <c r="AP43" s="59">
        <v>33208</v>
      </c>
      <c r="AQ43" s="59">
        <v>12505</v>
      </c>
      <c r="AR43" s="59">
        <v>18486</v>
      </c>
      <c r="AS43" s="59">
        <v>25732</v>
      </c>
      <c r="AT43" s="28"/>
    </row>
    <row r="44" spans="1:46" s="35" customFormat="1">
      <c r="A44" s="33" t="s">
        <v>147</v>
      </c>
      <c r="B44" s="39">
        <v>435</v>
      </c>
      <c r="C44" s="39">
        <v>-270</v>
      </c>
      <c r="D44" s="39">
        <v>2097</v>
      </c>
      <c r="E44" s="39">
        <v>-2296</v>
      </c>
      <c r="F44" s="39">
        <v>-2185</v>
      </c>
      <c r="G44" s="39">
        <v>287</v>
      </c>
      <c r="H44" s="39">
        <v>1238</v>
      </c>
      <c r="I44" s="39">
        <v>3873</v>
      </c>
      <c r="J44" s="39"/>
      <c r="K44" s="39">
        <v>695</v>
      </c>
      <c r="L44" s="39">
        <v>430</v>
      </c>
      <c r="M44" s="39">
        <v>-517</v>
      </c>
      <c r="N44" s="39">
        <v>-172</v>
      </c>
      <c r="O44" s="39">
        <v>-16</v>
      </c>
      <c r="P44" s="39">
        <v>78</v>
      </c>
      <c r="Q44" s="39">
        <v>-53</v>
      </c>
      <c r="R44" s="39">
        <v>-280</v>
      </c>
      <c r="S44" s="39">
        <v>85</v>
      </c>
      <c r="T44" s="39">
        <v>12</v>
      </c>
      <c r="U44" s="39">
        <v>2216</v>
      </c>
      <c r="V44" s="39">
        <v>-216</v>
      </c>
      <c r="W44" s="39">
        <v>46</v>
      </c>
      <c r="X44" s="39">
        <v>-26</v>
      </c>
      <c r="Y44" s="39">
        <v>111</v>
      </c>
      <c r="Z44" s="39">
        <v>-2427</v>
      </c>
      <c r="AA44" s="39">
        <v>142</v>
      </c>
      <c r="AB44" s="39">
        <v>77</v>
      </c>
      <c r="AC44" s="39">
        <v>-2439</v>
      </c>
      <c r="AD44" s="39">
        <v>35</v>
      </c>
      <c r="AE44" s="39">
        <v>25</v>
      </c>
      <c r="AF44" s="39">
        <v>83</v>
      </c>
      <c r="AG44" s="39">
        <v>-59</v>
      </c>
      <c r="AH44" s="39">
        <v>238</v>
      </c>
      <c r="AI44" s="39">
        <v>110</v>
      </c>
      <c r="AJ44" s="39">
        <v>-116</v>
      </c>
      <c r="AK44" s="39">
        <v>106</v>
      </c>
      <c r="AL44" s="39">
        <v>1138</v>
      </c>
      <c r="AM44" s="39">
        <v>429</v>
      </c>
      <c r="AN44" s="39">
        <v>223</v>
      </c>
      <c r="AO44" s="39">
        <v>-758</v>
      </c>
      <c r="AP44" s="39">
        <v>3979</v>
      </c>
      <c r="AQ44" s="39">
        <v>122</v>
      </c>
      <c r="AR44" s="39">
        <v>481</v>
      </c>
      <c r="AS44" s="39">
        <v>424</v>
      </c>
      <c r="AT44" s="28"/>
    </row>
    <row r="45" spans="1:46" s="35" customFormat="1">
      <c r="A45" s="29" t="s">
        <v>80</v>
      </c>
      <c r="B45" s="59">
        <v>14265</v>
      </c>
      <c r="C45" s="59">
        <v>-14874</v>
      </c>
      <c r="D45" s="59">
        <v>-12754</v>
      </c>
      <c r="E45" s="59">
        <v>31707</v>
      </c>
      <c r="F45" s="59">
        <v>9189</v>
      </c>
      <c r="G45" s="59">
        <v>-16501</v>
      </c>
      <c r="H45" s="59">
        <v>-10774</v>
      </c>
      <c r="I45" s="59">
        <v>15063</v>
      </c>
      <c r="J45" s="59"/>
      <c r="K45" s="59">
        <v>8560</v>
      </c>
      <c r="L45" s="59">
        <v>15552</v>
      </c>
      <c r="M45" s="59">
        <v>-5635</v>
      </c>
      <c r="N45" s="59">
        <v>-4211</v>
      </c>
      <c r="O45" s="59">
        <v>-8177</v>
      </c>
      <c r="P45" s="59">
        <v>3049</v>
      </c>
      <c r="Q45" s="59">
        <v>-10523</v>
      </c>
      <c r="R45" s="59">
        <v>777</v>
      </c>
      <c r="S45" s="59">
        <v>-1538</v>
      </c>
      <c r="T45" s="59">
        <v>-4110</v>
      </c>
      <c r="U45" s="59">
        <v>-4467</v>
      </c>
      <c r="V45" s="59">
        <v>-2639</v>
      </c>
      <c r="W45" s="59">
        <v>32634</v>
      </c>
      <c r="X45" s="59">
        <v>3806</v>
      </c>
      <c r="Y45" s="59">
        <v>8555</v>
      </c>
      <c r="Z45" s="59">
        <v>-13288</v>
      </c>
      <c r="AA45" s="59">
        <v>9348</v>
      </c>
      <c r="AB45" s="59">
        <v>-15167</v>
      </c>
      <c r="AC45" s="59">
        <v>14909</v>
      </c>
      <c r="AD45" s="59">
        <v>99</v>
      </c>
      <c r="AE45" s="59">
        <v>-15827</v>
      </c>
      <c r="AF45" s="59">
        <v>5045</v>
      </c>
      <c r="AG45" s="59">
        <v>-6016</v>
      </c>
      <c r="AH45" s="59">
        <v>297</v>
      </c>
      <c r="AI45" s="59">
        <v>-7283</v>
      </c>
      <c r="AJ45" s="59">
        <v>-13662</v>
      </c>
      <c r="AK45" s="59">
        <v>-1286</v>
      </c>
      <c r="AL45" s="59">
        <v>11457</v>
      </c>
      <c r="AM45" s="59">
        <v>998</v>
      </c>
      <c r="AN45" s="59">
        <v>18117</v>
      </c>
      <c r="AO45" s="59">
        <v>-3292</v>
      </c>
      <c r="AP45" s="59">
        <v>-760</v>
      </c>
      <c r="AQ45" s="59">
        <v>1961</v>
      </c>
      <c r="AR45" s="59">
        <v>3666</v>
      </c>
      <c r="AS45" s="59">
        <v>-3037</v>
      </c>
      <c r="AT45" s="28"/>
    </row>
    <row r="46" spans="1:46" s="35" customFormat="1">
      <c r="A46" s="33" t="s">
        <v>79</v>
      </c>
      <c r="B46" s="206">
        <v>0</v>
      </c>
      <c r="C46" s="206">
        <v>0</v>
      </c>
      <c r="D46" s="206">
        <v>0</v>
      </c>
      <c r="E46" s="39">
        <v>-25676</v>
      </c>
      <c r="F46" s="206">
        <v>0</v>
      </c>
      <c r="G46" s="206">
        <v>0</v>
      </c>
      <c r="H46" s="206">
        <v>0</v>
      </c>
      <c r="I46" s="206">
        <v>0</v>
      </c>
      <c r="J46" s="206"/>
      <c r="K46" s="206">
        <v>0</v>
      </c>
      <c r="L46" s="206">
        <v>0</v>
      </c>
      <c r="M46" s="206">
        <v>0</v>
      </c>
      <c r="N46" s="206">
        <v>0</v>
      </c>
      <c r="O46" s="206">
        <v>0</v>
      </c>
      <c r="P46" s="206">
        <v>0</v>
      </c>
      <c r="Q46" s="206">
        <v>0</v>
      </c>
      <c r="R46" s="206">
        <v>0</v>
      </c>
      <c r="S46" s="206">
        <v>0</v>
      </c>
      <c r="T46" s="206">
        <v>0</v>
      </c>
      <c r="U46" s="206">
        <v>0</v>
      </c>
      <c r="V46" s="206">
        <v>0</v>
      </c>
      <c r="W46" s="39">
        <v>-4247</v>
      </c>
      <c r="X46" s="39">
        <v>-8705</v>
      </c>
      <c r="Y46" s="39">
        <v>-5118</v>
      </c>
      <c r="Z46" s="39">
        <v>-7606</v>
      </c>
      <c r="AA46" s="206">
        <v>0</v>
      </c>
      <c r="AB46" s="206">
        <v>0</v>
      </c>
      <c r="AC46" s="206">
        <v>0</v>
      </c>
      <c r="AD46" s="206">
        <v>0</v>
      </c>
      <c r="AE46" s="206">
        <v>0</v>
      </c>
      <c r="AF46" s="206">
        <v>0</v>
      </c>
      <c r="AG46" s="206">
        <v>0</v>
      </c>
      <c r="AH46" s="206">
        <v>0</v>
      </c>
      <c r="AI46" s="206">
        <v>0</v>
      </c>
      <c r="AJ46" s="206">
        <v>0</v>
      </c>
      <c r="AK46" s="206">
        <v>0</v>
      </c>
      <c r="AL46" s="206">
        <v>0</v>
      </c>
      <c r="AM46" s="206">
        <v>0</v>
      </c>
      <c r="AN46" s="206">
        <v>0</v>
      </c>
      <c r="AO46" s="206">
        <v>0</v>
      </c>
      <c r="AP46" s="206">
        <v>0</v>
      </c>
      <c r="AQ46" s="206">
        <v>0</v>
      </c>
      <c r="AR46" s="206">
        <v>0</v>
      </c>
      <c r="AS46" s="206">
        <v>0</v>
      </c>
      <c r="AT46" s="28"/>
    </row>
    <row r="47" spans="1:46" s="35" customFormat="1">
      <c r="A47" s="29" t="s">
        <v>148</v>
      </c>
      <c r="B47" s="59">
        <v>7065</v>
      </c>
      <c r="C47" s="59">
        <v>565</v>
      </c>
      <c r="D47" s="59">
        <v>-439</v>
      </c>
      <c r="E47" s="59">
        <v>2297</v>
      </c>
      <c r="F47" s="59">
        <v>5183</v>
      </c>
      <c r="G47" s="59">
        <v>10490</v>
      </c>
      <c r="H47" s="59">
        <v>13183</v>
      </c>
      <c r="I47" s="59">
        <v>-941</v>
      </c>
      <c r="J47" s="59"/>
      <c r="K47" s="59">
        <v>642</v>
      </c>
      <c r="L47" s="59">
        <v>6589</v>
      </c>
      <c r="M47" s="59">
        <v>-195</v>
      </c>
      <c r="N47" s="59">
        <v>29</v>
      </c>
      <c r="O47" s="59">
        <v>98</v>
      </c>
      <c r="P47" s="59">
        <v>233</v>
      </c>
      <c r="Q47" s="59">
        <v>-140</v>
      </c>
      <c r="R47" s="59">
        <v>374</v>
      </c>
      <c r="S47" s="59">
        <v>-769</v>
      </c>
      <c r="T47" s="59">
        <v>1199</v>
      </c>
      <c r="U47" s="59">
        <v>-2219</v>
      </c>
      <c r="V47" s="59">
        <v>1350</v>
      </c>
      <c r="W47" s="59">
        <v>491</v>
      </c>
      <c r="X47" s="59">
        <v>-29</v>
      </c>
      <c r="Y47" s="59">
        <v>-79</v>
      </c>
      <c r="Z47" s="59">
        <v>1914</v>
      </c>
      <c r="AA47" s="59">
        <v>1149</v>
      </c>
      <c r="AB47" s="59">
        <v>4232</v>
      </c>
      <c r="AC47" s="59">
        <v>809</v>
      </c>
      <c r="AD47" s="59">
        <v>-1007</v>
      </c>
      <c r="AE47" s="59">
        <v>11692</v>
      </c>
      <c r="AF47" s="59">
        <v>1144</v>
      </c>
      <c r="AG47" s="59">
        <v>-7578</v>
      </c>
      <c r="AH47" s="59">
        <v>5232</v>
      </c>
      <c r="AI47" s="59">
        <v>4929</v>
      </c>
      <c r="AJ47" s="59">
        <v>9191</v>
      </c>
      <c r="AK47" s="59">
        <v>-900</v>
      </c>
      <c r="AL47" s="59">
        <v>-37</v>
      </c>
      <c r="AM47" s="59">
        <v>1933</v>
      </c>
      <c r="AN47" s="59">
        <v>-3182</v>
      </c>
      <c r="AO47" s="59">
        <v>516</v>
      </c>
      <c r="AP47" s="59">
        <v>-208</v>
      </c>
      <c r="AQ47" s="59">
        <v>-110</v>
      </c>
      <c r="AR47" s="59">
        <v>-1344</v>
      </c>
      <c r="AS47" s="59">
        <v>593</v>
      </c>
      <c r="AT47" s="28"/>
    </row>
    <row r="48" spans="1:46" s="35" customFormat="1">
      <c r="A48" s="33" t="s">
        <v>146</v>
      </c>
      <c r="B48" s="39">
        <v>68357</v>
      </c>
      <c r="C48" s="39">
        <v>52868</v>
      </c>
      <c r="D48" s="39">
        <v>52079</v>
      </c>
      <c r="E48" s="39">
        <v>59068</v>
      </c>
      <c r="F48" s="39">
        <v>49546</v>
      </c>
      <c r="G48" s="39">
        <v>43750</v>
      </c>
      <c r="H48" s="39">
        <v>32275</v>
      </c>
      <c r="I48" s="39">
        <v>47238</v>
      </c>
      <c r="J48" s="39"/>
      <c r="K48" s="39">
        <v>16415</v>
      </c>
      <c r="L48" s="39">
        <v>23043</v>
      </c>
      <c r="M48" s="39">
        <v>15045</v>
      </c>
      <c r="N48" s="39">
        <v>13854</v>
      </c>
      <c r="O48" s="39">
        <v>14640</v>
      </c>
      <c r="P48" s="39">
        <v>12457</v>
      </c>
      <c r="Q48" s="39">
        <v>12229</v>
      </c>
      <c r="R48" s="39">
        <v>13542</v>
      </c>
      <c r="S48" s="39">
        <v>12446</v>
      </c>
      <c r="T48" s="39">
        <v>13230</v>
      </c>
      <c r="U48" s="39">
        <v>12524</v>
      </c>
      <c r="V48" s="39">
        <v>13879</v>
      </c>
      <c r="W48" s="39">
        <v>14396</v>
      </c>
      <c r="X48" s="39">
        <v>14832</v>
      </c>
      <c r="Y48" s="39">
        <v>15024</v>
      </c>
      <c r="Z48" s="39">
        <v>14816</v>
      </c>
      <c r="AA48" s="39">
        <v>12282</v>
      </c>
      <c r="AB48" s="39">
        <v>13425</v>
      </c>
      <c r="AC48" s="39">
        <v>14028</v>
      </c>
      <c r="AD48" s="39">
        <v>9811</v>
      </c>
      <c r="AE48" s="39">
        <v>10659</v>
      </c>
      <c r="AF48" s="39">
        <v>24161</v>
      </c>
      <c r="AG48" s="39">
        <v>7920</v>
      </c>
      <c r="AH48" s="39">
        <v>1010</v>
      </c>
      <c r="AI48" s="39">
        <v>9859</v>
      </c>
      <c r="AJ48" s="39">
        <v>12128</v>
      </c>
      <c r="AK48" s="39">
        <v>4973</v>
      </c>
      <c r="AL48" s="39">
        <v>5315</v>
      </c>
      <c r="AM48" s="39">
        <v>16438</v>
      </c>
      <c r="AN48" s="39">
        <v>14141</v>
      </c>
      <c r="AO48" s="39">
        <v>8480</v>
      </c>
      <c r="AP48" s="39">
        <v>8179</v>
      </c>
      <c r="AQ48" s="39">
        <v>16592</v>
      </c>
      <c r="AR48" s="39">
        <v>18483</v>
      </c>
      <c r="AS48" s="39">
        <v>-27071</v>
      </c>
      <c r="AT48" s="28"/>
    </row>
    <row r="49" spans="1:47" s="35" customFormat="1">
      <c r="A49" s="29" t="s">
        <v>91</v>
      </c>
      <c r="B49" s="59">
        <v>99382</v>
      </c>
      <c r="C49" s="59">
        <v>105800</v>
      </c>
      <c r="D49" s="59">
        <v>123218</v>
      </c>
      <c r="E49" s="59">
        <v>126853</v>
      </c>
      <c r="F49" s="59">
        <v>120394</v>
      </c>
      <c r="G49" s="59">
        <v>119777</v>
      </c>
      <c r="H49" s="59">
        <v>149268</v>
      </c>
      <c r="I49" s="59">
        <v>177354</v>
      </c>
      <c r="J49" s="28"/>
      <c r="K49" s="30">
        <v>23452</v>
      </c>
      <c r="L49" s="30">
        <v>24440</v>
      </c>
      <c r="M49" s="30">
        <v>25298</v>
      </c>
      <c r="N49" s="30">
        <v>26192</v>
      </c>
      <c r="O49" s="30">
        <v>26517</v>
      </c>
      <c r="P49" s="30">
        <v>25573</v>
      </c>
      <c r="Q49" s="30">
        <v>25195</v>
      </c>
      <c r="R49" s="30">
        <v>28515</v>
      </c>
      <c r="S49" s="30">
        <v>28948</v>
      </c>
      <c r="T49" s="30">
        <v>30321</v>
      </c>
      <c r="U49" s="30">
        <v>30400</v>
      </c>
      <c r="V49" s="30">
        <v>33548</v>
      </c>
      <c r="W49" s="30">
        <v>35348</v>
      </c>
      <c r="X49" s="30">
        <v>30277</v>
      </c>
      <c r="Y49" s="30">
        <v>30841</v>
      </c>
      <c r="Z49" s="30">
        <v>30387</v>
      </c>
      <c r="AA49" s="30">
        <v>30366</v>
      </c>
      <c r="AB49" s="30">
        <v>29796</v>
      </c>
      <c r="AC49" s="30">
        <v>31032</v>
      </c>
      <c r="AD49" s="30">
        <v>29200</v>
      </c>
      <c r="AE49" s="30">
        <v>30136</v>
      </c>
      <c r="AF49" s="30">
        <v>30504</v>
      </c>
      <c r="AG49" s="30">
        <v>28294</v>
      </c>
      <c r="AH49" s="30">
        <v>30843</v>
      </c>
      <c r="AI49" s="30">
        <v>33520</v>
      </c>
      <c r="AJ49" s="30">
        <v>35000</v>
      </c>
      <c r="AK49" s="30">
        <v>37286</v>
      </c>
      <c r="AL49" s="30">
        <v>43462</v>
      </c>
      <c r="AM49" s="30">
        <v>43091</v>
      </c>
      <c r="AN49" s="30">
        <v>45202</v>
      </c>
      <c r="AO49" s="30">
        <v>45411</v>
      </c>
      <c r="AP49" s="30">
        <v>43650</v>
      </c>
      <c r="AQ49" s="30">
        <v>46295</v>
      </c>
      <c r="AR49" s="30">
        <v>47913</v>
      </c>
      <c r="AS49" s="30">
        <v>50717</v>
      </c>
      <c r="AT49" s="28"/>
    </row>
    <row r="50" spans="1:47" s="35" customFormat="1">
      <c r="A50" s="33" t="s">
        <v>92</v>
      </c>
      <c r="B50" s="39">
        <v>-67380</v>
      </c>
      <c r="C50" s="39">
        <v>28739</v>
      </c>
      <c r="D50" s="39">
        <v>8621</v>
      </c>
      <c r="E50" s="39">
        <v>8012</v>
      </c>
      <c r="F50" s="39">
        <v>11845</v>
      </c>
      <c r="G50" s="39">
        <v>2365</v>
      </c>
      <c r="H50" s="39">
        <v>8997</v>
      </c>
      <c r="I50" s="39">
        <v>-1769</v>
      </c>
      <c r="J50" s="28"/>
      <c r="K50" s="39">
        <v>-50098</v>
      </c>
      <c r="L50" s="39">
        <v>-3426</v>
      </c>
      <c r="M50" s="39">
        <v>1170</v>
      </c>
      <c r="N50" s="39">
        <v>-15026</v>
      </c>
      <c r="O50" s="39">
        <v>18</v>
      </c>
      <c r="P50" s="39">
        <v>698</v>
      </c>
      <c r="Q50" s="39">
        <v>9293</v>
      </c>
      <c r="R50" s="39">
        <v>18732</v>
      </c>
      <c r="S50" s="39">
        <v>347</v>
      </c>
      <c r="T50" s="39">
        <v>-250</v>
      </c>
      <c r="U50" s="39">
        <v>2320</v>
      </c>
      <c r="V50" s="39">
        <v>6204</v>
      </c>
      <c r="W50" s="39">
        <v>313</v>
      </c>
      <c r="X50" s="39">
        <v>4096</v>
      </c>
      <c r="Y50" s="39">
        <v>-1746</v>
      </c>
      <c r="Z50" s="39">
        <v>5352</v>
      </c>
      <c r="AA50" s="39">
        <v>372</v>
      </c>
      <c r="AB50" s="39">
        <v>-457</v>
      </c>
      <c r="AC50" s="39">
        <v>7512</v>
      </c>
      <c r="AD50" s="39">
        <v>4418</v>
      </c>
      <c r="AE50" s="39">
        <v>15</v>
      </c>
      <c r="AF50" s="39">
        <v>212</v>
      </c>
      <c r="AG50" s="39">
        <v>441</v>
      </c>
      <c r="AH50" s="39">
        <v>1697</v>
      </c>
      <c r="AI50" s="39">
        <v>699</v>
      </c>
      <c r="AJ50" s="39">
        <v>164</v>
      </c>
      <c r="AK50" s="39">
        <v>759</v>
      </c>
      <c r="AL50" s="39">
        <v>7375</v>
      </c>
      <c r="AM50" s="39">
        <v>-1707</v>
      </c>
      <c r="AN50" s="39">
        <v>-639</v>
      </c>
      <c r="AO50" s="39">
        <v>-237</v>
      </c>
      <c r="AP50" s="39">
        <v>814</v>
      </c>
      <c r="AQ50" s="39">
        <v>-163</v>
      </c>
      <c r="AR50" s="39">
        <v>-262</v>
      </c>
      <c r="AS50" s="39">
        <v>3226</v>
      </c>
      <c r="AT50" s="28"/>
    </row>
    <row r="51" spans="1:47" s="35" customFormat="1" ht="15">
      <c r="A51" s="37" t="s">
        <v>8</v>
      </c>
      <c r="B51" s="40">
        <v>304937</v>
      </c>
      <c r="C51" s="40">
        <v>257997</v>
      </c>
      <c r="D51" s="40">
        <v>291775</v>
      </c>
      <c r="E51" s="40">
        <v>68111</v>
      </c>
      <c r="F51" s="40">
        <v>271758</v>
      </c>
      <c r="G51" s="40">
        <v>386564</v>
      </c>
      <c r="H51" s="40">
        <v>472304</v>
      </c>
      <c r="I51" s="40">
        <v>500100</v>
      </c>
      <c r="J51" s="28"/>
      <c r="K51" s="40">
        <v>62684</v>
      </c>
      <c r="L51" s="40">
        <v>56598</v>
      </c>
      <c r="M51" s="40">
        <v>74236</v>
      </c>
      <c r="N51" s="40">
        <v>111420</v>
      </c>
      <c r="O51" s="40">
        <v>38606</v>
      </c>
      <c r="P51" s="40">
        <v>45404</v>
      </c>
      <c r="Q51" s="40">
        <v>87887</v>
      </c>
      <c r="R51" s="40">
        <v>86101</v>
      </c>
      <c r="S51" s="40">
        <v>60619</v>
      </c>
      <c r="T51" s="40">
        <v>55816</v>
      </c>
      <c r="U51" s="40">
        <v>74965</v>
      </c>
      <c r="V51" s="40">
        <v>100377</v>
      </c>
      <c r="W51" s="40">
        <v>28526</v>
      </c>
      <c r="X51" s="40">
        <v>-42904</v>
      </c>
      <c r="Y51" s="40">
        <v>25036</v>
      </c>
      <c r="Z51" s="40">
        <v>57456</v>
      </c>
      <c r="AA51" s="40">
        <v>23930</v>
      </c>
      <c r="AB51" s="40">
        <v>47156</v>
      </c>
      <c r="AC51" s="40">
        <v>89287</v>
      </c>
      <c r="AD51" s="40">
        <v>111386</v>
      </c>
      <c r="AE51" s="40">
        <v>78498</v>
      </c>
      <c r="AF51" s="40">
        <v>91362</v>
      </c>
      <c r="AG51" s="40">
        <v>102649</v>
      </c>
      <c r="AH51" s="40">
        <v>114055</v>
      </c>
      <c r="AI51" s="40">
        <v>100504</v>
      </c>
      <c r="AJ51" s="40">
        <v>110056</v>
      </c>
      <c r="AK51" s="40">
        <v>129120</v>
      </c>
      <c r="AL51" s="40">
        <v>132624</v>
      </c>
      <c r="AM51" s="40">
        <v>108935</v>
      </c>
      <c r="AN51" s="40">
        <v>118782</v>
      </c>
      <c r="AO51" s="40">
        <v>124999</v>
      </c>
      <c r="AP51" s="40">
        <v>147384</v>
      </c>
      <c r="AQ51" s="40">
        <v>91279</v>
      </c>
      <c r="AR51" s="40">
        <v>110111</v>
      </c>
      <c r="AS51" s="40">
        <v>201126</v>
      </c>
      <c r="AT51" s="28"/>
      <c r="AU51" s="48"/>
    </row>
    <row r="52" spans="1:47" s="35" customFormat="1" ht="15">
      <c r="A52" s="37" t="s">
        <v>93</v>
      </c>
      <c r="B52" s="81">
        <v>9.1999999999999998E-2</v>
      </c>
      <c r="C52" s="81">
        <v>8.4000000000000005E-2</v>
      </c>
      <c r="D52" s="81">
        <v>9.9000000000000005E-2</v>
      </c>
      <c r="E52" s="81">
        <v>3.4000000000000002E-2</v>
      </c>
      <c r="F52" s="81">
        <v>0.10199999999999999</v>
      </c>
      <c r="G52" s="81">
        <v>0.106818034862508</v>
      </c>
      <c r="H52" s="81">
        <v>0.109</v>
      </c>
      <c r="I52" s="81">
        <v>0.11187514009559385</v>
      </c>
      <c r="J52" s="28"/>
      <c r="K52" s="41">
        <v>0.08</v>
      </c>
      <c r="L52" s="41">
        <v>7.0999999999999994E-2</v>
      </c>
      <c r="M52" s="41">
        <v>8.7999999999999995E-2</v>
      </c>
      <c r="N52" s="41">
        <v>0.124</v>
      </c>
      <c r="O52" s="41">
        <v>4.4999999999999998E-2</v>
      </c>
      <c r="P52" s="41">
        <v>0.06</v>
      </c>
      <c r="Q52" s="41">
        <v>0.121</v>
      </c>
      <c r="R52" s="41">
        <v>0.114</v>
      </c>
      <c r="S52" s="41">
        <v>8.3000000000000004E-2</v>
      </c>
      <c r="T52" s="41">
        <v>7.6999999999999999E-2</v>
      </c>
      <c r="U52" s="41">
        <v>0.1</v>
      </c>
      <c r="V52" s="41">
        <v>0.13300000000000001</v>
      </c>
      <c r="W52" s="41">
        <v>4.5999999999999999E-2</v>
      </c>
      <c r="X52" s="41">
        <v>-0.14699999999999999</v>
      </c>
      <c r="Y52" s="41">
        <v>5.3999999999999999E-2</v>
      </c>
      <c r="Z52" s="41">
        <v>9.5000000000000001E-2</v>
      </c>
      <c r="AA52" s="41">
        <v>4.2999999999999997E-2</v>
      </c>
      <c r="AB52" s="41">
        <v>0.08</v>
      </c>
      <c r="AC52" s="41">
        <v>0.123</v>
      </c>
      <c r="AD52" s="41">
        <v>0.14299999999999999</v>
      </c>
      <c r="AE52" s="41">
        <v>9.9000000000000005E-2</v>
      </c>
      <c r="AF52" s="41">
        <v>0.10299999999999999</v>
      </c>
      <c r="AG52" s="41">
        <v>0.111368846580732</v>
      </c>
      <c r="AH52" s="41">
        <v>0.111969786662975</v>
      </c>
      <c r="AI52" s="41">
        <v>0.10143804148600299</v>
      </c>
      <c r="AJ52" s="41">
        <v>0.10577009017597901</v>
      </c>
      <c r="AK52" s="41">
        <v>0.11476211214903401</v>
      </c>
      <c r="AL52" s="41">
        <v>0.112827798597139</v>
      </c>
      <c r="AM52" s="41">
        <v>0.10100000000000001</v>
      </c>
      <c r="AN52" s="41">
        <v>0.107</v>
      </c>
      <c r="AO52" s="41">
        <v>0.11</v>
      </c>
      <c r="AP52" s="41">
        <v>0.128807397178864</v>
      </c>
      <c r="AQ52" s="41">
        <v>8.4785136802056904E-2</v>
      </c>
      <c r="AR52" s="41">
        <v>9.6394454677246499E-2</v>
      </c>
      <c r="AS52" s="41">
        <v>0.168612742155617</v>
      </c>
      <c r="AT52" s="28"/>
    </row>
    <row r="53" spans="1:47" s="35" customFormat="1" ht="15">
      <c r="A53" s="3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28"/>
    </row>
    <row r="54" spans="1:47" s="35" customFormat="1" ht="15">
      <c r="A54" s="73" t="s">
        <v>94</v>
      </c>
      <c r="B54" s="38"/>
      <c r="C54" s="38"/>
      <c r="D54" s="38"/>
      <c r="E54" s="38"/>
      <c r="F54" s="38"/>
      <c r="G54" s="40"/>
      <c r="H54" s="40"/>
      <c r="I54" s="40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197"/>
      <c r="AJ54" s="197"/>
      <c r="AK54" s="38"/>
      <c r="AL54" s="197"/>
      <c r="AM54" s="197"/>
      <c r="AN54" s="197"/>
      <c r="AO54" s="197"/>
      <c r="AP54" s="197"/>
      <c r="AQ54" s="197"/>
      <c r="AR54" s="197"/>
      <c r="AS54" s="197"/>
    </row>
    <row r="55" spans="1:47" s="35" customFormat="1" ht="15.6" customHeight="1">
      <c r="A55" s="73"/>
      <c r="B55" s="38"/>
      <c r="C55" s="38"/>
      <c r="D55" s="38"/>
      <c r="E55" s="38"/>
      <c r="F55" s="38"/>
      <c r="G55" s="75"/>
      <c r="H55" s="75"/>
      <c r="I55" s="75"/>
      <c r="AD55" s="42"/>
      <c r="AE55" s="42"/>
      <c r="AF55" s="42"/>
      <c r="AG55" s="42"/>
      <c r="AH55" s="42"/>
      <c r="AI55" s="42"/>
      <c r="AJ55" s="197"/>
      <c r="AK55" s="42"/>
      <c r="AL55" s="42"/>
      <c r="AM55" s="42"/>
      <c r="AN55" s="197"/>
      <c r="AO55" s="197"/>
      <c r="AP55" s="197"/>
      <c r="AQ55" s="197"/>
      <c r="AR55" s="197"/>
      <c r="AS55" s="197"/>
    </row>
    <row r="56" spans="1:47" ht="24" customHeight="1">
      <c r="A56" s="89" t="s">
        <v>11</v>
      </c>
      <c r="B56" s="245" t="s">
        <v>1</v>
      </c>
      <c r="C56" s="245"/>
      <c r="D56" s="245"/>
      <c r="E56" s="245"/>
      <c r="F56" s="245"/>
      <c r="G56" s="88"/>
      <c r="H56" s="88"/>
      <c r="I56" s="88"/>
    </row>
    <row r="57" spans="1:47" ht="15.75" thickBot="1">
      <c r="A57" s="2" t="s">
        <v>12</v>
      </c>
      <c r="B57" s="77">
        <v>2017</v>
      </c>
      <c r="C57" s="77">
        <v>2018</v>
      </c>
      <c r="D57" s="77">
        <v>2019</v>
      </c>
      <c r="E57" s="77">
        <v>2020</v>
      </c>
      <c r="F57" s="77">
        <v>2021</v>
      </c>
      <c r="G57" s="3">
        <v>2022</v>
      </c>
      <c r="H57" s="3">
        <v>2023</v>
      </c>
      <c r="I57" s="3">
        <v>2024</v>
      </c>
    </row>
    <row r="58" spans="1:47" ht="15" thickTop="1">
      <c r="A58" s="43" t="s">
        <v>3</v>
      </c>
      <c r="B58" s="44">
        <v>4412862</v>
      </c>
      <c r="C58" s="44">
        <v>4132721</v>
      </c>
      <c r="D58" s="44">
        <v>4001820</v>
      </c>
      <c r="E58" s="44">
        <v>2634662</v>
      </c>
      <c r="F58" s="44">
        <v>3482150</v>
      </c>
      <c r="G58" s="44">
        <v>4727734</v>
      </c>
      <c r="H58" s="44">
        <v>5615665</v>
      </c>
      <c r="I58" s="44">
        <v>5801158</v>
      </c>
    </row>
    <row r="59" spans="1:47">
      <c r="A59" s="43" t="s">
        <v>95</v>
      </c>
      <c r="B59" s="47">
        <v>5.5E-2</v>
      </c>
      <c r="C59" s="47">
        <v>5.5E-2</v>
      </c>
      <c r="D59" s="47">
        <v>5.2999999999999999E-2</v>
      </c>
      <c r="E59" s="45">
        <f>-E21/Summary!E10</f>
        <v>6.5048951250672768E-2</v>
      </c>
      <c r="F59" s="47">
        <v>6.0999999999999999E-2</v>
      </c>
      <c r="G59" s="47">
        <v>5.0608388712224506E-2</v>
      </c>
      <c r="H59" s="47">
        <v>5.0999999999999997E-2</v>
      </c>
      <c r="I59" s="47">
        <v>4.8000000000000001E-2</v>
      </c>
    </row>
    <row r="60" spans="1:47">
      <c r="A60" s="8" t="s">
        <v>96</v>
      </c>
      <c r="B60" s="47">
        <v>5.1999999999999998E-2</v>
      </c>
      <c r="C60" s="47">
        <v>5.3999999999999999E-2</v>
      </c>
      <c r="D60" s="47">
        <v>5.5E-2</v>
      </c>
      <c r="E60" s="47">
        <v>5.8999999999999997E-2</v>
      </c>
      <c r="F60" s="91">
        <v>5.1999999999999998E-2</v>
      </c>
      <c r="G60" s="47">
        <v>5.6261028589806888E-2</v>
      </c>
      <c r="H60" s="47">
        <v>0.06</v>
      </c>
      <c r="I60" s="47">
        <v>6.2E-2</v>
      </c>
    </row>
    <row r="61" spans="1:47">
      <c r="F61" s="48"/>
      <c r="G61" s="48"/>
      <c r="H61" s="48"/>
    </row>
    <row r="62" spans="1:47">
      <c r="G62" s="48"/>
      <c r="H62" s="48"/>
      <c r="I62" s="48"/>
    </row>
  </sheetData>
  <mergeCells count="4">
    <mergeCell ref="B56:F56"/>
    <mergeCell ref="B6:F7"/>
    <mergeCell ref="A1:I5"/>
    <mergeCell ref="I6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8"/>
  <sheetViews>
    <sheetView showGridLines="0" zoomScale="65" zoomScaleNormal="65" workbookViewId="0">
      <pane xSplit="7" topLeftCell="Z1" activePane="topRight" state="frozen"/>
      <selection pane="topRight" sqref="A1:G5"/>
    </sheetView>
  </sheetViews>
  <sheetFormatPr defaultColWidth="10.7109375" defaultRowHeight="14.25"/>
  <cols>
    <col min="1" max="1" width="65.28515625" style="8" customWidth="1"/>
    <col min="2" max="7" width="14.28515625" style="8" customWidth="1"/>
    <col min="8" max="8" width="2" style="94" customWidth="1"/>
    <col min="9" max="35" width="14.28515625" style="8" customWidth="1"/>
    <col min="36" max="16384" width="10.7109375" style="8"/>
  </cols>
  <sheetData>
    <row r="1" spans="1:37" ht="14.1" customHeight="1">
      <c r="A1" s="240" t="s">
        <v>97</v>
      </c>
      <c r="B1" s="240"/>
      <c r="C1" s="240"/>
      <c r="D1" s="240"/>
      <c r="E1" s="240"/>
      <c r="F1" s="240"/>
      <c r="G1" s="240"/>
      <c r="H1" s="92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7" ht="14.1" customHeight="1">
      <c r="A2" s="240"/>
      <c r="B2" s="240"/>
      <c r="C2" s="240"/>
      <c r="D2" s="240"/>
      <c r="E2" s="240"/>
      <c r="F2" s="240"/>
      <c r="G2" s="240"/>
      <c r="H2" s="92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7" ht="14.1" customHeight="1">
      <c r="A3" s="240"/>
      <c r="B3" s="240"/>
      <c r="C3" s="240"/>
      <c r="D3" s="240"/>
      <c r="E3" s="240"/>
      <c r="F3" s="240"/>
      <c r="G3" s="240"/>
      <c r="H3" s="92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7" ht="14.1" customHeight="1">
      <c r="A4" s="240"/>
      <c r="B4" s="240"/>
      <c r="C4" s="240"/>
      <c r="D4" s="240"/>
      <c r="E4" s="240"/>
      <c r="F4" s="240"/>
      <c r="G4" s="240"/>
      <c r="H4" s="92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</row>
    <row r="5" spans="1:37" ht="14.65" customHeight="1">
      <c r="A5" s="240"/>
      <c r="B5" s="240"/>
      <c r="C5" s="240"/>
      <c r="D5" s="240"/>
      <c r="E5" s="240"/>
      <c r="F5" s="240"/>
      <c r="G5" s="240"/>
      <c r="H5" s="92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37" ht="13.9" customHeight="1">
      <c r="A6" s="133"/>
      <c r="B6" s="235" t="s">
        <v>98</v>
      </c>
      <c r="C6" s="235"/>
      <c r="D6" s="235"/>
      <c r="E6" s="235"/>
      <c r="F6" s="235"/>
      <c r="G6" s="235"/>
      <c r="H6" s="93"/>
      <c r="I6" s="249" t="s">
        <v>33</v>
      </c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</row>
    <row r="7" spans="1:37" ht="13.9" customHeight="1">
      <c r="A7" s="136"/>
      <c r="B7" s="237"/>
      <c r="C7" s="237"/>
      <c r="D7" s="237"/>
      <c r="E7" s="237"/>
      <c r="F7" s="237"/>
      <c r="G7" s="237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</row>
    <row r="8" spans="1:37" ht="15.75" thickBot="1">
      <c r="A8" s="134" t="s">
        <v>99</v>
      </c>
      <c r="B8" s="135">
        <v>2019</v>
      </c>
      <c r="C8" s="135">
        <v>2020</v>
      </c>
      <c r="D8" s="135">
        <v>2021</v>
      </c>
      <c r="E8" s="135">
        <v>2022</v>
      </c>
      <c r="F8" s="135">
        <v>2023</v>
      </c>
      <c r="G8" s="135">
        <v>2024</v>
      </c>
      <c r="I8" s="131" t="s">
        <v>42</v>
      </c>
      <c r="J8" s="132" t="s">
        <v>43</v>
      </c>
      <c r="K8" s="131" t="s">
        <v>44</v>
      </c>
      <c r="L8" s="131" t="s">
        <v>45</v>
      </c>
      <c r="M8" s="131" t="s">
        <v>46</v>
      </c>
      <c r="N8" s="131" t="s">
        <v>47</v>
      </c>
      <c r="O8" s="132" t="s">
        <v>48</v>
      </c>
      <c r="P8" s="131" t="s">
        <v>49</v>
      </c>
      <c r="Q8" s="131" t="s">
        <v>50</v>
      </c>
      <c r="R8" s="131" t="s">
        <v>51</v>
      </c>
      <c r="S8" s="131" t="s">
        <v>52</v>
      </c>
      <c r="T8" s="132" t="s">
        <v>53</v>
      </c>
      <c r="U8" s="132" t="s">
        <v>54</v>
      </c>
      <c r="V8" s="132" t="s">
        <v>55</v>
      </c>
      <c r="W8" s="132" t="s">
        <v>56</v>
      </c>
      <c r="X8" s="132" t="s">
        <v>57</v>
      </c>
      <c r="Y8" s="132" t="s">
        <v>58</v>
      </c>
      <c r="Z8" s="132" t="s">
        <v>59</v>
      </c>
      <c r="AA8" s="132" t="s">
        <v>60</v>
      </c>
      <c r="AB8" s="132" t="s">
        <v>61</v>
      </c>
      <c r="AC8" s="132" t="s">
        <v>140</v>
      </c>
      <c r="AD8" s="132" t="s">
        <v>141</v>
      </c>
      <c r="AE8" s="132" t="s">
        <v>142</v>
      </c>
      <c r="AF8" s="132" t="s">
        <v>153</v>
      </c>
      <c r="AG8" s="132" t="s">
        <v>156</v>
      </c>
      <c r="AH8" s="132" t="s">
        <v>157</v>
      </c>
      <c r="AI8" s="132" t="s">
        <v>159</v>
      </c>
    </row>
    <row r="9" spans="1:37" ht="14.65" customHeight="1" thickTop="1">
      <c r="A9" s="8" t="s">
        <v>11</v>
      </c>
      <c r="B9" s="165"/>
      <c r="M9" s="166"/>
      <c r="N9" s="166"/>
      <c r="O9" s="166"/>
      <c r="P9" s="166"/>
    </row>
    <row r="10" spans="1:37" ht="15">
      <c r="A10" s="37" t="s">
        <v>100</v>
      </c>
      <c r="B10" s="6"/>
      <c r="C10" s="51"/>
      <c r="D10" s="50"/>
      <c r="E10" s="50"/>
      <c r="F10" s="50"/>
      <c r="G10" s="50"/>
    </row>
    <row r="11" spans="1:37" s="138" customFormat="1">
      <c r="A11" s="139" t="s">
        <v>101</v>
      </c>
      <c r="B11" s="140">
        <v>9.7000000000000003E-2</v>
      </c>
      <c r="C11" s="140">
        <v>-0.218</v>
      </c>
      <c r="D11" s="140">
        <v>0.20399999999999999</v>
      </c>
      <c r="E11" s="140">
        <v>0.28832084913481504</v>
      </c>
      <c r="F11" s="140">
        <v>9.9000000000000005E-2</v>
      </c>
      <c r="G11" s="140">
        <v>7.8600000000000003E-2</v>
      </c>
      <c r="H11" s="141"/>
      <c r="I11" s="142">
        <v>6.8000000000000005E-2</v>
      </c>
      <c r="J11" s="142">
        <v>0.121</v>
      </c>
      <c r="K11" s="142">
        <v>0.108</v>
      </c>
      <c r="L11" s="142">
        <v>9.5000000000000001E-2</v>
      </c>
      <c r="M11" s="142">
        <v>-0.06</v>
      </c>
      <c r="N11" s="142">
        <v>-0.46300000000000002</v>
      </c>
      <c r="O11" s="142">
        <v>-0.26200000000000001</v>
      </c>
      <c r="P11" s="142">
        <v>-0.106</v>
      </c>
      <c r="Q11" s="142">
        <v>-0.1</v>
      </c>
      <c r="R11" s="142">
        <v>0.65600000000000003</v>
      </c>
      <c r="S11" s="142">
        <v>0.36199999999999999</v>
      </c>
      <c r="T11" s="142">
        <v>0.183</v>
      </c>
      <c r="U11" s="142">
        <v>0.39</v>
      </c>
      <c r="V11" s="142">
        <v>0.374</v>
      </c>
      <c r="W11" s="142">
        <v>0.218</v>
      </c>
      <c r="X11" s="142">
        <v>0.21909999999999999</v>
      </c>
      <c r="Y11" s="142">
        <v>0.13847999999999999</v>
      </c>
      <c r="Z11" s="142">
        <v>9.6199999999999994E-2</v>
      </c>
      <c r="AA11" s="142">
        <v>0.10829999999999999</v>
      </c>
      <c r="AB11" s="142">
        <v>6.2E-2</v>
      </c>
      <c r="AC11" s="142">
        <v>9.4399999999999998E-2</v>
      </c>
      <c r="AD11" s="142">
        <v>0.10199999999999999</v>
      </c>
      <c r="AE11" s="142">
        <v>6.8000000000000005E-2</v>
      </c>
      <c r="AF11" s="142">
        <v>5.5E-2</v>
      </c>
      <c r="AG11" s="142">
        <v>2.86E-2</v>
      </c>
      <c r="AH11" s="142">
        <v>4.1000000000000003E-3</v>
      </c>
      <c r="AI11" s="142">
        <v>0.01</v>
      </c>
    </row>
    <row r="12" spans="1:37">
      <c r="A12" s="33" t="s">
        <v>102</v>
      </c>
      <c r="B12" s="47">
        <v>3.6999999999999998E-2</v>
      </c>
      <c r="C12" s="47">
        <v>-0.19800000000000001</v>
      </c>
      <c r="D12" s="47">
        <v>0.33200000000000002</v>
      </c>
      <c r="E12" s="47">
        <v>0.20552634908185374</v>
      </c>
      <c r="F12" s="47">
        <v>0.106</v>
      </c>
      <c r="G12" s="47">
        <v>6.5000000000000002E-2</v>
      </c>
      <c r="I12" s="45">
        <v>1.7000000000000001E-2</v>
      </c>
      <c r="J12" s="45">
        <v>5.0999999999999997E-2</v>
      </c>
      <c r="K12" s="45">
        <v>2.8000000000000001E-2</v>
      </c>
      <c r="L12" s="45">
        <v>4.9000000000000002E-2</v>
      </c>
      <c r="M12" s="45">
        <v>-6.7000000000000004E-2</v>
      </c>
      <c r="N12" s="45">
        <v>-0.437</v>
      </c>
      <c r="O12" s="45">
        <v>-0.21199999999999999</v>
      </c>
      <c r="P12" s="45">
        <v>-7.8E-2</v>
      </c>
      <c r="Q12" s="45">
        <v>6.7000000000000004E-2</v>
      </c>
      <c r="R12" s="45">
        <v>0.84499999999999997</v>
      </c>
      <c r="S12" s="45">
        <v>0.38700000000000001</v>
      </c>
      <c r="T12" s="45">
        <v>0.23599999999999999</v>
      </c>
      <c r="U12" s="45">
        <v>0.24099999999999999</v>
      </c>
      <c r="V12" s="45">
        <v>0.20899999999999999</v>
      </c>
      <c r="W12" s="45">
        <v>0.183</v>
      </c>
      <c r="X12" s="45">
        <v>0.19600000000000001</v>
      </c>
      <c r="Y12" s="45">
        <v>0.16600000000000001</v>
      </c>
      <c r="Z12" s="45">
        <v>0.1043</v>
      </c>
      <c r="AA12" s="45">
        <v>0.1147</v>
      </c>
      <c r="AB12" s="45">
        <v>5.3999999999999999E-2</v>
      </c>
      <c r="AC12" s="45">
        <v>7.9799999999999996E-2</v>
      </c>
      <c r="AD12" s="45">
        <v>7.8899999999999998E-2</v>
      </c>
      <c r="AE12" s="45">
        <v>6.2E-2</v>
      </c>
      <c r="AF12" s="45">
        <v>4.1000000000000002E-2</v>
      </c>
      <c r="AG12" s="45">
        <v>-1.6199999999999999E-2</v>
      </c>
      <c r="AH12" s="45">
        <v>4.3700000000000003E-2</v>
      </c>
      <c r="AI12" s="45">
        <v>4.0000000000000001E-3</v>
      </c>
    </row>
    <row r="13" spans="1:37" s="138" customFormat="1">
      <c r="A13" s="139" t="s">
        <v>103</v>
      </c>
      <c r="B13" s="140">
        <v>119.63200000000001</v>
      </c>
      <c r="C13" s="140">
        <v>-0.06</v>
      </c>
      <c r="D13" s="140">
        <v>1.171</v>
      </c>
      <c r="E13" s="140">
        <v>0.78262855947293053</v>
      </c>
      <c r="F13" s="140">
        <v>0.90900000000000003</v>
      </c>
      <c r="G13" s="140">
        <v>0.91600000000000004</v>
      </c>
      <c r="H13" s="141"/>
      <c r="I13" s="142">
        <v>315.37200000000001</v>
      </c>
      <c r="J13" s="142">
        <v>75.438000000000002</v>
      </c>
      <c r="K13" s="142">
        <v>4.851</v>
      </c>
      <c r="L13" s="142">
        <v>3.746</v>
      </c>
      <c r="M13" s="142">
        <v>0.31</v>
      </c>
      <c r="N13" s="142">
        <v>-0.60099999999999998</v>
      </c>
      <c r="O13" s="142">
        <v>-0.221</v>
      </c>
      <c r="P13" s="142">
        <v>0.28799999999999998</v>
      </c>
      <c r="Q13" s="142">
        <v>0.51800000000000002</v>
      </c>
      <c r="R13" s="142">
        <v>2.9209999999999998</v>
      </c>
      <c r="S13" s="142">
        <v>1.6180000000000001</v>
      </c>
      <c r="T13" s="142">
        <v>0.91100000000000003</v>
      </c>
      <c r="U13" s="142">
        <v>0.69699999999999995</v>
      </c>
      <c r="V13" s="142">
        <v>1.0212000000000001</v>
      </c>
      <c r="W13" s="142">
        <v>0.70699999999999996</v>
      </c>
      <c r="X13" s="142">
        <v>0.75310335163040398</v>
      </c>
      <c r="Y13" s="142">
        <v>0.91769999999999996</v>
      </c>
      <c r="Z13" s="142">
        <v>0.82379999999999998</v>
      </c>
      <c r="AA13" s="142">
        <v>0.93779999999999997</v>
      </c>
      <c r="AB13" s="142">
        <v>0.94699999999999995</v>
      </c>
      <c r="AC13" s="142">
        <v>1.0302</v>
      </c>
      <c r="AD13" s="142">
        <v>1.1339999999999999</v>
      </c>
      <c r="AE13" s="142">
        <v>0.90400000000000003</v>
      </c>
      <c r="AF13" s="142">
        <v>0.61799999999999999</v>
      </c>
      <c r="AG13" s="142">
        <v>0.38669999999999999</v>
      </c>
      <c r="AH13" s="142">
        <v>0.38229999999999997</v>
      </c>
      <c r="AI13" s="142">
        <v>0.39700000000000002</v>
      </c>
    </row>
    <row r="15" spans="1:37" ht="15">
      <c r="A15" s="6" t="s">
        <v>104</v>
      </c>
      <c r="B15" s="6"/>
      <c r="C15" s="6"/>
      <c r="D15" s="6"/>
      <c r="E15" s="6"/>
      <c r="F15" s="6"/>
      <c r="G15" s="191"/>
      <c r="I15" s="95"/>
      <c r="J15" s="54"/>
      <c r="K15" s="54"/>
      <c r="M15" s="95"/>
      <c r="N15" s="54"/>
      <c r="O15" s="54"/>
      <c r="Q15" s="95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6"/>
      <c r="AK15" s="194"/>
    </row>
    <row r="16" spans="1:37" s="138" customFormat="1">
      <c r="A16" s="139" t="s">
        <v>101</v>
      </c>
      <c r="B16" s="143">
        <v>1385566</v>
      </c>
      <c r="C16" s="143">
        <v>862748</v>
      </c>
      <c r="D16" s="143">
        <v>1002781</v>
      </c>
      <c r="E16" s="143">
        <v>1429105</v>
      </c>
      <c r="F16" s="143">
        <v>1701547</v>
      </c>
      <c r="G16" s="143">
        <v>1768311</v>
      </c>
      <c r="H16" s="141"/>
      <c r="I16" s="143">
        <v>340764</v>
      </c>
      <c r="J16" s="143">
        <v>329298</v>
      </c>
      <c r="K16" s="143">
        <v>346201</v>
      </c>
      <c r="L16" s="143">
        <v>369302</v>
      </c>
      <c r="M16" s="143">
        <v>284382</v>
      </c>
      <c r="N16" s="143">
        <v>132234</v>
      </c>
      <c r="O16" s="143">
        <v>192402</v>
      </c>
      <c r="P16" s="143">
        <v>253730</v>
      </c>
      <c r="Q16" s="143">
        <v>203251</v>
      </c>
      <c r="R16" s="144">
        <v>225740</v>
      </c>
      <c r="S16" s="144">
        <v>275229</v>
      </c>
      <c r="T16" s="144">
        <v>298561</v>
      </c>
      <c r="U16" s="144">
        <v>311979</v>
      </c>
      <c r="V16" s="144">
        <v>358069</v>
      </c>
      <c r="W16" s="144">
        <v>352798</v>
      </c>
      <c r="X16" s="144">
        <v>406259</v>
      </c>
      <c r="Y16" s="144">
        <v>374198</v>
      </c>
      <c r="Z16" s="144">
        <v>405199</v>
      </c>
      <c r="AA16" s="144">
        <v>439213</v>
      </c>
      <c r="AB16" s="144">
        <v>482937</v>
      </c>
      <c r="AC16" s="144">
        <v>448937</v>
      </c>
      <c r="AD16" s="144">
        <v>441990</v>
      </c>
      <c r="AE16" s="144">
        <v>431473</v>
      </c>
      <c r="AF16" s="144">
        <v>445911</v>
      </c>
      <c r="AG16" s="144">
        <v>400302</v>
      </c>
      <c r="AH16" s="144">
        <v>415387</v>
      </c>
      <c r="AI16" s="144">
        <v>452589</v>
      </c>
      <c r="AJ16" s="192"/>
      <c r="AK16" s="193"/>
    </row>
    <row r="17" spans="1:37" s="35" customFormat="1">
      <c r="A17" s="33" t="s">
        <v>102</v>
      </c>
      <c r="B17" s="55">
        <v>676382</v>
      </c>
      <c r="C17" s="55">
        <v>584646</v>
      </c>
      <c r="D17" s="55">
        <v>780866</v>
      </c>
      <c r="E17" s="55">
        <v>920189</v>
      </c>
      <c r="F17" s="55">
        <v>1132912</v>
      </c>
      <c r="G17" s="55">
        <v>1225751</v>
      </c>
      <c r="H17" s="94"/>
      <c r="I17" s="55">
        <v>157939</v>
      </c>
      <c r="J17" s="55">
        <v>169158</v>
      </c>
      <c r="K17" s="55">
        <v>172048</v>
      </c>
      <c r="L17" s="55">
        <v>177237</v>
      </c>
      <c r="M17" s="55">
        <v>155531</v>
      </c>
      <c r="N17" s="55">
        <v>102226</v>
      </c>
      <c r="O17" s="55">
        <v>149279</v>
      </c>
      <c r="P17" s="55">
        <v>177610</v>
      </c>
      <c r="Q17" s="55">
        <v>173754</v>
      </c>
      <c r="R17" s="55">
        <v>193271</v>
      </c>
      <c r="S17" s="55">
        <v>204670</v>
      </c>
      <c r="T17" s="55">
        <v>209171</v>
      </c>
      <c r="U17" s="55">
        <v>203852</v>
      </c>
      <c r="V17" s="55">
        <v>222726</v>
      </c>
      <c r="W17" s="55">
        <v>232852</v>
      </c>
      <c r="X17" s="55">
        <v>260759</v>
      </c>
      <c r="Y17" s="55">
        <v>259266</v>
      </c>
      <c r="Z17" s="55">
        <v>277590</v>
      </c>
      <c r="AA17" s="55">
        <v>295641</v>
      </c>
      <c r="AB17" s="55">
        <v>300415</v>
      </c>
      <c r="AC17" s="55">
        <v>302721</v>
      </c>
      <c r="AD17" s="55">
        <v>310205</v>
      </c>
      <c r="AE17" s="55">
        <v>309684</v>
      </c>
      <c r="AF17" s="55">
        <v>303141</v>
      </c>
      <c r="AG17" s="55">
        <v>281700</v>
      </c>
      <c r="AH17" s="55">
        <v>317829</v>
      </c>
      <c r="AI17" s="55">
        <v>328457</v>
      </c>
      <c r="AJ17" s="195"/>
      <c r="AK17" s="193"/>
    </row>
    <row r="18" spans="1:37" s="138" customFormat="1">
      <c r="A18" s="139" t="s">
        <v>103</v>
      </c>
      <c r="B18" s="143">
        <v>897129</v>
      </c>
      <c r="C18" s="143">
        <v>536825</v>
      </c>
      <c r="D18" s="143">
        <v>876294</v>
      </c>
      <c r="E18" s="143">
        <v>1269608</v>
      </c>
      <c r="F18" s="143">
        <v>1497419</v>
      </c>
      <c r="G18" s="143">
        <v>1476100</v>
      </c>
      <c r="H18" s="141"/>
      <c r="I18" s="143">
        <v>232296</v>
      </c>
      <c r="J18" s="143">
        <v>225288</v>
      </c>
      <c r="K18" s="143">
        <v>231719</v>
      </c>
      <c r="L18" s="143">
        <v>207827</v>
      </c>
      <c r="M18" s="143">
        <v>177591</v>
      </c>
      <c r="N18" s="143">
        <v>58064</v>
      </c>
      <c r="O18" s="143">
        <v>125118</v>
      </c>
      <c r="P18" s="143">
        <v>176052</v>
      </c>
      <c r="Q18" s="143">
        <v>184111</v>
      </c>
      <c r="R18" s="144">
        <v>173685</v>
      </c>
      <c r="S18" s="144">
        <v>245938</v>
      </c>
      <c r="T18" s="144">
        <v>272560</v>
      </c>
      <c r="U18" s="144">
        <v>274850</v>
      </c>
      <c r="V18" s="144">
        <v>307100</v>
      </c>
      <c r="W18" s="144">
        <v>336053</v>
      </c>
      <c r="X18" s="144">
        <v>351605</v>
      </c>
      <c r="Y18" s="144">
        <v>357328</v>
      </c>
      <c r="Z18" s="144">
        <v>357732</v>
      </c>
      <c r="AA18" s="144">
        <v>390256</v>
      </c>
      <c r="AB18" s="144">
        <v>392103</v>
      </c>
      <c r="AC18" s="144">
        <v>329698</v>
      </c>
      <c r="AD18" s="144">
        <v>358706</v>
      </c>
      <c r="AE18" s="144">
        <v>392528</v>
      </c>
      <c r="AF18" s="144">
        <v>395168</v>
      </c>
      <c r="AG18" s="144">
        <v>394590</v>
      </c>
      <c r="AH18" s="144">
        <v>409080</v>
      </c>
      <c r="AI18" s="144">
        <v>411782</v>
      </c>
      <c r="AJ18" s="157"/>
      <c r="AK18" s="196"/>
    </row>
    <row r="19" spans="1:37" s="6" customFormat="1" ht="15">
      <c r="A19" s="52" t="s">
        <v>105</v>
      </c>
      <c r="B19" s="56">
        <v>2959077</v>
      </c>
      <c r="C19" s="56">
        <v>1984219</v>
      </c>
      <c r="D19" s="56">
        <v>2659941</v>
      </c>
      <c r="E19" s="56">
        <v>3618902</v>
      </c>
      <c r="F19" s="56">
        <v>4331878</v>
      </c>
      <c r="G19" s="56">
        <v>4470162</v>
      </c>
      <c r="H19" s="94"/>
      <c r="I19" s="56">
        <v>730999</v>
      </c>
      <c r="J19" s="56">
        <v>723744</v>
      </c>
      <c r="K19" s="56">
        <v>749968</v>
      </c>
      <c r="L19" s="56">
        <v>754366</v>
      </c>
      <c r="M19" s="56">
        <v>617504</v>
      </c>
      <c r="N19" s="56">
        <v>292524</v>
      </c>
      <c r="O19" s="56">
        <v>466799</v>
      </c>
      <c r="P19" s="56">
        <v>607392</v>
      </c>
      <c r="Q19" s="56">
        <v>561116</v>
      </c>
      <c r="R19" s="57">
        <v>592696</v>
      </c>
      <c r="S19" s="57">
        <v>725837</v>
      </c>
      <c r="T19" s="57">
        <v>780292</v>
      </c>
      <c r="U19" s="57">
        <v>790681</v>
      </c>
      <c r="V19" s="57">
        <v>887895</v>
      </c>
      <c r="W19" s="57">
        <v>921703</v>
      </c>
      <c r="X19" s="57">
        <v>1018623</v>
      </c>
      <c r="Y19" s="57">
        <v>990792</v>
      </c>
      <c r="Z19" s="57">
        <v>1040521</v>
      </c>
      <c r="AA19" s="57">
        <v>1125110</v>
      </c>
      <c r="AB19" s="57">
        <v>1175455</v>
      </c>
      <c r="AC19" s="57">
        <v>1081356</v>
      </c>
      <c r="AD19" s="57">
        <v>1110901</v>
      </c>
      <c r="AE19" s="57">
        <v>1133685</v>
      </c>
      <c r="AF19" s="57">
        <v>1144220</v>
      </c>
      <c r="AG19" s="57">
        <v>1076592</v>
      </c>
      <c r="AH19" s="57">
        <v>1142296</v>
      </c>
      <c r="AI19" s="57">
        <v>1192828</v>
      </c>
      <c r="AJ19" s="157"/>
    </row>
    <row r="20" spans="1:37" s="6" customFormat="1" ht="15">
      <c r="A20" s="37"/>
      <c r="B20" s="58"/>
      <c r="C20" s="87"/>
      <c r="D20" s="58"/>
      <c r="E20" s="58"/>
      <c r="F20" s="58"/>
      <c r="G20" s="58"/>
      <c r="H20" s="94"/>
      <c r="L20" s="58"/>
      <c r="O20" s="8"/>
      <c r="P20" s="58"/>
    </row>
    <row r="21" spans="1:37" ht="15">
      <c r="A21" s="6" t="s">
        <v>106</v>
      </c>
      <c r="B21" s="6"/>
      <c r="C21" s="6"/>
      <c r="D21" s="90"/>
      <c r="E21" s="90"/>
      <c r="F21" s="90"/>
      <c r="G21" s="90"/>
    </row>
    <row r="22" spans="1:37" s="138" customFormat="1">
      <c r="A22" s="139" t="s">
        <v>101</v>
      </c>
      <c r="B22" s="143">
        <v>164342</v>
      </c>
      <c r="C22" s="143">
        <v>16121</v>
      </c>
      <c r="D22" s="143">
        <v>117887</v>
      </c>
      <c r="E22" s="143">
        <v>186862</v>
      </c>
      <c r="F22" s="143">
        <v>230024</v>
      </c>
      <c r="G22" s="143">
        <v>269019</v>
      </c>
      <c r="H22" s="141"/>
      <c r="I22" s="143">
        <v>32093</v>
      </c>
      <c r="J22" s="143">
        <v>28486</v>
      </c>
      <c r="K22" s="143">
        <v>41633</v>
      </c>
      <c r="L22" s="143">
        <v>62131</v>
      </c>
      <c r="M22" s="143">
        <v>11088</v>
      </c>
      <c r="N22" s="143">
        <v>-21135</v>
      </c>
      <c r="O22" s="143">
        <v>7676</v>
      </c>
      <c r="P22" s="143">
        <v>18492</v>
      </c>
      <c r="Q22" s="143">
        <v>180</v>
      </c>
      <c r="R22" s="144">
        <v>19995</v>
      </c>
      <c r="S22" s="144">
        <v>36925</v>
      </c>
      <c r="T22" s="144">
        <v>60787</v>
      </c>
      <c r="U22" s="144">
        <v>32021</v>
      </c>
      <c r="V22" s="144">
        <v>38024</v>
      </c>
      <c r="W22" s="144">
        <v>49498</v>
      </c>
      <c r="X22" s="144">
        <v>67319</v>
      </c>
      <c r="Y22" s="144">
        <v>44090</v>
      </c>
      <c r="Z22" s="144">
        <v>52912</v>
      </c>
      <c r="AA22" s="144">
        <v>59374</v>
      </c>
      <c r="AB22" s="144">
        <v>73648</v>
      </c>
      <c r="AC22" s="144">
        <v>57042</v>
      </c>
      <c r="AD22" s="144">
        <v>68194</v>
      </c>
      <c r="AE22" s="144">
        <v>61157</v>
      </c>
      <c r="AF22" s="144">
        <v>82626</v>
      </c>
      <c r="AG22" s="144">
        <v>32978</v>
      </c>
      <c r="AH22" s="144">
        <v>34118</v>
      </c>
      <c r="AI22" s="144">
        <v>127325</v>
      </c>
    </row>
    <row r="23" spans="1:37" s="35" customFormat="1">
      <c r="A23" s="33" t="s">
        <v>102</v>
      </c>
      <c r="B23" s="55">
        <v>29955</v>
      </c>
      <c r="C23" s="55">
        <v>30</v>
      </c>
      <c r="D23" s="55">
        <v>48785</v>
      </c>
      <c r="E23" s="55">
        <v>61832</v>
      </c>
      <c r="F23" s="55">
        <v>73237</v>
      </c>
      <c r="G23" s="55">
        <v>67412</v>
      </c>
      <c r="H23" s="94"/>
      <c r="I23" s="46">
        <v>2542</v>
      </c>
      <c r="J23" s="46">
        <v>5130</v>
      </c>
      <c r="K23" s="46">
        <v>7275</v>
      </c>
      <c r="L23" s="46">
        <v>15008</v>
      </c>
      <c r="M23" s="46">
        <v>2653</v>
      </c>
      <c r="N23" s="46">
        <v>-9510</v>
      </c>
      <c r="O23" s="46">
        <v>972</v>
      </c>
      <c r="P23" s="46">
        <v>5915</v>
      </c>
      <c r="Q23" s="46">
        <v>5141</v>
      </c>
      <c r="R23" s="46">
        <v>8916</v>
      </c>
      <c r="S23" s="46">
        <v>12487</v>
      </c>
      <c r="T23" s="46">
        <v>22241</v>
      </c>
      <c r="U23" s="46">
        <v>13233</v>
      </c>
      <c r="V23" s="46">
        <v>14854</v>
      </c>
      <c r="W23" s="46">
        <v>14619</v>
      </c>
      <c r="X23" s="46">
        <v>19126</v>
      </c>
      <c r="Y23" s="46">
        <v>13947</v>
      </c>
      <c r="Z23" s="46">
        <v>18410</v>
      </c>
      <c r="AA23" s="46">
        <v>21779</v>
      </c>
      <c r="AB23" s="46">
        <v>19101</v>
      </c>
      <c r="AC23" s="46">
        <v>17983</v>
      </c>
      <c r="AD23" s="46">
        <v>13191</v>
      </c>
      <c r="AE23" s="46">
        <v>17337</v>
      </c>
      <c r="AF23" s="46">
        <v>18901</v>
      </c>
      <c r="AG23" s="46">
        <v>12859</v>
      </c>
      <c r="AH23" s="46">
        <v>27569</v>
      </c>
      <c r="AI23" s="46">
        <v>14394</v>
      </c>
    </row>
    <row r="24" spans="1:37" s="138" customFormat="1">
      <c r="A24" s="139" t="s">
        <v>103</v>
      </c>
      <c r="B24" s="143">
        <v>27894</v>
      </c>
      <c r="C24" s="143">
        <v>-28842</v>
      </c>
      <c r="D24" s="143">
        <v>48614</v>
      </c>
      <c r="E24" s="143">
        <v>107520</v>
      </c>
      <c r="F24" s="143">
        <v>121683</v>
      </c>
      <c r="G24" s="143">
        <v>87406</v>
      </c>
      <c r="H24" s="141"/>
      <c r="I24" s="143">
        <v>9434</v>
      </c>
      <c r="J24" s="143">
        <v>7556</v>
      </c>
      <c r="K24" s="143">
        <v>8882</v>
      </c>
      <c r="L24" s="143">
        <v>2024</v>
      </c>
      <c r="M24" s="143">
        <v>-7382</v>
      </c>
      <c r="N24" s="143">
        <v>-34784</v>
      </c>
      <c r="O24" s="143">
        <v>-777</v>
      </c>
      <c r="P24" s="143">
        <v>14101</v>
      </c>
      <c r="Q24" s="143">
        <v>1852</v>
      </c>
      <c r="R24" s="144">
        <v>5631</v>
      </c>
      <c r="S24" s="144">
        <v>18718</v>
      </c>
      <c r="T24" s="144">
        <v>22413</v>
      </c>
      <c r="U24" s="144">
        <v>23826</v>
      </c>
      <c r="V24" s="144">
        <v>26845</v>
      </c>
      <c r="W24" s="144">
        <v>33470</v>
      </c>
      <c r="X24" s="144">
        <v>23379</v>
      </c>
      <c r="Y24" s="144">
        <v>33462</v>
      </c>
      <c r="Z24" s="144">
        <v>29452</v>
      </c>
      <c r="AA24" s="144">
        <v>34187</v>
      </c>
      <c r="AB24" s="144">
        <v>24582</v>
      </c>
      <c r="AC24" s="144">
        <v>14442</v>
      </c>
      <c r="AD24" s="144">
        <v>19719</v>
      </c>
      <c r="AE24" s="144">
        <v>24175</v>
      </c>
      <c r="AF24" s="144">
        <v>29070</v>
      </c>
      <c r="AG24" s="144">
        <v>25069</v>
      </c>
      <c r="AH24" s="144">
        <v>27354</v>
      </c>
      <c r="AI24" s="144">
        <v>30140</v>
      </c>
    </row>
    <row r="25" spans="1:37" s="35" customFormat="1">
      <c r="A25" s="33" t="s">
        <v>107</v>
      </c>
      <c r="B25" s="60">
        <v>-62255</v>
      </c>
      <c r="C25" s="60">
        <v>-54063</v>
      </c>
      <c r="D25" s="60">
        <v>-75767</v>
      </c>
      <c r="E25" s="60">
        <v>-91792</v>
      </c>
      <c r="F25" s="60">
        <v>-110905</v>
      </c>
      <c r="G25" s="60">
        <v>-99322</v>
      </c>
      <c r="H25" s="94"/>
      <c r="I25" s="46">
        <v>-12745</v>
      </c>
      <c r="J25" s="46">
        <v>-15428</v>
      </c>
      <c r="K25" s="46">
        <v>-15543</v>
      </c>
      <c r="L25" s="46">
        <v>-18538</v>
      </c>
      <c r="M25" s="46">
        <v>-13494</v>
      </c>
      <c r="N25" s="46">
        <v>-11849</v>
      </c>
      <c r="O25" s="46">
        <v>-11932</v>
      </c>
      <c r="P25" s="46">
        <v>-16788</v>
      </c>
      <c r="Q25" s="46">
        <v>-13981</v>
      </c>
      <c r="R25" s="46">
        <v>-16724</v>
      </c>
      <c r="S25" s="46">
        <v>-17389</v>
      </c>
      <c r="T25" s="46">
        <v>-27673</v>
      </c>
      <c r="U25" s="46">
        <v>-20733</v>
      </c>
      <c r="V25" s="46">
        <v>-19077</v>
      </c>
      <c r="W25" s="46">
        <v>-23673</v>
      </c>
      <c r="X25" s="46">
        <v>-28309</v>
      </c>
      <c r="Y25" s="46">
        <v>-25214</v>
      </c>
      <c r="Z25" s="46">
        <v>-25882</v>
      </c>
      <c r="AA25" s="46">
        <v>-24265</v>
      </c>
      <c r="AB25" s="46">
        <v>-35544</v>
      </c>
      <c r="AC25" s="46">
        <v>-21916</v>
      </c>
      <c r="AD25" s="46">
        <v>-26885</v>
      </c>
      <c r="AE25" s="46">
        <v>-22844</v>
      </c>
      <c r="AF25" s="46">
        <v>-27677</v>
      </c>
      <c r="AG25" s="46">
        <v>-25759</v>
      </c>
      <c r="AH25" s="46">
        <v>-26581</v>
      </c>
      <c r="AI25" s="46">
        <v>-24676</v>
      </c>
    </row>
    <row r="26" spans="1:37" s="6" customFormat="1" ht="15">
      <c r="A26" s="52" t="s">
        <v>105</v>
      </c>
      <c r="B26" s="56">
        <v>159937</v>
      </c>
      <c r="C26" s="56">
        <v>-66754</v>
      </c>
      <c r="D26" s="56">
        <v>139519</v>
      </c>
      <c r="E26" s="56">
        <v>264422</v>
      </c>
      <c r="F26" s="56">
        <v>314039</v>
      </c>
      <c r="G26" s="56">
        <v>324515</v>
      </c>
      <c r="H26" s="94"/>
      <c r="I26" s="56">
        <v>31324</v>
      </c>
      <c r="J26" s="56">
        <v>25744</v>
      </c>
      <c r="K26" s="56">
        <v>42247</v>
      </c>
      <c r="L26" s="56">
        <v>60625</v>
      </c>
      <c r="M26" s="56">
        <v>-7135</v>
      </c>
      <c r="N26" s="56">
        <v>-77278</v>
      </c>
      <c r="O26" s="56">
        <v>-4061</v>
      </c>
      <c r="P26" s="56">
        <v>21720</v>
      </c>
      <c r="Q26" s="56">
        <v>-6808</v>
      </c>
      <c r="R26" s="57">
        <v>17818</v>
      </c>
      <c r="S26" s="57">
        <v>50741</v>
      </c>
      <c r="T26" s="57">
        <v>77768</v>
      </c>
      <c r="U26" s="57">
        <v>48347</v>
      </c>
      <c r="V26" s="57">
        <v>60646</v>
      </c>
      <c r="W26" s="57">
        <v>73914</v>
      </c>
      <c r="X26" s="57">
        <v>81515</v>
      </c>
      <c r="Y26" s="57">
        <v>66285</v>
      </c>
      <c r="Z26" s="57">
        <v>74892</v>
      </c>
      <c r="AA26" s="57">
        <v>91075</v>
      </c>
      <c r="AB26" s="57">
        <v>81787</v>
      </c>
      <c r="AC26" s="57">
        <v>67551</v>
      </c>
      <c r="AD26" s="57">
        <v>74219</v>
      </c>
      <c r="AE26" s="57">
        <v>79825</v>
      </c>
      <c r="AF26" s="57">
        <v>102920</v>
      </c>
      <c r="AG26" s="57">
        <v>45147</v>
      </c>
      <c r="AH26" s="57">
        <v>62460</v>
      </c>
      <c r="AI26" s="57">
        <v>147183</v>
      </c>
    </row>
    <row r="27" spans="1:37" s="6" customFormat="1" ht="15">
      <c r="A27" s="37"/>
      <c r="B27" s="58"/>
      <c r="C27" s="61"/>
      <c r="D27" s="58"/>
      <c r="E27" s="58"/>
      <c r="F27" s="58"/>
      <c r="G27" s="58"/>
      <c r="H27" s="94"/>
      <c r="L27" s="58"/>
      <c r="O27" s="8"/>
      <c r="P27" s="58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7" ht="15">
      <c r="A28" s="6" t="s">
        <v>108</v>
      </c>
      <c r="B28" s="6"/>
      <c r="C28" s="6"/>
      <c r="D28" s="6"/>
      <c r="E28" s="6"/>
      <c r="F28" s="6"/>
      <c r="G28" s="191"/>
      <c r="I28" s="95"/>
      <c r="J28" s="54"/>
      <c r="K28" s="54"/>
      <c r="M28" s="95"/>
      <c r="N28" s="54"/>
      <c r="O28" s="54"/>
      <c r="Q28" s="95"/>
      <c r="U28" s="95"/>
    </row>
    <row r="29" spans="1:37" s="138" customFormat="1">
      <c r="A29" s="139" t="s">
        <v>101</v>
      </c>
      <c r="B29" s="143">
        <v>227844</v>
      </c>
      <c r="C29" s="143">
        <v>76155</v>
      </c>
      <c r="D29" s="143">
        <v>175603</v>
      </c>
      <c r="E29" s="143">
        <v>242346</v>
      </c>
      <c r="F29" s="143">
        <v>300177</v>
      </c>
      <c r="G29" s="143">
        <v>340002</v>
      </c>
      <c r="H29" s="141"/>
      <c r="I29" s="143">
        <v>46904</v>
      </c>
      <c r="J29" s="143">
        <v>44198</v>
      </c>
      <c r="K29" s="143">
        <v>57481</v>
      </c>
      <c r="L29" s="143">
        <v>79262</v>
      </c>
      <c r="M29" s="143">
        <v>29171</v>
      </c>
      <c r="N29" s="143">
        <v>-7099</v>
      </c>
      <c r="O29" s="143">
        <v>21507</v>
      </c>
      <c r="P29" s="143">
        <v>32576</v>
      </c>
      <c r="Q29" s="143">
        <v>13540</v>
      </c>
      <c r="R29" s="144">
        <v>33819</v>
      </c>
      <c r="S29" s="144">
        <v>52188</v>
      </c>
      <c r="T29" s="144">
        <v>76056</v>
      </c>
      <c r="U29" s="144">
        <v>46038</v>
      </c>
      <c r="V29" s="144">
        <v>52706</v>
      </c>
      <c r="W29" s="144">
        <v>62364</v>
      </c>
      <c r="X29" s="144">
        <v>81238</v>
      </c>
      <c r="Y29" s="144">
        <v>59473</v>
      </c>
      <c r="Z29" s="144">
        <v>69129</v>
      </c>
      <c r="AA29" s="144">
        <v>77848</v>
      </c>
      <c r="AB29" s="144">
        <v>93727</v>
      </c>
      <c r="AC29" s="144">
        <v>75446</v>
      </c>
      <c r="AD29" s="144">
        <v>86168</v>
      </c>
      <c r="AE29" s="144">
        <v>79007</v>
      </c>
      <c r="AF29" s="144">
        <v>99381</v>
      </c>
      <c r="AG29" s="144">
        <v>49569</v>
      </c>
      <c r="AH29" s="144">
        <v>52954</v>
      </c>
      <c r="AI29" s="144">
        <v>147438</v>
      </c>
    </row>
    <row r="30" spans="1:37" s="35" customFormat="1">
      <c r="A30" s="33" t="s">
        <v>102</v>
      </c>
      <c r="B30" s="55">
        <v>64059</v>
      </c>
      <c r="C30" s="55">
        <v>41496</v>
      </c>
      <c r="D30" s="55">
        <v>85323</v>
      </c>
      <c r="E30" s="55">
        <v>95290</v>
      </c>
      <c r="F30" s="55">
        <v>115364</v>
      </c>
      <c r="G30" s="55">
        <v>116256</v>
      </c>
      <c r="H30" s="94"/>
      <c r="I30" s="46">
        <v>10546</v>
      </c>
      <c r="J30" s="46">
        <v>12825</v>
      </c>
      <c r="K30" s="46">
        <v>14912</v>
      </c>
      <c r="L30" s="46">
        <v>25775</v>
      </c>
      <c r="M30" s="46">
        <v>13415</v>
      </c>
      <c r="N30" s="46">
        <v>-2214</v>
      </c>
      <c r="O30" s="46">
        <v>10874</v>
      </c>
      <c r="P30" s="46">
        <v>19421</v>
      </c>
      <c r="Q30" s="46">
        <v>13836</v>
      </c>
      <c r="R30" s="46">
        <v>19039</v>
      </c>
      <c r="S30" s="46">
        <v>22273</v>
      </c>
      <c r="T30" s="46">
        <v>30175</v>
      </c>
      <c r="U30" s="46">
        <v>21402</v>
      </c>
      <c r="V30" s="46">
        <v>23258</v>
      </c>
      <c r="W30" s="46">
        <v>22748</v>
      </c>
      <c r="X30" s="46">
        <v>27882</v>
      </c>
      <c r="Y30" s="46">
        <v>23700</v>
      </c>
      <c r="Z30" s="46">
        <v>28210</v>
      </c>
      <c r="AA30" s="46">
        <v>32308</v>
      </c>
      <c r="AB30" s="46">
        <v>31146</v>
      </c>
      <c r="AC30" s="46">
        <v>28602</v>
      </c>
      <c r="AD30" s="46">
        <v>26161</v>
      </c>
      <c r="AE30" s="46">
        <v>30683</v>
      </c>
      <c r="AF30" s="46">
        <v>30810</v>
      </c>
      <c r="AG30" s="46">
        <v>26240</v>
      </c>
      <c r="AH30" s="46">
        <v>41238</v>
      </c>
      <c r="AI30" s="46">
        <v>29950</v>
      </c>
    </row>
    <row r="31" spans="1:37" s="138" customFormat="1">
      <c r="A31" s="139" t="s">
        <v>103</v>
      </c>
      <c r="B31" s="143">
        <v>63043</v>
      </c>
      <c r="C31" s="143">
        <v>830</v>
      </c>
      <c r="D31" s="143">
        <v>77573</v>
      </c>
      <c r="E31" s="143">
        <v>134253</v>
      </c>
      <c r="F31" s="143">
        <v>160380</v>
      </c>
      <c r="G31" s="143">
        <v>133692</v>
      </c>
      <c r="H31" s="141"/>
      <c r="I31" s="143">
        <v>16207</v>
      </c>
      <c r="J31" s="143">
        <v>14578</v>
      </c>
      <c r="K31" s="143">
        <v>18477</v>
      </c>
      <c r="L31" s="143">
        <v>13781</v>
      </c>
      <c r="M31" s="143">
        <v>-1822</v>
      </c>
      <c r="N31" s="143">
        <v>-22687</v>
      </c>
      <c r="O31" s="143">
        <v>3572</v>
      </c>
      <c r="P31" s="143">
        <v>21767</v>
      </c>
      <c r="Q31" s="143">
        <v>9604</v>
      </c>
      <c r="R31" s="144">
        <v>11083</v>
      </c>
      <c r="S31" s="144">
        <v>26409</v>
      </c>
      <c r="T31" s="144">
        <v>30477</v>
      </c>
      <c r="U31" s="144">
        <v>30316</v>
      </c>
      <c r="V31" s="144">
        <v>32937</v>
      </c>
      <c r="W31" s="144">
        <v>39683</v>
      </c>
      <c r="X31" s="144">
        <v>31317</v>
      </c>
      <c r="Y31" s="144">
        <v>40716</v>
      </c>
      <c r="Z31" s="144">
        <v>36874</v>
      </c>
      <c r="AA31" s="144">
        <v>41780</v>
      </c>
      <c r="AB31" s="144">
        <v>41010</v>
      </c>
      <c r="AC31" s="144">
        <v>24741</v>
      </c>
      <c r="AD31" s="144">
        <v>30571</v>
      </c>
      <c r="AE31" s="144">
        <v>35705</v>
      </c>
      <c r="AF31" s="144">
        <v>42675</v>
      </c>
      <c r="AG31" s="144">
        <v>39060</v>
      </c>
      <c r="AH31" s="144">
        <v>40533</v>
      </c>
      <c r="AI31" s="144">
        <v>46695</v>
      </c>
    </row>
    <row r="32" spans="1:37" s="35" customFormat="1">
      <c r="A32" s="33" t="s">
        <v>109</v>
      </c>
      <c r="B32" s="60">
        <v>-63171</v>
      </c>
      <c r="C32" s="60">
        <v>-50370</v>
      </c>
      <c r="D32" s="60">
        <v>-66741</v>
      </c>
      <c r="E32" s="60">
        <v>-85325</v>
      </c>
      <c r="F32" s="60">
        <v>-103617</v>
      </c>
      <c r="G32" s="60">
        <v>-89850</v>
      </c>
      <c r="H32" s="94"/>
      <c r="I32" s="46">
        <v>-13038</v>
      </c>
      <c r="J32" s="46">
        <v>-15785</v>
      </c>
      <c r="K32" s="46">
        <v>-15905</v>
      </c>
      <c r="L32" s="46">
        <v>-18442</v>
      </c>
      <c r="M32" s="46">
        <v>-12241</v>
      </c>
      <c r="N32" s="46">
        <v>-10907</v>
      </c>
      <c r="O32" s="46">
        <v>-10919</v>
      </c>
      <c r="P32" s="46">
        <v>-16303</v>
      </c>
      <c r="Q32" s="46">
        <v>-13050</v>
      </c>
      <c r="R32" s="46">
        <v>-16785</v>
      </c>
      <c r="S32" s="46">
        <v>-11583</v>
      </c>
      <c r="T32" s="46">
        <v>-25323</v>
      </c>
      <c r="U32" s="46">
        <v>-19258</v>
      </c>
      <c r="V32" s="46">
        <v>-17539</v>
      </c>
      <c r="W32" s="46">
        <v>-22146</v>
      </c>
      <c r="X32" s="46">
        <v>-26382</v>
      </c>
      <c r="Y32" s="46">
        <v>-23385</v>
      </c>
      <c r="Z32" s="46">
        <v>-24157</v>
      </c>
      <c r="AA32" s="46">
        <v>-22816</v>
      </c>
      <c r="AB32" s="46">
        <v>-33259</v>
      </c>
      <c r="AC32" s="46">
        <v>-19854</v>
      </c>
      <c r="AD32" s="46">
        <v>-24118</v>
      </c>
      <c r="AE32" s="46">
        <v>-20396</v>
      </c>
      <c r="AF32" s="46">
        <v>-25482</v>
      </c>
      <c r="AG32" s="46">
        <v>-23590</v>
      </c>
      <c r="AH32" s="46">
        <v>-24614</v>
      </c>
      <c r="AI32" s="46">
        <v>-22957</v>
      </c>
    </row>
    <row r="33" spans="1:35" s="6" customFormat="1" ht="15">
      <c r="A33" s="52" t="s">
        <v>105</v>
      </c>
      <c r="B33" s="56">
        <v>291775</v>
      </c>
      <c r="C33" s="56">
        <v>68111</v>
      </c>
      <c r="D33" s="56">
        <v>271758</v>
      </c>
      <c r="E33" s="56">
        <v>386564</v>
      </c>
      <c r="F33" s="56">
        <v>472304</v>
      </c>
      <c r="G33" s="56">
        <v>500100</v>
      </c>
      <c r="H33" s="94"/>
      <c r="I33" s="56">
        <v>60619</v>
      </c>
      <c r="J33" s="56">
        <v>55816</v>
      </c>
      <c r="K33" s="56">
        <v>74965</v>
      </c>
      <c r="L33" s="56">
        <v>100376</v>
      </c>
      <c r="M33" s="56">
        <v>28523</v>
      </c>
      <c r="N33" s="56">
        <v>-42907</v>
      </c>
      <c r="O33" s="56">
        <v>25034</v>
      </c>
      <c r="P33" s="56">
        <v>57461</v>
      </c>
      <c r="Q33" s="56">
        <v>23930</v>
      </c>
      <c r="R33" s="57">
        <v>47156</v>
      </c>
      <c r="S33" s="57">
        <v>89287</v>
      </c>
      <c r="T33" s="57">
        <v>111385</v>
      </c>
      <c r="U33" s="57">
        <v>78498</v>
      </c>
      <c r="V33" s="57">
        <v>91362</v>
      </c>
      <c r="W33" s="57">
        <v>102649</v>
      </c>
      <c r="X33" s="57">
        <v>114055</v>
      </c>
      <c r="Y33" s="57">
        <v>100504</v>
      </c>
      <c r="Z33" s="57">
        <v>110056</v>
      </c>
      <c r="AA33" s="57">
        <v>129120</v>
      </c>
      <c r="AB33" s="57">
        <v>132624</v>
      </c>
      <c r="AC33" s="57">
        <v>108935</v>
      </c>
      <c r="AD33" s="57">
        <v>118782</v>
      </c>
      <c r="AE33" s="57">
        <v>124999</v>
      </c>
      <c r="AF33" s="57">
        <v>147384</v>
      </c>
      <c r="AG33" s="57">
        <v>91279</v>
      </c>
      <c r="AH33" s="57">
        <v>110111</v>
      </c>
      <c r="AI33" s="57">
        <v>201126</v>
      </c>
    </row>
    <row r="34" spans="1:35" ht="15">
      <c r="A34" s="37"/>
      <c r="B34" s="61"/>
      <c r="C34" s="61"/>
      <c r="D34" s="61"/>
      <c r="E34" s="61"/>
      <c r="F34" s="61"/>
      <c r="G34" s="61"/>
    </row>
    <row r="35" spans="1:35" ht="15">
      <c r="A35" s="6" t="s">
        <v>110</v>
      </c>
      <c r="B35" s="6"/>
      <c r="C35" s="6"/>
      <c r="D35" s="6"/>
      <c r="E35" s="6"/>
      <c r="F35" s="6"/>
      <c r="G35" s="6"/>
    </row>
    <row r="36" spans="1:35" s="138" customFormat="1">
      <c r="A36" s="139" t="s">
        <v>101</v>
      </c>
      <c r="B36" s="140">
        <v>0.16400000000000001</v>
      </c>
      <c r="C36" s="140">
        <v>8.7999999999999995E-2</v>
      </c>
      <c r="D36" s="140">
        <v>0.17499999999999999</v>
      </c>
      <c r="E36" s="140">
        <v>0.16957886229493299</v>
      </c>
      <c r="F36" s="140">
        <v>0.17599999999999999</v>
      </c>
      <c r="G36" s="140">
        <v>0.192</v>
      </c>
      <c r="H36" s="141"/>
      <c r="I36" s="140">
        <v>0.13800000000000001</v>
      </c>
      <c r="J36" s="140">
        <v>0.13400000000000001</v>
      </c>
      <c r="K36" s="140">
        <v>0.16600000000000001</v>
      </c>
      <c r="L36" s="140">
        <v>0.215</v>
      </c>
      <c r="M36" s="140">
        <v>0.10299999999999999</v>
      </c>
      <c r="N36" s="140">
        <v>-5.3999999999999999E-2</v>
      </c>
      <c r="O36" s="140">
        <v>0.112</v>
      </c>
      <c r="P36" s="140">
        <v>0.128</v>
      </c>
      <c r="Q36" s="140">
        <v>6.7000000000000004E-2</v>
      </c>
      <c r="R36" s="140">
        <v>0.15</v>
      </c>
      <c r="S36" s="140">
        <v>0.19</v>
      </c>
      <c r="T36" s="140">
        <v>0.255</v>
      </c>
      <c r="U36" s="140">
        <v>0.14799999999999999</v>
      </c>
      <c r="V36" s="140">
        <v>0.14719509368306108</v>
      </c>
      <c r="W36" s="140">
        <v>0.176761206129286</v>
      </c>
      <c r="X36" s="140">
        <v>0.19996603152176301</v>
      </c>
      <c r="Y36" s="140">
        <v>0.158934574743852</v>
      </c>
      <c r="Z36" s="140">
        <v>0.17060506072324999</v>
      </c>
      <c r="AA36" s="140">
        <v>0.177244298324503</v>
      </c>
      <c r="AB36" s="140">
        <v>0.19400000000000001</v>
      </c>
      <c r="AC36" s="140">
        <v>0.16805476046750401</v>
      </c>
      <c r="AD36" s="140">
        <v>0.19500000000000001</v>
      </c>
      <c r="AE36" s="140">
        <v>0.183</v>
      </c>
      <c r="AF36" s="140">
        <v>0.223</v>
      </c>
      <c r="AG36" s="140">
        <v>0.12382900909813099</v>
      </c>
      <c r="AH36" s="140">
        <v>0.127</v>
      </c>
      <c r="AI36" s="140">
        <v>0.32600000000000001</v>
      </c>
    </row>
    <row r="37" spans="1:35" s="35" customFormat="1">
      <c r="A37" s="33" t="s">
        <v>102</v>
      </c>
      <c r="B37" s="145">
        <v>9.5000000000000001E-2</v>
      </c>
      <c r="C37" s="145">
        <v>7.0999999999999994E-2</v>
      </c>
      <c r="D37" s="145">
        <v>0.109</v>
      </c>
      <c r="E37" s="145">
        <v>0.103554813195985</v>
      </c>
      <c r="F37" s="145">
        <v>0.10199999999999999</v>
      </c>
      <c r="G37" s="145">
        <v>9.5000000000000001E-2</v>
      </c>
      <c r="H37" s="94"/>
      <c r="I37" s="145">
        <v>6.7000000000000004E-2</v>
      </c>
      <c r="J37" s="145">
        <v>7.5999999999999998E-2</v>
      </c>
      <c r="K37" s="145">
        <v>8.6999999999999994E-2</v>
      </c>
      <c r="L37" s="145">
        <v>0.14499999999999999</v>
      </c>
      <c r="M37" s="145">
        <v>8.5999999999999993E-2</v>
      </c>
      <c r="N37" s="145">
        <v>-2.1999999999999999E-2</v>
      </c>
      <c r="O37" s="145">
        <v>7.2999999999999995E-2</v>
      </c>
      <c r="P37" s="145">
        <v>0.109</v>
      </c>
      <c r="Q37" s="145">
        <v>0.08</v>
      </c>
      <c r="R37" s="145">
        <v>9.9000000000000005E-2</v>
      </c>
      <c r="S37" s="145">
        <v>0.109</v>
      </c>
      <c r="T37" s="145">
        <v>0.14399999999999999</v>
      </c>
      <c r="U37" s="145">
        <v>0.105</v>
      </c>
      <c r="V37" s="145">
        <v>0.10442427017950306</v>
      </c>
      <c r="W37" s="145">
        <v>9.76929551818322E-2</v>
      </c>
      <c r="X37" s="145">
        <v>0.106926318938177</v>
      </c>
      <c r="Y37" s="145">
        <v>9.1408051962077602E-2</v>
      </c>
      <c r="Z37" s="145">
        <v>0.101624698296048</v>
      </c>
      <c r="AA37" s="145">
        <v>0.109</v>
      </c>
      <c r="AB37" s="145">
        <v>0.104</v>
      </c>
      <c r="AC37" s="145">
        <v>9.4483038837741701E-2</v>
      </c>
      <c r="AD37" s="145">
        <v>8.4000000000000005E-2</v>
      </c>
      <c r="AE37" s="145">
        <v>9.9000000000000005E-2</v>
      </c>
      <c r="AF37" s="145">
        <v>0.101635872415807</v>
      </c>
      <c r="AG37" s="145">
        <v>9.3148739794107205E-2</v>
      </c>
      <c r="AH37" s="145">
        <v>0.13</v>
      </c>
      <c r="AI37" s="145">
        <v>9.0999999999999998E-2</v>
      </c>
    </row>
    <row r="38" spans="1:35" s="138" customFormat="1">
      <c r="A38" s="139" t="s">
        <v>103</v>
      </c>
      <c r="B38" s="140">
        <v>7.0000000000000007E-2</v>
      </c>
      <c r="C38" s="140">
        <v>2E-3</v>
      </c>
      <c r="D38" s="140">
        <v>8.8999999999999996E-2</v>
      </c>
      <c r="E38" s="140">
        <v>0.10574366261082201</v>
      </c>
      <c r="F38" s="140">
        <v>0.107</v>
      </c>
      <c r="G38" s="140">
        <v>9.0999999999999998E-2</v>
      </c>
      <c r="H38" s="141"/>
      <c r="I38" s="140">
        <v>7.0000000000000007E-2</v>
      </c>
      <c r="J38" s="140">
        <v>6.5000000000000002E-2</v>
      </c>
      <c r="K38" s="140">
        <v>0.08</v>
      </c>
      <c r="L38" s="140">
        <v>6.6000000000000003E-2</v>
      </c>
      <c r="M38" s="140">
        <v>-0.01</v>
      </c>
      <c r="N38" s="140">
        <v>-0.39100000000000001</v>
      </c>
      <c r="O38" s="140">
        <v>2.9000000000000001E-2</v>
      </c>
      <c r="P38" s="140">
        <v>0.124</v>
      </c>
      <c r="Q38" s="140">
        <v>5.1999999999999998E-2</v>
      </c>
      <c r="R38" s="140">
        <v>6.4000000000000001E-2</v>
      </c>
      <c r="S38" s="140">
        <v>0.107</v>
      </c>
      <c r="T38" s="140">
        <v>0.112</v>
      </c>
      <c r="U38" s="140">
        <v>0.11</v>
      </c>
      <c r="V38" s="140">
        <v>0.10725170954086617</v>
      </c>
      <c r="W38" s="140">
        <v>0.1180855400785</v>
      </c>
      <c r="X38" s="140">
        <v>8.9068699250579503E-2</v>
      </c>
      <c r="Y38" s="140">
        <v>0.113945730533292</v>
      </c>
      <c r="Z38" s="140">
        <v>0.10307716391041299</v>
      </c>
      <c r="AA38" s="140">
        <v>0.107057931204133</v>
      </c>
      <c r="AB38" s="140">
        <v>0.105</v>
      </c>
      <c r="AC38" s="140">
        <v>7.5041401525031998E-2</v>
      </c>
      <c r="AD38" s="140">
        <v>8.5000000000000006E-2</v>
      </c>
      <c r="AE38" s="140">
        <v>9.0999999999999998E-2</v>
      </c>
      <c r="AF38" s="140">
        <v>0.107992043890194</v>
      </c>
      <c r="AG38" s="140">
        <v>9.8988823842469403E-2</v>
      </c>
      <c r="AH38" s="140">
        <v>9.9000000000000005E-2</v>
      </c>
      <c r="AI38" s="140">
        <v>0.113</v>
      </c>
    </row>
    <row r="39" spans="1:35" s="6" customFormat="1" ht="15">
      <c r="A39" s="52" t="s">
        <v>105</v>
      </c>
      <c r="B39" s="53">
        <v>9.9000000000000005E-2</v>
      </c>
      <c r="C39" s="53">
        <v>3.4000000000000002E-2</v>
      </c>
      <c r="D39" s="53">
        <v>0.10199999999999999</v>
      </c>
      <c r="E39" s="53">
        <v>0.106818034862508</v>
      </c>
      <c r="F39" s="53">
        <v>0.109</v>
      </c>
      <c r="G39" s="53">
        <v>0.112</v>
      </c>
      <c r="H39" s="94"/>
      <c r="I39" s="53">
        <v>8.3000000000000004E-2</v>
      </c>
      <c r="J39" s="53">
        <v>7.6999999999999999E-2</v>
      </c>
      <c r="K39" s="53">
        <v>0.1</v>
      </c>
      <c r="L39" s="53">
        <v>0.13300000000000001</v>
      </c>
      <c r="M39" s="53">
        <v>4.5999999999999999E-2</v>
      </c>
      <c r="N39" s="53">
        <v>-0.14699999999999999</v>
      </c>
      <c r="O39" s="53">
        <v>5.3999999999999999E-2</v>
      </c>
      <c r="P39" s="53">
        <v>9.5000000000000001E-2</v>
      </c>
      <c r="Q39" s="53">
        <v>4.2999999999999997E-2</v>
      </c>
      <c r="R39" s="53">
        <v>0.08</v>
      </c>
      <c r="S39" s="53">
        <v>0.123</v>
      </c>
      <c r="T39" s="53">
        <v>0.14299999999999999</v>
      </c>
      <c r="U39" s="53">
        <v>9.9000000000000005E-2</v>
      </c>
      <c r="V39" s="53">
        <v>0.10289730204585001</v>
      </c>
      <c r="W39" s="53">
        <v>0.111368846580732</v>
      </c>
      <c r="X39" s="53">
        <v>0.111969786662975</v>
      </c>
      <c r="Y39" s="53">
        <v>0.10143804148600299</v>
      </c>
      <c r="Z39" s="53">
        <v>0.10577009017597901</v>
      </c>
      <c r="AA39" s="53">
        <v>0.115</v>
      </c>
      <c r="AB39" s="53">
        <v>0.113</v>
      </c>
      <c r="AC39" s="53">
        <v>0.100739257006943</v>
      </c>
      <c r="AD39" s="53">
        <v>0.107</v>
      </c>
      <c r="AE39" s="53">
        <v>0.11</v>
      </c>
      <c r="AF39" s="53">
        <v>0.129</v>
      </c>
      <c r="AG39" s="53">
        <v>8.4785136802056904E-2</v>
      </c>
      <c r="AH39" s="53">
        <v>9.6000000000000002E-2</v>
      </c>
      <c r="AI39" s="53">
        <v>0.16900000000000001</v>
      </c>
    </row>
    <row r="40" spans="1:35" ht="15">
      <c r="A40" s="37"/>
      <c r="B40" s="50"/>
      <c r="C40" s="50"/>
      <c r="D40" s="50"/>
      <c r="E40" s="50"/>
      <c r="F40" s="50"/>
      <c r="G40" s="50"/>
    </row>
    <row r="41" spans="1:35" ht="15">
      <c r="A41" s="8" t="s">
        <v>111</v>
      </c>
    </row>
    <row r="42" spans="1:35" ht="15.4" customHeight="1">
      <c r="A42" s="24" t="s">
        <v>112</v>
      </c>
    </row>
    <row r="43" spans="1:35" ht="30" customHeight="1">
      <c r="A43" s="251" t="s">
        <v>113</v>
      </c>
      <c r="B43" s="251"/>
      <c r="C43" s="251"/>
      <c r="D43" s="251"/>
      <c r="E43" s="251"/>
      <c r="F43" s="251"/>
      <c r="G43" s="251"/>
    </row>
    <row r="44" spans="1:35" ht="30" customHeight="1">
      <c r="A44" s="251" t="s">
        <v>114</v>
      </c>
      <c r="B44" s="251"/>
      <c r="C44" s="251"/>
      <c r="D44" s="251"/>
      <c r="E44" s="251"/>
      <c r="F44" s="251"/>
      <c r="G44" s="251"/>
    </row>
    <row r="45" spans="1:35" ht="15.4" customHeight="1">
      <c r="A45" s="62" t="s">
        <v>115</v>
      </c>
    </row>
    <row r="47" spans="1:35" ht="57.4" customHeight="1">
      <c r="A47" s="251" t="s">
        <v>116</v>
      </c>
      <c r="B47" s="251"/>
      <c r="C47" s="251"/>
      <c r="D47" s="251"/>
      <c r="E47" s="251"/>
      <c r="F47" s="251"/>
      <c r="G47" s="251"/>
    </row>
    <row r="48" spans="1:35" ht="15" customHeight="1">
      <c r="A48" s="8" t="s">
        <v>117</v>
      </c>
    </row>
  </sheetData>
  <mergeCells count="6">
    <mergeCell ref="I6:AG7"/>
    <mergeCell ref="A47:G47"/>
    <mergeCell ref="B6:G7"/>
    <mergeCell ref="A1:G5"/>
    <mergeCell ref="A43:G43"/>
    <mergeCell ref="A44:G44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64"/>
  <sheetViews>
    <sheetView showGridLines="0" zoomScale="65" zoomScaleNormal="65" workbookViewId="0">
      <pane xSplit="11" topLeftCell="AD1" activePane="topRight" state="frozen"/>
      <selection pane="topRight" sqref="A1:K5"/>
    </sheetView>
  </sheetViews>
  <sheetFormatPr defaultColWidth="18.42578125" defaultRowHeight="14.25"/>
  <cols>
    <col min="1" max="1" width="33.28515625" style="24" customWidth="1"/>
    <col min="2" max="5" width="14.42578125" style="24" customWidth="1"/>
    <col min="6" max="11" width="14.28515625" style="24" customWidth="1"/>
    <col min="12" max="12" width="3" style="94" customWidth="1"/>
    <col min="13" max="39" width="14.28515625" style="24" customWidth="1"/>
    <col min="40" max="16384" width="18.42578125" style="24"/>
  </cols>
  <sheetData>
    <row r="1" spans="1:39" ht="14.1" customHeight="1">
      <c r="A1" s="240" t="s">
        <v>118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92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9" ht="13.1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92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9" ht="14.1" customHeight="1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92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9" ht="14.1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92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5" spans="1:39" ht="14.1" customHeight="1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92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9" ht="13.15" customHeight="1">
      <c r="A6" s="105"/>
      <c r="B6" s="252" t="s">
        <v>119</v>
      </c>
      <c r="C6" s="252"/>
      <c r="D6" s="252"/>
      <c r="E6" s="253"/>
      <c r="F6" s="256" t="s">
        <v>120</v>
      </c>
      <c r="G6" s="252"/>
      <c r="H6" s="252"/>
      <c r="I6" s="252"/>
      <c r="J6" s="252"/>
      <c r="K6" s="252"/>
      <c r="L6" s="129"/>
      <c r="M6" s="249" t="s">
        <v>121</v>
      </c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</row>
    <row r="7" spans="1:39" ht="13.15" customHeight="1">
      <c r="A7" s="106"/>
      <c r="B7" s="254"/>
      <c r="C7" s="254"/>
      <c r="D7" s="254"/>
      <c r="E7" s="255"/>
      <c r="F7" s="257"/>
      <c r="G7" s="254"/>
      <c r="H7" s="254"/>
      <c r="I7" s="254"/>
      <c r="J7" s="254"/>
      <c r="K7" s="254"/>
      <c r="L7" s="13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</row>
    <row r="8" spans="1:39" ht="15.75" thickBot="1">
      <c r="A8" s="109"/>
      <c r="B8" s="110">
        <v>2017</v>
      </c>
      <c r="C8" s="110">
        <v>2018</v>
      </c>
      <c r="D8" s="110">
        <v>2019</v>
      </c>
      <c r="E8" s="113">
        <v>2020</v>
      </c>
      <c r="F8" s="110">
        <v>2019</v>
      </c>
      <c r="G8" s="111">
        <v>2020</v>
      </c>
      <c r="H8" s="110">
        <v>2021</v>
      </c>
      <c r="I8" s="110">
        <v>2022</v>
      </c>
      <c r="J8" s="110">
        <v>2023</v>
      </c>
      <c r="K8" s="110">
        <v>2024</v>
      </c>
      <c r="M8" s="112" t="s">
        <v>42</v>
      </c>
      <c r="N8" s="186" t="s">
        <v>43</v>
      </c>
      <c r="O8" s="112" t="s">
        <v>44</v>
      </c>
      <c r="P8" s="112" t="s">
        <v>45</v>
      </c>
      <c r="Q8" s="112" t="s">
        <v>46</v>
      </c>
      <c r="R8" s="112" t="s">
        <v>47</v>
      </c>
      <c r="S8" s="186" t="s">
        <v>48</v>
      </c>
      <c r="T8" s="112" t="s">
        <v>49</v>
      </c>
      <c r="U8" s="112" t="s">
        <v>50</v>
      </c>
      <c r="V8" s="112" t="s">
        <v>51</v>
      </c>
      <c r="W8" s="112" t="s">
        <v>52</v>
      </c>
      <c r="X8" s="186" t="s">
        <v>53</v>
      </c>
      <c r="Y8" s="186" t="s">
        <v>54</v>
      </c>
      <c r="Z8" s="186" t="s">
        <v>55</v>
      </c>
      <c r="AA8" s="186" t="s">
        <v>56</v>
      </c>
      <c r="AB8" s="186" t="s">
        <v>57</v>
      </c>
      <c r="AC8" s="186" t="s">
        <v>58</v>
      </c>
      <c r="AD8" s="186" t="s">
        <v>59</v>
      </c>
      <c r="AE8" s="186" t="s">
        <v>60</v>
      </c>
      <c r="AF8" s="186" t="s">
        <v>61</v>
      </c>
      <c r="AG8" s="186" t="s">
        <v>140</v>
      </c>
      <c r="AH8" s="186" t="s">
        <v>141</v>
      </c>
      <c r="AI8" s="186" t="s">
        <v>142</v>
      </c>
      <c r="AJ8" s="186" t="s">
        <v>153</v>
      </c>
      <c r="AK8" s="186" t="s">
        <v>156</v>
      </c>
      <c r="AL8" s="186" t="s">
        <v>157</v>
      </c>
      <c r="AM8" s="186" t="s">
        <v>159</v>
      </c>
    </row>
    <row r="9" spans="1:39" s="120" customFormat="1" ht="18.399999999999999" customHeight="1" thickTop="1">
      <c r="A9" s="108" t="s">
        <v>122</v>
      </c>
      <c r="B9" s="121">
        <v>2188</v>
      </c>
      <c r="C9" s="121">
        <v>2223</v>
      </c>
      <c r="D9" s="121">
        <v>2293</v>
      </c>
      <c r="E9" s="122">
        <v>2236</v>
      </c>
      <c r="F9" s="121">
        <v>2293</v>
      </c>
      <c r="G9" s="121">
        <v>2236</v>
      </c>
      <c r="H9" s="121">
        <v>2261</v>
      </c>
      <c r="I9" s="121">
        <v>2312</v>
      </c>
      <c r="J9" s="121">
        <v>2361</v>
      </c>
      <c r="K9" s="121">
        <v>2428</v>
      </c>
      <c r="L9" s="118"/>
      <c r="M9" s="121">
        <v>2225</v>
      </c>
      <c r="N9" s="121">
        <v>2229</v>
      </c>
      <c r="O9" s="121">
        <v>2239</v>
      </c>
      <c r="P9" s="121">
        <v>2293</v>
      </c>
      <c r="Q9" s="121">
        <v>2298</v>
      </c>
      <c r="R9" s="121">
        <v>2291</v>
      </c>
      <c r="S9" s="121">
        <v>2257</v>
      </c>
      <c r="T9" s="121">
        <v>2236</v>
      </c>
      <c r="U9" s="121">
        <v>2242</v>
      </c>
      <c r="V9" s="121">
        <v>2255</v>
      </c>
      <c r="W9" s="121">
        <v>2263</v>
      </c>
      <c r="X9" s="121">
        <v>2261</v>
      </c>
      <c r="Y9" s="121">
        <v>2273</v>
      </c>
      <c r="Z9" s="121">
        <v>2286</v>
      </c>
      <c r="AA9" s="121">
        <v>2297</v>
      </c>
      <c r="AB9" s="121">
        <v>2312</v>
      </c>
      <c r="AC9" s="121">
        <v>2312</v>
      </c>
      <c r="AD9" s="121">
        <v>2317</v>
      </c>
      <c r="AE9" s="121">
        <v>2339</v>
      </c>
      <c r="AF9" s="121">
        <v>2361</v>
      </c>
      <c r="AG9" s="121">
        <v>2381</v>
      </c>
      <c r="AH9" s="121">
        <v>2395</v>
      </c>
      <c r="AI9" s="121">
        <v>2410</v>
      </c>
      <c r="AJ9" s="121">
        <v>2428</v>
      </c>
      <c r="AK9" s="121">
        <v>2439</v>
      </c>
      <c r="AL9" s="121">
        <v>2457</v>
      </c>
      <c r="AM9" s="121">
        <v>2479</v>
      </c>
    </row>
    <row r="10" spans="1:39" s="120" customFormat="1" ht="18.75" customHeight="1">
      <c r="A10" s="120" t="s">
        <v>101</v>
      </c>
      <c r="B10" s="123">
        <v>929</v>
      </c>
      <c r="C10" s="123">
        <v>968</v>
      </c>
      <c r="D10" s="123">
        <v>1023</v>
      </c>
      <c r="E10" s="124">
        <v>1020</v>
      </c>
      <c r="F10" s="123">
        <v>1023</v>
      </c>
      <c r="G10" s="123">
        <v>1020</v>
      </c>
      <c r="H10" s="123">
        <v>1051</v>
      </c>
      <c r="I10" s="123">
        <v>1084</v>
      </c>
      <c r="J10" s="123">
        <v>1130</v>
      </c>
      <c r="K10" s="123">
        <v>1173</v>
      </c>
      <c r="L10" s="118"/>
      <c r="M10" s="123">
        <v>968</v>
      </c>
      <c r="N10" s="123">
        <v>975</v>
      </c>
      <c r="O10" s="123">
        <v>984</v>
      </c>
      <c r="P10" s="123">
        <v>1023</v>
      </c>
      <c r="Q10" s="123">
        <v>1025</v>
      </c>
      <c r="R10" s="123">
        <v>1024</v>
      </c>
      <c r="S10" s="123">
        <v>1023</v>
      </c>
      <c r="T10" s="123">
        <v>1020</v>
      </c>
      <c r="U10" s="123">
        <v>1030</v>
      </c>
      <c r="V10" s="123">
        <v>1044</v>
      </c>
      <c r="W10" s="123">
        <v>1052</v>
      </c>
      <c r="X10" s="123">
        <v>1051</v>
      </c>
      <c r="Y10" s="123">
        <v>1061</v>
      </c>
      <c r="Z10" s="123">
        <v>1070</v>
      </c>
      <c r="AA10" s="123">
        <v>1077</v>
      </c>
      <c r="AB10" s="123">
        <v>1084</v>
      </c>
      <c r="AC10" s="123">
        <v>1091</v>
      </c>
      <c r="AD10" s="123">
        <v>1098</v>
      </c>
      <c r="AE10" s="123">
        <v>1113</v>
      </c>
      <c r="AF10" s="123">
        <v>1130</v>
      </c>
      <c r="AG10" s="123">
        <v>1141</v>
      </c>
      <c r="AH10" s="123">
        <v>1150</v>
      </c>
      <c r="AI10" s="123">
        <v>1160</v>
      </c>
      <c r="AJ10" s="123">
        <v>1173</v>
      </c>
      <c r="AK10" s="123">
        <v>1179</v>
      </c>
      <c r="AL10" s="123">
        <v>1191</v>
      </c>
      <c r="AM10" s="123">
        <v>1202</v>
      </c>
    </row>
    <row r="11" spans="1:39" s="120" customFormat="1" ht="18.75" customHeight="1">
      <c r="A11" s="120" t="s">
        <v>123</v>
      </c>
      <c r="B11" s="123">
        <v>350</v>
      </c>
      <c r="C11" s="123">
        <v>337</v>
      </c>
      <c r="D11" s="123">
        <v>336</v>
      </c>
      <c r="E11" s="124">
        <v>318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18"/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  <c r="Y11" s="123">
        <v>0</v>
      </c>
      <c r="Z11" s="123">
        <v>0</v>
      </c>
      <c r="AA11" s="123">
        <v>0</v>
      </c>
      <c r="AB11" s="123">
        <v>0</v>
      </c>
      <c r="AC11" s="123">
        <v>0</v>
      </c>
      <c r="AD11" s="123">
        <v>0</v>
      </c>
      <c r="AE11" s="123">
        <v>0</v>
      </c>
      <c r="AF11" s="123">
        <v>0</v>
      </c>
      <c r="AG11" s="123">
        <v>0</v>
      </c>
      <c r="AH11" s="123">
        <v>0</v>
      </c>
      <c r="AI11" s="123">
        <v>0</v>
      </c>
      <c r="AJ11" s="123">
        <v>0</v>
      </c>
      <c r="AK11" s="123">
        <v>0</v>
      </c>
      <c r="AL11" s="123">
        <v>0</v>
      </c>
      <c r="AM11" s="123">
        <v>0</v>
      </c>
    </row>
    <row r="12" spans="1:39" s="120" customFormat="1" ht="18.75" customHeight="1">
      <c r="A12" s="120" t="s">
        <v>102</v>
      </c>
      <c r="B12" s="123">
        <v>519</v>
      </c>
      <c r="C12" s="123">
        <v>524</v>
      </c>
      <c r="D12" s="123">
        <v>530</v>
      </c>
      <c r="E12" s="124">
        <v>507</v>
      </c>
      <c r="F12" s="123">
        <v>655</v>
      </c>
      <c r="G12" s="123">
        <v>629</v>
      </c>
      <c r="H12" s="123">
        <v>625</v>
      </c>
      <c r="I12" s="123">
        <v>638</v>
      </c>
      <c r="J12" s="123">
        <v>647</v>
      </c>
      <c r="K12" s="123">
        <v>654</v>
      </c>
      <c r="L12" s="118"/>
      <c r="M12" s="123">
        <v>652</v>
      </c>
      <c r="N12" s="123">
        <v>650</v>
      </c>
      <c r="O12" s="123">
        <v>649</v>
      </c>
      <c r="P12" s="123">
        <v>655</v>
      </c>
      <c r="Q12" s="123">
        <v>656</v>
      </c>
      <c r="R12" s="123">
        <v>655</v>
      </c>
      <c r="S12" s="123">
        <v>636</v>
      </c>
      <c r="T12" s="123">
        <v>629</v>
      </c>
      <c r="U12" s="123">
        <v>629</v>
      </c>
      <c r="V12" s="123">
        <v>626</v>
      </c>
      <c r="W12" s="123">
        <v>626</v>
      </c>
      <c r="X12" s="123">
        <v>625</v>
      </c>
      <c r="Y12" s="123">
        <v>625</v>
      </c>
      <c r="Z12" s="123">
        <v>628</v>
      </c>
      <c r="AA12" s="123">
        <v>631</v>
      </c>
      <c r="AB12" s="123">
        <v>638</v>
      </c>
      <c r="AC12" s="123">
        <v>639</v>
      </c>
      <c r="AD12" s="123">
        <v>639</v>
      </c>
      <c r="AE12" s="123">
        <v>638</v>
      </c>
      <c r="AF12" s="123">
        <v>647</v>
      </c>
      <c r="AG12" s="123">
        <v>647</v>
      </c>
      <c r="AH12" s="123">
        <v>649</v>
      </c>
      <c r="AI12" s="123">
        <v>649</v>
      </c>
      <c r="AJ12" s="123">
        <v>654</v>
      </c>
      <c r="AK12" s="123">
        <v>657</v>
      </c>
      <c r="AL12" s="123">
        <v>658</v>
      </c>
      <c r="AM12" s="123">
        <v>666</v>
      </c>
    </row>
    <row r="13" spans="1:39" s="120" customFormat="1" ht="18.75" customHeight="1">
      <c r="A13" s="120" t="s">
        <v>103</v>
      </c>
      <c r="B13" s="123">
        <v>390</v>
      </c>
      <c r="C13" s="123">
        <v>394</v>
      </c>
      <c r="D13" s="123">
        <v>404</v>
      </c>
      <c r="E13" s="124">
        <v>391</v>
      </c>
      <c r="F13" s="123">
        <v>615</v>
      </c>
      <c r="G13" s="123">
        <v>587</v>
      </c>
      <c r="H13" s="123">
        <v>585</v>
      </c>
      <c r="I13" s="123">
        <v>590</v>
      </c>
      <c r="J13" s="123">
        <v>584</v>
      </c>
      <c r="K13" s="123">
        <v>601</v>
      </c>
      <c r="L13" s="118"/>
      <c r="M13" s="123">
        <v>605</v>
      </c>
      <c r="N13" s="123">
        <v>604</v>
      </c>
      <c r="O13" s="123">
        <v>606</v>
      </c>
      <c r="P13" s="123">
        <v>615</v>
      </c>
      <c r="Q13" s="123">
        <v>617</v>
      </c>
      <c r="R13" s="123">
        <v>612</v>
      </c>
      <c r="S13" s="123">
        <v>598</v>
      </c>
      <c r="T13" s="123">
        <v>587</v>
      </c>
      <c r="U13" s="123">
        <v>583</v>
      </c>
      <c r="V13" s="123">
        <v>585</v>
      </c>
      <c r="W13" s="123">
        <v>585</v>
      </c>
      <c r="X13" s="123">
        <v>585</v>
      </c>
      <c r="Y13" s="123">
        <v>587</v>
      </c>
      <c r="Z13" s="123">
        <v>588</v>
      </c>
      <c r="AA13" s="123">
        <v>589</v>
      </c>
      <c r="AB13" s="123">
        <v>590</v>
      </c>
      <c r="AC13" s="123">
        <v>582</v>
      </c>
      <c r="AD13" s="123">
        <v>580</v>
      </c>
      <c r="AE13" s="123">
        <v>588</v>
      </c>
      <c r="AF13" s="123">
        <v>584</v>
      </c>
      <c r="AG13" s="123">
        <v>593</v>
      </c>
      <c r="AH13" s="123">
        <v>596</v>
      </c>
      <c r="AI13" s="123">
        <v>601</v>
      </c>
      <c r="AJ13" s="123">
        <v>601</v>
      </c>
      <c r="AK13" s="123">
        <v>603</v>
      </c>
      <c r="AL13" s="123">
        <v>608</v>
      </c>
      <c r="AM13" s="123">
        <v>611</v>
      </c>
    </row>
    <row r="14" spans="1:39" s="120" customFormat="1" ht="18.75" customHeight="1">
      <c r="A14" s="107" t="s">
        <v>124</v>
      </c>
      <c r="B14" s="121">
        <v>1546</v>
      </c>
      <c r="C14" s="121">
        <v>1540</v>
      </c>
      <c r="D14" s="121">
        <v>1580</v>
      </c>
      <c r="E14" s="122">
        <v>1576</v>
      </c>
      <c r="F14" s="121">
        <v>1580</v>
      </c>
      <c r="G14" s="121">
        <v>1576</v>
      </c>
      <c r="H14" s="121">
        <v>1579</v>
      </c>
      <c r="I14" s="121">
        <v>1633</v>
      </c>
      <c r="J14" s="121">
        <v>1678</v>
      </c>
      <c r="K14" s="121">
        <v>1725</v>
      </c>
      <c r="L14" s="118"/>
      <c r="M14" s="121">
        <v>1532</v>
      </c>
      <c r="N14" s="121">
        <v>1531</v>
      </c>
      <c r="O14" s="121">
        <v>1537</v>
      </c>
      <c r="P14" s="121">
        <v>1580</v>
      </c>
      <c r="Q14" s="121">
        <v>1606</v>
      </c>
      <c r="R14" s="121">
        <v>1613</v>
      </c>
      <c r="S14" s="121">
        <v>1581</v>
      </c>
      <c r="T14" s="121">
        <v>1576</v>
      </c>
      <c r="U14" s="121">
        <v>1580</v>
      </c>
      <c r="V14" s="121">
        <v>1592</v>
      </c>
      <c r="W14" s="121">
        <v>1601</v>
      </c>
      <c r="X14" s="121">
        <v>1579</v>
      </c>
      <c r="Y14" s="121">
        <v>1592</v>
      </c>
      <c r="Z14" s="121">
        <v>1602</v>
      </c>
      <c r="AA14" s="121">
        <v>1611</v>
      </c>
      <c r="AB14" s="121">
        <v>1633</v>
      </c>
      <c r="AC14" s="121">
        <v>1633</v>
      </c>
      <c r="AD14" s="121">
        <v>1640</v>
      </c>
      <c r="AE14" s="121">
        <v>1658</v>
      </c>
      <c r="AF14" s="121">
        <v>1678</v>
      </c>
      <c r="AG14" s="121">
        <v>1696</v>
      </c>
      <c r="AH14" s="121">
        <v>1704</v>
      </c>
      <c r="AI14" s="121">
        <v>1715</v>
      </c>
      <c r="AJ14" s="121">
        <v>1725</v>
      </c>
      <c r="AK14" s="121">
        <v>1730</v>
      </c>
      <c r="AL14" s="121">
        <v>1755</v>
      </c>
      <c r="AM14" s="121">
        <v>1772</v>
      </c>
    </row>
    <row r="15" spans="1:39" s="120" customFormat="1" ht="18.75" customHeight="1">
      <c r="A15" s="120" t="s">
        <v>101</v>
      </c>
      <c r="B15" s="123">
        <v>579</v>
      </c>
      <c r="C15" s="123">
        <v>584</v>
      </c>
      <c r="D15" s="123">
        <v>612</v>
      </c>
      <c r="E15" s="124">
        <v>610</v>
      </c>
      <c r="F15" s="123">
        <v>612</v>
      </c>
      <c r="G15" s="123">
        <v>610</v>
      </c>
      <c r="H15" s="123">
        <v>631</v>
      </c>
      <c r="I15" s="123">
        <v>656</v>
      </c>
      <c r="J15" s="123">
        <v>689</v>
      </c>
      <c r="K15" s="123">
        <v>723</v>
      </c>
      <c r="L15" s="118"/>
      <c r="M15" s="123">
        <v>583</v>
      </c>
      <c r="N15" s="123">
        <v>584</v>
      </c>
      <c r="O15" s="123">
        <v>587</v>
      </c>
      <c r="P15" s="123">
        <v>612</v>
      </c>
      <c r="Q15" s="123">
        <v>612</v>
      </c>
      <c r="R15" s="123">
        <v>612</v>
      </c>
      <c r="S15" s="123">
        <v>611</v>
      </c>
      <c r="T15" s="123">
        <v>610</v>
      </c>
      <c r="U15" s="123">
        <v>616</v>
      </c>
      <c r="V15" s="123">
        <v>625</v>
      </c>
      <c r="W15" s="123">
        <v>632</v>
      </c>
      <c r="X15" s="123">
        <v>631</v>
      </c>
      <c r="Y15" s="123">
        <v>639</v>
      </c>
      <c r="Z15" s="123">
        <v>644</v>
      </c>
      <c r="AA15" s="123">
        <v>647</v>
      </c>
      <c r="AB15" s="123">
        <v>656</v>
      </c>
      <c r="AC15" s="123">
        <v>658</v>
      </c>
      <c r="AD15" s="123">
        <v>662</v>
      </c>
      <c r="AE15" s="123">
        <v>674</v>
      </c>
      <c r="AF15" s="123">
        <v>689</v>
      </c>
      <c r="AG15" s="123">
        <v>699</v>
      </c>
      <c r="AH15" s="123">
        <v>706</v>
      </c>
      <c r="AI15" s="123">
        <v>713</v>
      </c>
      <c r="AJ15" s="123">
        <v>723</v>
      </c>
      <c r="AK15" s="123">
        <v>725</v>
      </c>
      <c r="AL15" s="123">
        <v>734</v>
      </c>
      <c r="AM15" s="123">
        <v>742</v>
      </c>
    </row>
    <row r="16" spans="1:39" s="120" customFormat="1" ht="18.75" customHeight="1">
      <c r="A16" s="120" t="s">
        <v>123</v>
      </c>
      <c r="B16" s="123">
        <v>263</v>
      </c>
      <c r="C16" s="123">
        <v>251</v>
      </c>
      <c r="D16" s="123">
        <v>251</v>
      </c>
      <c r="E16" s="124">
        <v>269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18"/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123">
        <v>0</v>
      </c>
      <c r="AM16" s="123">
        <v>0</v>
      </c>
    </row>
    <row r="17" spans="1:39" s="120" customFormat="1" ht="18.75" customHeight="1">
      <c r="A17" s="120" t="s">
        <v>102</v>
      </c>
      <c r="B17" s="123">
        <v>363</v>
      </c>
      <c r="C17" s="123">
        <v>362</v>
      </c>
      <c r="D17" s="123">
        <v>364</v>
      </c>
      <c r="E17" s="124">
        <v>353</v>
      </c>
      <c r="F17" s="123">
        <v>456</v>
      </c>
      <c r="G17" s="123">
        <v>475</v>
      </c>
      <c r="H17" s="123">
        <v>453</v>
      </c>
      <c r="I17" s="123">
        <v>473</v>
      </c>
      <c r="J17" s="123">
        <v>494</v>
      </c>
      <c r="K17" s="123">
        <v>497</v>
      </c>
      <c r="L17" s="118"/>
      <c r="M17" s="123">
        <v>445</v>
      </c>
      <c r="N17" s="123">
        <v>444</v>
      </c>
      <c r="O17" s="123">
        <v>445</v>
      </c>
      <c r="P17" s="123">
        <v>456</v>
      </c>
      <c r="Q17" s="123">
        <v>481</v>
      </c>
      <c r="R17" s="123">
        <v>493</v>
      </c>
      <c r="S17" s="123">
        <v>476</v>
      </c>
      <c r="T17" s="123">
        <v>475</v>
      </c>
      <c r="U17" s="123">
        <v>475</v>
      </c>
      <c r="V17" s="123">
        <v>473</v>
      </c>
      <c r="W17" s="123">
        <v>473</v>
      </c>
      <c r="X17" s="123">
        <v>453</v>
      </c>
      <c r="Y17" s="123">
        <v>456</v>
      </c>
      <c r="Z17" s="123">
        <v>458</v>
      </c>
      <c r="AA17" s="123">
        <v>463</v>
      </c>
      <c r="AB17" s="123">
        <v>473</v>
      </c>
      <c r="AC17" s="123">
        <v>479</v>
      </c>
      <c r="AD17" s="123">
        <v>484</v>
      </c>
      <c r="AE17" s="123">
        <v>484</v>
      </c>
      <c r="AF17" s="123">
        <v>494</v>
      </c>
      <c r="AG17" s="123">
        <v>494</v>
      </c>
      <c r="AH17" s="123">
        <v>495</v>
      </c>
      <c r="AI17" s="123">
        <v>495</v>
      </c>
      <c r="AJ17" s="123">
        <v>497</v>
      </c>
      <c r="AK17" s="123">
        <v>499</v>
      </c>
      <c r="AL17" s="123">
        <v>512</v>
      </c>
      <c r="AM17" s="123">
        <v>520</v>
      </c>
    </row>
    <row r="18" spans="1:39" s="120" customFormat="1" ht="18.75" customHeight="1">
      <c r="A18" s="120" t="s">
        <v>103</v>
      </c>
      <c r="B18" s="123">
        <v>341</v>
      </c>
      <c r="C18" s="123">
        <v>343</v>
      </c>
      <c r="D18" s="123">
        <v>353</v>
      </c>
      <c r="E18" s="124">
        <v>344</v>
      </c>
      <c r="F18" s="123">
        <v>512</v>
      </c>
      <c r="G18" s="123">
        <v>491</v>
      </c>
      <c r="H18" s="123">
        <v>495</v>
      </c>
      <c r="I18" s="123">
        <v>504</v>
      </c>
      <c r="J18" s="123">
        <v>495</v>
      </c>
      <c r="K18" s="123">
        <v>505</v>
      </c>
      <c r="L18" s="118"/>
      <c r="M18" s="123">
        <v>504</v>
      </c>
      <c r="N18" s="123">
        <v>503</v>
      </c>
      <c r="O18" s="123">
        <v>505</v>
      </c>
      <c r="P18" s="123">
        <v>512</v>
      </c>
      <c r="Q18" s="123">
        <v>513</v>
      </c>
      <c r="R18" s="123">
        <v>508</v>
      </c>
      <c r="S18" s="123">
        <v>494</v>
      </c>
      <c r="T18" s="123">
        <v>491</v>
      </c>
      <c r="U18" s="123">
        <v>489</v>
      </c>
      <c r="V18" s="123">
        <v>494</v>
      </c>
      <c r="W18" s="123">
        <v>496</v>
      </c>
      <c r="X18" s="123">
        <v>495</v>
      </c>
      <c r="Y18" s="123">
        <v>497</v>
      </c>
      <c r="Z18" s="123">
        <v>500</v>
      </c>
      <c r="AA18" s="123">
        <v>501</v>
      </c>
      <c r="AB18" s="123">
        <v>504</v>
      </c>
      <c r="AC18" s="123">
        <v>496</v>
      </c>
      <c r="AD18" s="123">
        <v>494</v>
      </c>
      <c r="AE18" s="123">
        <v>500</v>
      </c>
      <c r="AF18" s="123">
        <v>495</v>
      </c>
      <c r="AG18" s="123">
        <v>503</v>
      </c>
      <c r="AH18" s="123">
        <v>503</v>
      </c>
      <c r="AI18" s="123">
        <v>507</v>
      </c>
      <c r="AJ18" s="123">
        <v>505</v>
      </c>
      <c r="AK18" s="123">
        <v>506</v>
      </c>
      <c r="AL18" s="123">
        <v>509</v>
      </c>
      <c r="AM18" s="123">
        <v>510</v>
      </c>
    </row>
    <row r="19" spans="1:39" s="120" customFormat="1" ht="18.75" customHeight="1">
      <c r="A19" s="107" t="s">
        <v>125</v>
      </c>
      <c r="B19" s="121">
        <v>642</v>
      </c>
      <c r="C19" s="121">
        <v>683</v>
      </c>
      <c r="D19" s="121">
        <v>713</v>
      </c>
      <c r="E19" s="122">
        <v>660</v>
      </c>
      <c r="F19" s="121">
        <v>713</v>
      </c>
      <c r="G19" s="121">
        <v>660</v>
      </c>
      <c r="H19" s="121">
        <v>682</v>
      </c>
      <c r="I19" s="121">
        <v>679</v>
      </c>
      <c r="J19" s="121">
        <v>683</v>
      </c>
      <c r="K19" s="121">
        <v>703</v>
      </c>
      <c r="L19" s="118"/>
      <c r="M19" s="121">
        <v>693</v>
      </c>
      <c r="N19" s="121">
        <v>698</v>
      </c>
      <c r="O19" s="121">
        <v>702</v>
      </c>
      <c r="P19" s="121">
        <v>713</v>
      </c>
      <c r="Q19" s="121">
        <v>692</v>
      </c>
      <c r="R19" s="121">
        <v>678</v>
      </c>
      <c r="S19" s="121">
        <v>676</v>
      </c>
      <c r="T19" s="121">
        <v>660</v>
      </c>
      <c r="U19" s="121">
        <v>662</v>
      </c>
      <c r="V19" s="121">
        <v>663</v>
      </c>
      <c r="W19" s="121">
        <v>662</v>
      </c>
      <c r="X19" s="121">
        <v>682</v>
      </c>
      <c r="Y19" s="121">
        <v>681</v>
      </c>
      <c r="Z19" s="121">
        <v>684</v>
      </c>
      <c r="AA19" s="121">
        <v>686</v>
      </c>
      <c r="AB19" s="121">
        <v>679</v>
      </c>
      <c r="AC19" s="121">
        <v>679</v>
      </c>
      <c r="AD19" s="121">
        <v>677</v>
      </c>
      <c r="AE19" s="121">
        <v>681</v>
      </c>
      <c r="AF19" s="121">
        <v>683</v>
      </c>
      <c r="AG19" s="121">
        <v>685</v>
      </c>
      <c r="AH19" s="121">
        <v>691</v>
      </c>
      <c r="AI19" s="121">
        <v>695</v>
      </c>
      <c r="AJ19" s="121">
        <v>703</v>
      </c>
      <c r="AK19" s="121">
        <v>709</v>
      </c>
      <c r="AL19" s="121">
        <v>702</v>
      </c>
      <c r="AM19" s="121">
        <v>707</v>
      </c>
    </row>
    <row r="20" spans="1:39" s="120" customFormat="1" ht="18.75" customHeight="1">
      <c r="A20" s="120" t="s">
        <v>101</v>
      </c>
      <c r="B20" s="123">
        <v>350</v>
      </c>
      <c r="C20" s="123">
        <v>384</v>
      </c>
      <c r="D20" s="123">
        <v>411</v>
      </c>
      <c r="E20" s="124">
        <v>410</v>
      </c>
      <c r="F20" s="123">
        <v>411</v>
      </c>
      <c r="G20" s="123">
        <v>410</v>
      </c>
      <c r="H20" s="123">
        <v>420</v>
      </c>
      <c r="I20" s="123">
        <v>428</v>
      </c>
      <c r="J20" s="123">
        <v>441</v>
      </c>
      <c r="K20" s="123">
        <v>450</v>
      </c>
      <c r="L20" s="118"/>
      <c r="M20" s="123">
        <v>385</v>
      </c>
      <c r="N20" s="123">
        <v>391</v>
      </c>
      <c r="O20" s="123">
        <v>397</v>
      </c>
      <c r="P20" s="123">
        <v>411</v>
      </c>
      <c r="Q20" s="123">
        <v>413</v>
      </c>
      <c r="R20" s="123">
        <v>412</v>
      </c>
      <c r="S20" s="123">
        <v>412</v>
      </c>
      <c r="T20" s="123">
        <v>410</v>
      </c>
      <c r="U20" s="123">
        <v>414</v>
      </c>
      <c r="V20" s="123">
        <v>419</v>
      </c>
      <c r="W20" s="123">
        <v>420</v>
      </c>
      <c r="X20" s="123">
        <v>420</v>
      </c>
      <c r="Y20" s="123">
        <v>422</v>
      </c>
      <c r="Z20" s="123">
        <v>426</v>
      </c>
      <c r="AA20" s="123">
        <v>430</v>
      </c>
      <c r="AB20" s="123">
        <v>428</v>
      </c>
      <c r="AC20" s="123">
        <v>433</v>
      </c>
      <c r="AD20" s="123">
        <v>436</v>
      </c>
      <c r="AE20" s="123">
        <v>439</v>
      </c>
      <c r="AF20" s="123">
        <v>441</v>
      </c>
      <c r="AG20" s="123">
        <v>442</v>
      </c>
      <c r="AH20" s="123">
        <v>444</v>
      </c>
      <c r="AI20" s="123">
        <v>447</v>
      </c>
      <c r="AJ20" s="123">
        <v>450</v>
      </c>
      <c r="AK20" s="123">
        <v>454</v>
      </c>
      <c r="AL20" s="123">
        <v>457</v>
      </c>
      <c r="AM20" s="123">
        <v>460</v>
      </c>
    </row>
    <row r="21" spans="1:39" s="120" customFormat="1" ht="18.75" customHeight="1">
      <c r="A21" s="120" t="s">
        <v>123</v>
      </c>
      <c r="B21" s="123">
        <v>87</v>
      </c>
      <c r="C21" s="123">
        <v>86</v>
      </c>
      <c r="D21" s="123">
        <v>85</v>
      </c>
      <c r="E21" s="124">
        <v>49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18"/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  <c r="AC21" s="123">
        <v>0</v>
      </c>
      <c r="AD21" s="123">
        <v>0</v>
      </c>
      <c r="AE21" s="123">
        <v>0</v>
      </c>
      <c r="AF21" s="123">
        <v>0</v>
      </c>
      <c r="AG21" s="123">
        <v>0</v>
      </c>
      <c r="AH21" s="123">
        <v>0</v>
      </c>
      <c r="AI21" s="123">
        <v>0</v>
      </c>
      <c r="AJ21" s="123">
        <v>0</v>
      </c>
      <c r="AK21" s="123">
        <v>0</v>
      </c>
      <c r="AL21" s="123">
        <v>0</v>
      </c>
      <c r="AM21" s="123">
        <v>0</v>
      </c>
    </row>
    <row r="22" spans="1:39" s="120" customFormat="1" ht="18.75" customHeight="1">
      <c r="A22" s="120" t="s">
        <v>102</v>
      </c>
      <c r="B22" s="123">
        <v>156</v>
      </c>
      <c r="C22" s="123">
        <v>162</v>
      </c>
      <c r="D22" s="123">
        <v>166</v>
      </c>
      <c r="E22" s="124">
        <v>154</v>
      </c>
      <c r="F22" s="123">
        <v>199</v>
      </c>
      <c r="G22" s="123">
        <v>154</v>
      </c>
      <c r="H22" s="123">
        <v>172</v>
      </c>
      <c r="I22" s="123">
        <v>165</v>
      </c>
      <c r="J22" s="123">
        <v>153</v>
      </c>
      <c r="K22" s="123">
        <v>157</v>
      </c>
      <c r="L22" s="118"/>
      <c r="M22" s="123">
        <v>207</v>
      </c>
      <c r="N22" s="123">
        <v>206</v>
      </c>
      <c r="O22" s="123">
        <v>204</v>
      </c>
      <c r="P22" s="123">
        <v>199</v>
      </c>
      <c r="Q22" s="123">
        <v>175</v>
      </c>
      <c r="R22" s="123">
        <v>162</v>
      </c>
      <c r="S22" s="123">
        <v>160</v>
      </c>
      <c r="T22" s="123">
        <v>154</v>
      </c>
      <c r="U22" s="123">
        <v>154</v>
      </c>
      <c r="V22" s="123">
        <v>153</v>
      </c>
      <c r="W22" s="123">
        <v>153</v>
      </c>
      <c r="X22" s="123">
        <v>172</v>
      </c>
      <c r="Y22" s="123">
        <v>169</v>
      </c>
      <c r="Z22" s="123">
        <v>170</v>
      </c>
      <c r="AA22" s="123">
        <v>168</v>
      </c>
      <c r="AB22" s="123">
        <v>165</v>
      </c>
      <c r="AC22" s="123">
        <v>160</v>
      </c>
      <c r="AD22" s="123">
        <v>155</v>
      </c>
      <c r="AE22" s="123">
        <v>154</v>
      </c>
      <c r="AF22" s="123">
        <v>153</v>
      </c>
      <c r="AG22" s="123">
        <v>153</v>
      </c>
      <c r="AH22" s="123">
        <v>154</v>
      </c>
      <c r="AI22" s="123">
        <v>154</v>
      </c>
      <c r="AJ22" s="123">
        <v>157</v>
      </c>
      <c r="AK22" s="123">
        <v>158</v>
      </c>
      <c r="AL22" s="123">
        <v>146</v>
      </c>
      <c r="AM22" s="123">
        <v>146</v>
      </c>
    </row>
    <row r="23" spans="1:39" s="120" customFormat="1" ht="18.75" customHeight="1">
      <c r="A23" s="120" t="s">
        <v>103</v>
      </c>
      <c r="B23" s="123">
        <v>49</v>
      </c>
      <c r="C23" s="123">
        <v>51</v>
      </c>
      <c r="D23" s="123">
        <v>51</v>
      </c>
      <c r="E23" s="124">
        <v>47</v>
      </c>
      <c r="F23" s="123">
        <v>103</v>
      </c>
      <c r="G23" s="123">
        <v>96</v>
      </c>
      <c r="H23" s="123">
        <v>90</v>
      </c>
      <c r="I23" s="123">
        <v>86</v>
      </c>
      <c r="J23" s="123">
        <v>89</v>
      </c>
      <c r="K23" s="123">
        <v>96</v>
      </c>
      <c r="L23" s="118"/>
      <c r="M23" s="123">
        <v>101</v>
      </c>
      <c r="N23" s="123">
        <v>101</v>
      </c>
      <c r="O23" s="123">
        <v>101</v>
      </c>
      <c r="P23" s="123">
        <v>103</v>
      </c>
      <c r="Q23" s="123">
        <v>104</v>
      </c>
      <c r="R23" s="123">
        <v>104</v>
      </c>
      <c r="S23" s="123">
        <v>104</v>
      </c>
      <c r="T23" s="123">
        <v>96</v>
      </c>
      <c r="U23" s="123">
        <v>94</v>
      </c>
      <c r="V23" s="123">
        <v>91</v>
      </c>
      <c r="W23" s="123">
        <v>89</v>
      </c>
      <c r="X23" s="123">
        <v>90</v>
      </c>
      <c r="Y23" s="123">
        <v>90</v>
      </c>
      <c r="Z23" s="123">
        <v>88</v>
      </c>
      <c r="AA23" s="123">
        <v>88</v>
      </c>
      <c r="AB23" s="123">
        <v>86</v>
      </c>
      <c r="AC23" s="123">
        <v>86</v>
      </c>
      <c r="AD23" s="123">
        <v>86</v>
      </c>
      <c r="AE23" s="123">
        <v>88</v>
      </c>
      <c r="AF23" s="123">
        <v>89</v>
      </c>
      <c r="AG23" s="123">
        <v>90</v>
      </c>
      <c r="AH23" s="123">
        <v>93</v>
      </c>
      <c r="AI23" s="123">
        <v>94</v>
      </c>
      <c r="AJ23" s="123">
        <v>96</v>
      </c>
      <c r="AK23" s="123">
        <v>97</v>
      </c>
      <c r="AL23" s="123">
        <v>99</v>
      </c>
      <c r="AM23" s="123">
        <v>101</v>
      </c>
    </row>
    <row r="24" spans="1:39" ht="4.1500000000000004" customHeight="1">
      <c r="B24" s="70"/>
      <c r="C24" s="70"/>
      <c r="D24" s="70"/>
      <c r="E24" s="114"/>
      <c r="F24" s="70"/>
      <c r="G24" s="70"/>
      <c r="H24" s="70"/>
      <c r="I24" s="70"/>
      <c r="J24" s="70"/>
      <c r="K24" s="70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</row>
    <row r="25" spans="1:39" s="120" customFormat="1" ht="16.149999999999999" customHeight="1">
      <c r="A25" s="125" t="s">
        <v>126</v>
      </c>
      <c r="B25" s="126">
        <v>1033</v>
      </c>
      <c r="C25" s="126">
        <v>1049</v>
      </c>
      <c r="D25" s="126">
        <v>1083</v>
      </c>
      <c r="E25" s="127">
        <v>1071</v>
      </c>
      <c r="F25" s="126">
        <v>1083</v>
      </c>
      <c r="G25" s="126">
        <v>1071</v>
      </c>
      <c r="H25" s="126">
        <v>1109</v>
      </c>
      <c r="I25" s="126">
        <v>1164</v>
      </c>
      <c r="J25" s="126">
        <v>1223</v>
      </c>
      <c r="K25" s="126">
        <v>1296</v>
      </c>
      <c r="L25" s="118"/>
      <c r="M25" s="126">
        <v>1050</v>
      </c>
      <c r="N25" s="126">
        <v>1053</v>
      </c>
      <c r="O25" s="126">
        <v>1055</v>
      </c>
      <c r="P25" s="126">
        <v>1083</v>
      </c>
      <c r="Q25" s="126">
        <v>1086</v>
      </c>
      <c r="R25" s="126">
        <v>1083</v>
      </c>
      <c r="S25" s="126">
        <v>1075</v>
      </c>
      <c r="T25" s="126">
        <v>1071</v>
      </c>
      <c r="U25" s="126">
        <v>1074</v>
      </c>
      <c r="V25" s="126">
        <v>1092</v>
      </c>
      <c r="W25" s="126">
        <v>1107</v>
      </c>
      <c r="X25" s="126">
        <v>1109</v>
      </c>
      <c r="Y25" s="126">
        <v>1123</v>
      </c>
      <c r="Z25" s="126">
        <v>1134</v>
      </c>
      <c r="AA25" s="126">
        <v>1146</v>
      </c>
      <c r="AB25" s="126">
        <v>1164</v>
      </c>
      <c r="AC25" s="126">
        <v>1166</v>
      </c>
      <c r="AD25" s="126">
        <v>1171</v>
      </c>
      <c r="AE25" s="126">
        <v>1193</v>
      </c>
      <c r="AF25" s="126">
        <v>1223</v>
      </c>
      <c r="AG25" s="126">
        <v>1242</v>
      </c>
      <c r="AH25" s="126">
        <v>1257</v>
      </c>
      <c r="AI25" s="126">
        <v>1275</v>
      </c>
      <c r="AJ25" s="126">
        <v>1296</v>
      </c>
      <c r="AK25" s="126">
        <v>1306</v>
      </c>
      <c r="AL25" s="126">
        <v>1324</v>
      </c>
      <c r="AM25" s="126">
        <v>1345</v>
      </c>
    </row>
    <row r="26" spans="1:39" s="120" customFormat="1" ht="16.149999999999999" customHeight="1">
      <c r="A26" s="120" t="s">
        <v>127</v>
      </c>
      <c r="B26" s="123">
        <v>341</v>
      </c>
      <c r="C26" s="123">
        <v>308</v>
      </c>
      <c r="D26" s="123">
        <v>320</v>
      </c>
      <c r="E26" s="124">
        <v>309</v>
      </c>
      <c r="F26" s="123">
        <v>320</v>
      </c>
      <c r="G26" s="123">
        <v>309</v>
      </c>
      <c r="H26" s="123">
        <v>297</v>
      </c>
      <c r="I26" s="123">
        <v>297</v>
      </c>
      <c r="J26" s="123">
        <v>294</v>
      </c>
      <c r="K26" s="123">
        <v>287</v>
      </c>
      <c r="L26" s="128"/>
      <c r="M26" s="123">
        <v>309</v>
      </c>
      <c r="N26" s="123">
        <v>308</v>
      </c>
      <c r="O26" s="123">
        <v>310</v>
      </c>
      <c r="P26" s="123">
        <v>320</v>
      </c>
      <c r="Q26" s="123">
        <v>321</v>
      </c>
      <c r="R26" s="123">
        <v>320</v>
      </c>
      <c r="S26" s="123">
        <v>313</v>
      </c>
      <c r="T26" s="123">
        <v>309</v>
      </c>
      <c r="U26" s="123">
        <v>309</v>
      </c>
      <c r="V26" s="123">
        <v>307</v>
      </c>
      <c r="W26" s="123">
        <v>297</v>
      </c>
      <c r="X26" s="123">
        <v>297</v>
      </c>
      <c r="Y26" s="123">
        <v>297</v>
      </c>
      <c r="Z26" s="123">
        <v>297</v>
      </c>
      <c r="AA26" s="123">
        <v>297</v>
      </c>
      <c r="AB26" s="123">
        <v>297</v>
      </c>
      <c r="AC26" s="123">
        <v>295</v>
      </c>
      <c r="AD26" s="123">
        <v>294</v>
      </c>
      <c r="AE26" s="123">
        <v>293</v>
      </c>
      <c r="AF26" s="123">
        <v>294</v>
      </c>
      <c r="AG26" s="123">
        <v>293</v>
      </c>
      <c r="AH26" s="123">
        <v>292</v>
      </c>
      <c r="AI26" s="123">
        <v>291</v>
      </c>
      <c r="AJ26" s="123">
        <v>287</v>
      </c>
      <c r="AK26" s="123">
        <v>287</v>
      </c>
      <c r="AL26" s="123">
        <v>287</v>
      </c>
      <c r="AM26" s="123">
        <v>288</v>
      </c>
    </row>
    <row r="27" spans="1:39" s="120" customFormat="1" ht="16.149999999999999" customHeight="1">
      <c r="A27" s="125" t="s">
        <v>128</v>
      </c>
      <c r="B27" s="126">
        <v>291</v>
      </c>
      <c r="C27" s="126">
        <v>284</v>
      </c>
      <c r="D27" s="126">
        <v>294</v>
      </c>
      <c r="E27" s="127">
        <v>276</v>
      </c>
      <c r="F27" s="126">
        <v>294</v>
      </c>
      <c r="G27" s="126">
        <v>276</v>
      </c>
      <c r="H27" s="126">
        <v>273</v>
      </c>
      <c r="I27" s="126">
        <v>271</v>
      </c>
      <c r="J27" s="126">
        <v>266</v>
      </c>
      <c r="K27" s="126">
        <v>262</v>
      </c>
      <c r="L27" s="118"/>
      <c r="M27" s="126">
        <v>285</v>
      </c>
      <c r="N27" s="126">
        <v>288</v>
      </c>
      <c r="O27" s="126">
        <v>289</v>
      </c>
      <c r="P27" s="126">
        <v>294</v>
      </c>
      <c r="Q27" s="126">
        <v>294</v>
      </c>
      <c r="R27" s="126">
        <v>291</v>
      </c>
      <c r="S27" s="126">
        <v>282</v>
      </c>
      <c r="T27" s="126">
        <v>276</v>
      </c>
      <c r="U27" s="126">
        <v>278</v>
      </c>
      <c r="V27" s="126">
        <v>276</v>
      </c>
      <c r="W27" s="126">
        <v>274</v>
      </c>
      <c r="X27" s="126">
        <v>273</v>
      </c>
      <c r="Y27" s="126">
        <v>274</v>
      </c>
      <c r="Z27" s="126">
        <v>275</v>
      </c>
      <c r="AA27" s="126">
        <v>274</v>
      </c>
      <c r="AB27" s="126">
        <v>271</v>
      </c>
      <c r="AC27" s="126">
        <v>271</v>
      </c>
      <c r="AD27" s="126">
        <v>270</v>
      </c>
      <c r="AE27" s="126">
        <v>271</v>
      </c>
      <c r="AF27" s="126">
        <v>266</v>
      </c>
      <c r="AG27" s="126">
        <v>264</v>
      </c>
      <c r="AH27" s="126">
        <v>264</v>
      </c>
      <c r="AI27" s="126">
        <v>262</v>
      </c>
      <c r="AJ27" s="126">
        <v>262</v>
      </c>
      <c r="AK27" s="126">
        <v>261</v>
      </c>
      <c r="AL27" s="126">
        <v>262</v>
      </c>
      <c r="AM27" s="126">
        <v>261</v>
      </c>
    </row>
    <row r="28" spans="1:39" s="120" customFormat="1" ht="16.149999999999999" customHeight="1">
      <c r="A28" s="120" t="s">
        <v>129</v>
      </c>
      <c r="B28" s="123">
        <v>523</v>
      </c>
      <c r="C28" s="123">
        <v>582</v>
      </c>
      <c r="D28" s="123">
        <v>596</v>
      </c>
      <c r="E28" s="124">
        <v>580</v>
      </c>
      <c r="F28" s="123">
        <v>596</v>
      </c>
      <c r="G28" s="123">
        <v>580</v>
      </c>
      <c r="H28" s="123">
        <v>582</v>
      </c>
      <c r="I28" s="123">
        <v>580</v>
      </c>
      <c r="J28" s="123">
        <v>578</v>
      </c>
      <c r="K28" s="123">
        <v>583</v>
      </c>
      <c r="L28" s="128"/>
      <c r="M28" s="123">
        <v>581</v>
      </c>
      <c r="N28" s="123">
        <v>580</v>
      </c>
      <c r="O28" s="123">
        <v>585</v>
      </c>
      <c r="P28" s="123">
        <v>596</v>
      </c>
      <c r="Q28" s="123">
        <v>597</v>
      </c>
      <c r="R28" s="123">
        <v>597</v>
      </c>
      <c r="S28" s="123">
        <v>587</v>
      </c>
      <c r="T28" s="123">
        <v>580</v>
      </c>
      <c r="U28" s="123">
        <v>581</v>
      </c>
      <c r="V28" s="123">
        <v>580</v>
      </c>
      <c r="W28" s="123">
        <v>585</v>
      </c>
      <c r="X28" s="123">
        <v>582</v>
      </c>
      <c r="Y28" s="123">
        <v>579</v>
      </c>
      <c r="Z28" s="123">
        <v>580</v>
      </c>
      <c r="AA28" s="123">
        <v>580</v>
      </c>
      <c r="AB28" s="123">
        <v>580</v>
      </c>
      <c r="AC28" s="123">
        <v>580</v>
      </c>
      <c r="AD28" s="123">
        <v>582</v>
      </c>
      <c r="AE28" s="123">
        <v>582</v>
      </c>
      <c r="AF28" s="123">
        <v>578</v>
      </c>
      <c r="AG28" s="123">
        <v>582</v>
      </c>
      <c r="AH28" s="123">
        <v>582</v>
      </c>
      <c r="AI28" s="123">
        <v>582</v>
      </c>
      <c r="AJ28" s="123">
        <v>583</v>
      </c>
      <c r="AK28" s="123">
        <v>585</v>
      </c>
      <c r="AL28" s="123">
        <v>584</v>
      </c>
      <c r="AM28" s="123">
        <v>585</v>
      </c>
    </row>
    <row r="29" spans="1:39" s="120" customFormat="1" ht="18.399999999999999" customHeight="1">
      <c r="A29" s="115" t="s">
        <v>130</v>
      </c>
      <c r="B29" s="116">
        <v>2188</v>
      </c>
      <c r="C29" s="116">
        <v>2223</v>
      </c>
      <c r="D29" s="116">
        <v>2293</v>
      </c>
      <c r="E29" s="117">
        <v>2236</v>
      </c>
      <c r="F29" s="116">
        <v>2293</v>
      </c>
      <c r="G29" s="116">
        <v>2236</v>
      </c>
      <c r="H29" s="116">
        <v>2261</v>
      </c>
      <c r="I29" s="116">
        <v>2312</v>
      </c>
      <c r="J29" s="116">
        <v>2361</v>
      </c>
      <c r="K29" s="117">
        <v>2428</v>
      </c>
      <c r="L29" s="118"/>
      <c r="M29" s="119">
        <v>2225</v>
      </c>
      <c r="N29" s="116">
        <v>2229</v>
      </c>
      <c r="O29" s="116">
        <v>2239</v>
      </c>
      <c r="P29" s="116">
        <v>2293</v>
      </c>
      <c r="Q29" s="116">
        <v>2298</v>
      </c>
      <c r="R29" s="116">
        <v>2291</v>
      </c>
      <c r="S29" s="116">
        <v>2257</v>
      </c>
      <c r="T29" s="116">
        <v>2236</v>
      </c>
      <c r="U29" s="116">
        <v>2242</v>
      </c>
      <c r="V29" s="116">
        <v>2255</v>
      </c>
      <c r="W29" s="116">
        <v>2263</v>
      </c>
      <c r="X29" s="116">
        <v>2261</v>
      </c>
      <c r="Y29" s="116">
        <v>2273</v>
      </c>
      <c r="Z29" s="116">
        <v>2286</v>
      </c>
      <c r="AA29" s="116">
        <v>2297</v>
      </c>
      <c r="AB29" s="116">
        <v>2312</v>
      </c>
      <c r="AC29" s="116">
        <v>2312</v>
      </c>
      <c r="AD29" s="116">
        <v>2317</v>
      </c>
      <c r="AE29" s="116">
        <v>2339</v>
      </c>
      <c r="AF29" s="116">
        <v>2361</v>
      </c>
      <c r="AG29" s="116">
        <v>2381</v>
      </c>
      <c r="AH29" s="117">
        <v>2395</v>
      </c>
      <c r="AI29" s="117">
        <v>2410</v>
      </c>
      <c r="AJ29" s="117">
        <v>2428</v>
      </c>
      <c r="AK29" s="117">
        <v>2439</v>
      </c>
      <c r="AL29" s="117">
        <v>2457</v>
      </c>
      <c r="AM29" s="117">
        <v>2479</v>
      </c>
    </row>
    <row r="30" spans="1:39" ht="1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AM30" s="64"/>
    </row>
    <row r="31" spans="1:39">
      <c r="A31" s="96" t="s">
        <v>131</v>
      </c>
      <c r="B31" s="65"/>
      <c r="C31" s="62"/>
      <c r="D31" s="65"/>
      <c r="E31" s="65"/>
      <c r="F31" s="65"/>
      <c r="G31" s="65"/>
      <c r="H31" s="65"/>
      <c r="I31" s="65"/>
      <c r="J31" s="65"/>
      <c r="K31" s="6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64"/>
      <c r="AI31" s="64"/>
      <c r="AJ31" s="64"/>
      <c r="AK31" s="64"/>
      <c r="AL31" s="64"/>
      <c r="AM31" s="64"/>
    </row>
    <row r="32" spans="1:39">
      <c r="A32" s="97" t="s">
        <v>112</v>
      </c>
      <c r="B32" s="64"/>
      <c r="D32" s="64"/>
      <c r="E32" s="64"/>
      <c r="F32" s="64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J32" s="64"/>
      <c r="AK32" s="64"/>
      <c r="AL32" s="64"/>
      <c r="AM32" s="64"/>
    </row>
    <row r="33" spans="1:31" ht="31.9" customHeight="1">
      <c r="A33" s="258" t="s">
        <v>132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>
      <c r="A34" s="97" t="s">
        <v>114</v>
      </c>
      <c r="M34" s="83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ht="15">
      <c r="A35" s="62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</row>
    <row r="37" spans="1:31">
      <c r="M37" s="83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>
      <c r="M38" s="83"/>
      <c r="N38" s="85"/>
      <c r="O38" s="85"/>
      <c r="P38" s="86"/>
      <c r="Q38" s="85"/>
      <c r="R38" s="85"/>
      <c r="S38" s="85"/>
      <c r="T38" s="86"/>
      <c r="U38" s="86"/>
      <c r="V38" s="86"/>
      <c r="W38" s="86"/>
      <c r="X38" s="86"/>
      <c r="Y38" s="86"/>
      <c r="Z38" s="84"/>
      <c r="AA38" s="84"/>
      <c r="AB38" s="84"/>
      <c r="AC38" s="84"/>
      <c r="AD38" s="84"/>
      <c r="AE38" s="84"/>
    </row>
    <row r="39" spans="1:31"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1:31"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1:31"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1:31"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4" spans="1:31"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>
      <c r="M48" s="83"/>
      <c r="N48" s="83"/>
      <c r="O48" s="83"/>
      <c r="P48" s="84"/>
      <c r="Q48" s="83"/>
      <c r="R48" s="83"/>
      <c r="S48" s="83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50" spans="13:31"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3:31"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3:31"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3:31"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3:31"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3:31"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spans="13:31"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spans="13:31">
      <c r="M57" s="64"/>
    </row>
    <row r="58" spans="13:31"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3:31"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3:31"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spans="13:31"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spans="13:31"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spans="13:31"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spans="13:31"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</sheetData>
  <mergeCells count="5">
    <mergeCell ref="B6:E7"/>
    <mergeCell ref="F6:K7"/>
    <mergeCell ref="A1:K5"/>
    <mergeCell ref="A33:K33"/>
    <mergeCell ref="M6:AK7"/>
  </mergeCells>
  <phoneticPr fontId="22" type="noConversion"/>
  <pageMargins left="0.5" right="0.5" top="0.5" bottom="0.5" header="0.5" footer="0.5"/>
  <pageSetup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9"/>
  <sheetViews>
    <sheetView showGridLines="0" topLeftCell="A2" zoomScale="65" zoomScaleNormal="65" workbookViewId="0">
      <selection sqref="A1:H5"/>
    </sheetView>
  </sheetViews>
  <sheetFormatPr defaultColWidth="10.7109375" defaultRowHeight="12.75"/>
  <cols>
    <col min="1" max="1" width="10.7109375" style="20"/>
    <col min="2" max="2" width="12.5703125" style="20" customWidth="1"/>
    <col min="3" max="7" width="17.42578125" style="20" customWidth="1"/>
    <col min="8" max="8" width="15.7109375" style="20" customWidth="1"/>
    <col min="9" max="11" width="12.5703125" style="20" customWidth="1"/>
    <col min="12" max="16384" width="10.7109375" style="20"/>
  </cols>
  <sheetData>
    <row r="1" spans="1:22">
      <c r="A1" s="240" t="s">
        <v>133</v>
      </c>
      <c r="B1" s="240"/>
      <c r="C1" s="240"/>
      <c r="D1" s="240"/>
      <c r="E1" s="240"/>
      <c r="F1" s="240"/>
      <c r="G1" s="240"/>
      <c r="H1" s="240"/>
      <c r="I1" s="66"/>
      <c r="J1" s="66"/>
      <c r="K1" s="66"/>
    </row>
    <row r="2" spans="1:22">
      <c r="A2" s="240"/>
      <c r="B2" s="240"/>
      <c r="C2" s="240"/>
      <c r="D2" s="240"/>
      <c r="E2" s="240"/>
      <c r="F2" s="240"/>
      <c r="G2" s="240"/>
      <c r="H2" s="240"/>
      <c r="I2" s="66"/>
      <c r="J2" s="66"/>
      <c r="K2" s="66"/>
    </row>
    <row r="3" spans="1:22">
      <c r="A3" s="240"/>
      <c r="B3" s="240"/>
      <c r="C3" s="240"/>
      <c r="D3" s="240"/>
      <c r="E3" s="240"/>
      <c r="F3" s="240"/>
      <c r="G3" s="240"/>
      <c r="H3" s="240"/>
      <c r="I3" s="66"/>
      <c r="J3" s="66"/>
      <c r="K3" s="66"/>
    </row>
    <row r="4" spans="1:22">
      <c r="A4" s="240"/>
      <c r="B4" s="240"/>
      <c r="C4" s="240"/>
      <c r="D4" s="240"/>
      <c r="E4" s="240"/>
      <c r="F4" s="240"/>
      <c r="G4" s="240"/>
      <c r="H4" s="240"/>
      <c r="I4" s="66"/>
      <c r="J4" s="66"/>
      <c r="K4" s="66"/>
    </row>
    <row r="5" spans="1:22" ht="15.6" customHeight="1">
      <c r="A5" s="242"/>
      <c r="B5" s="242"/>
      <c r="C5" s="242"/>
      <c r="D5" s="242"/>
      <c r="E5" s="242"/>
      <c r="F5" s="242"/>
      <c r="G5" s="242"/>
      <c r="H5" s="242"/>
      <c r="I5" s="66"/>
      <c r="J5" s="66"/>
      <c r="K5" s="66"/>
    </row>
    <row r="6" spans="1:22" ht="15.6" customHeight="1">
      <c r="A6" s="67"/>
      <c r="B6" s="67"/>
      <c r="C6" s="67"/>
      <c r="D6" s="67"/>
      <c r="E6" s="67"/>
      <c r="F6" s="67"/>
      <c r="G6" s="67"/>
      <c r="H6" s="67"/>
      <c r="I6" s="66"/>
      <c r="J6" s="66"/>
      <c r="K6" s="66"/>
    </row>
    <row r="7" spans="1:22" ht="14.25">
      <c r="C7" s="104" t="s">
        <v>134</v>
      </c>
      <c r="D7" s="8"/>
      <c r="E7" s="8"/>
      <c r="F7" s="8"/>
      <c r="G7" s="8"/>
    </row>
    <row r="8" spans="1:22" ht="60">
      <c r="C8" s="203"/>
      <c r="D8" s="204" t="s">
        <v>135</v>
      </c>
      <c r="E8" s="204" t="s">
        <v>136</v>
      </c>
      <c r="F8" s="204" t="s">
        <v>137</v>
      </c>
      <c r="G8" s="204" t="s">
        <v>138</v>
      </c>
      <c r="H8" s="205" t="s">
        <v>150</v>
      </c>
    </row>
    <row r="9" spans="1:22" ht="15">
      <c r="C9" s="184">
        <v>2017</v>
      </c>
      <c r="D9" s="102">
        <v>621.4</v>
      </c>
      <c r="E9" s="100">
        <v>328.1</v>
      </c>
      <c r="F9" s="100">
        <v>293.29999999999995</v>
      </c>
      <c r="G9" s="98">
        <v>1</v>
      </c>
      <c r="H9" s="98">
        <v>2.2999999999999998</v>
      </c>
      <c r="I9" s="12"/>
      <c r="K9" s="200"/>
      <c r="L9" s="233"/>
      <c r="M9" s="224"/>
      <c r="O9" s="200"/>
      <c r="Q9" s="200"/>
      <c r="S9" s="233"/>
      <c r="T9" s="224"/>
      <c r="U9" s="233"/>
      <c r="V9" s="233"/>
    </row>
    <row r="10" spans="1:22" ht="15">
      <c r="C10" s="184">
        <v>2018</v>
      </c>
      <c r="D10" s="102">
        <v>589.70000000000005</v>
      </c>
      <c r="E10" s="100">
        <v>197.3</v>
      </c>
      <c r="F10" s="100">
        <v>392.40000000000003</v>
      </c>
      <c r="G10" s="98">
        <v>1.5</v>
      </c>
      <c r="H10" s="98">
        <v>10.7</v>
      </c>
      <c r="I10" s="12"/>
      <c r="K10" s="200"/>
      <c r="L10" s="233"/>
      <c r="M10" s="224"/>
      <c r="O10" s="200"/>
      <c r="Q10" s="200"/>
      <c r="S10" s="233"/>
      <c r="T10" s="224"/>
      <c r="U10" s="233"/>
      <c r="V10" s="233"/>
    </row>
    <row r="11" spans="1:22" ht="15">
      <c r="C11" s="184">
        <v>2019</v>
      </c>
      <c r="D11" s="102">
        <v>595.79999999999995</v>
      </c>
      <c r="E11" s="100">
        <v>121.9</v>
      </c>
      <c r="F11" s="100">
        <v>473.9</v>
      </c>
      <c r="G11" s="98">
        <v>1.6</v>
      </c>
      <c r="H11" s="98">
        <v>5.9</v>
      </c>
      <c r="I11" s="12"/>
      <c r="K11" s="200"/>
      <c r="L11" s="233"/>
      <c r="M11" s="224"/>
      <c r="O11" s="200"/>
      <c r="Q11" s="200"/>
      <c r="S11" s="233"/>
      <c r="T11" s="224"/>
      <c r="U11" s="233"/>
      <c r="V11" s="233"/>
    </row>
    <row r="12" spans="1:22" ht="15">
      <c r="C12" s="184">
        <v>2020</v>
      </c>
      <c r="D12" s="102">
        <v>673.3</v>
      </c>
      <c r="E12" s="100">
        <v>166</v>
      </c>
      <c r="F12" s="100">
        <v>507.29999999999995</v>
      </c>
      <c r="G12" s="98">
        <v>7.4</v>
      </c>
      <c r="H12" s="98">
        <v>-3.4</v>
      </c>
      <c r="I12" s="12"/>
      <c r="K12" s="200"/>
      <c r="L12" s="233"/>
      <c r="M12" s="224"/>
      <c r="O12" s="200"/>
      <c r="Q12" s="200"/>
      <c r="S12" s="233"/>
      <c r="T12" s="224"/>
      <c r="U12" s="233"/>
      <c r="V12" s="233"/>
    </row>
    <row r="13" spans="1:22" ht="15">
      <c r="C13" s="184">
        <v>2021</v>
      </c>
      <c r="D13" s="102">
        <v>646.5</v>
      </c>
      <c r="E13" s="100">
        <v>278.8</v>
      </c>
      <c r="F13" s="100">
        <v>367.7</v>
      </c>
      <c r="G13" s="98">
        <v>1.4</v>
      </c>
      <c r="H13" s="98">
        <v>8.1</v>
      </c>
      <c r="I13" s="12"/>
      <c r="K13" s="200"/>
      <c r="L13" s="233"/>
      <c r="M13" s="224"/>
      <c r="O13" s="200"/>
      <c r="Q13" s="200"/>
      <c r="S13" s="233"/>
      <c r="T13" s="224"/>
      <c r="U13" s="233"/>
      <c r="V13" s="233"/>
    </row>
    <row r="14" spans="1:22" ht="15">
      <c r="C14" s="184">
        <v>2022</v>
      </c>
      <c r="D14" s="102">
        <v>666.5</v>
      </c>
      <c r="E14" s="100">
        <v>304.39999999999998</v>
      </c>
      <c r="F14" s="100">
        <v>362.1</v>
      </c>
      <c r="G14" s="98">
        <v>0.9</v>
      </c>
      <c r="H14" s="98">
        <v>2.6</v>
      </c>
      <c r="I14" s="12"/>
      <c r="K14" s="200"/>
      <c r="L14" s="233"/>
      <c r="M14" s="224"/>
      <c r="O14" s="200"/>
      <c r="Q14" s="200"/>
      <c r="S14" s="233"/>
      <c r="T14" s="224"/>
      <c r="U14" s="233"/>
      <c r="V14" s="233"/>
    </row>
    <row r="15" spans="1:22" ht="15">
      <c r="C15" s="185">
        <v>2023</v>
      </c>
      <c r="D15" s="103">
        <v>720.7</v>
      </c>
      <c r="E15" s="101">
        <v>246.8</v>
      </c>
      <c r="F15" s="100">
        <v>473.90000000000003</v>
      </c>
      <c r="G15" s="99">
        <v>1</v>
      </c>
      <c r="H15" s="99">
        <v>2.6</v>
      </c>
      <c r="I15" s="12"/>
      <c r="K15" s="200"/>
      <c r="L15" s="233"/>
      <c r="M15" s="224"/>
      <c r="O15" s="200"/>
      <c r="Q15" s="200"/>
      <c r="S15" s="233"/>
      <c r="T15" s="224"/>
      <c r="U15" s="233"/>
      <c r="V15" s="233"/>
    </row>
    <row r="16" spans="1:22" ht="15">
      <c r="C16" s="184">
        <v>2024</v>
      </c>
      <c r="D16" s="101">
        <v>699.8</v>
      </c>
      <c r="E16" s="101">
        <v>138.6</v>
      </c>
      <c r="F16" s="100">
        <v>561.19999999999993</v>
      </c>
      <c r="G16" s="99">
        <v>1.1000000000000001</v>
      </c>
      <c r="H16" s="99">
        <v>3.8</v>
      </c>
      <c r="I16" s="12"/>
      <c r="K16" s="200"/>
      <c r="L16" s="233"/>
      <c r="M16" s="224"/>
      <c r="O16" s="200"/>
      <c r="Q16" s="200"/>
      <c r="S16" s="233"/>
      <c r="T16" s="224"/>
      <c r="U16" s="233"/>
      <c r="V16" s="233"/>
    </row>
    <row r="17" spans="3:10" ht="14.25">
      <c r="C17" s="223">
        <v>45901</v>
      </c>
      <c r="D17" s="101">
        <v>932.8</v>
      </c>
      <c r="E17" s="101">
        <v>256.89999999999998</v>
      </c>
      <c r="F17" s="101">
        <v>675.9</v>
      </c>
      <c r="G17" s="99">
        <v>1.2</v>
      </c>
      <c r="H17" s="99">
        <v>2.8</v>
      </c>
    </row>
    <row r="18" spans="3:10">
      <c r="C18" s="168" t="s">
        <v>160</v>
      </c>
    </row>
    <row r="19" spans="3:10">
      <c r="J19" s="224"/>
    </row>
  </sheetData>
  <mergeCells count="1">
    <mergeCell ref="A1:H5"/>
  </mergeCells>
  <pageMargins left="0.5" right="0.5" top="0.5" bottom="0.5" header="0.5" footer="0.5"/>
  <pageSetup scale="85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74FAD964D56458B7E4E07F22AC077" ma:contentTypeVersion="4" ma:contentTypeDescription="Crear nuevo documento." ma:contentTypeScope="" ma:versionID="1ef5c02f5713baac5773cb59854cb548">
  <xsd:schema xmlns:xsd="http://www.w3.org/2001/XMLSchema" xmlns:xs="http://www.w3.org/2001/XMLSchema" xmlns:p="http://schemas.microsoft.com/office/2006/metadata/properties" xmlns:ns2="6eecd8b6-6f8c-43c8-bd9f-f2290916403c" targetNamespace="http://schemas.microsoft.com/office/2006/metadata/properties" ma:root="true" ma:fieldsID="588a3af7f95c15bca29ba518673942d9" ns2:_="">
    <xsd:import namespace="6eecd8b6-6f8c-43c8-bd9f-f22909164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ecd8b6-6f8c-43c8-bd9f-f22909164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4E03E-3612-468F-90C0-CEAF35A4E0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0BD897-94EE-4523-ADCF-BCE2B7CEA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49F8D-C998-4BAA-A821-5FE5C4B89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ecd8b6-6f8c-43c8-bd9f-f22909164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6a089c-7ef0-4fcb-b7eb-3858330142ed}" enabled="0" method="" siteId="{c56a089c-7ef0-4fcb-b7eb-3858330142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Income Statement - Consolidated</vt:lpstr>
      <vt:lpstr>Key Metrics by Division</vt:lpstr>
      <vt:lpstr>Number of Restaurants</vt:lpstr>
      <vt:lpstr>Debt</vt:lpstr>
      <vt:lpstr>'Number of Restaurants'!Print_Area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Garcia</dc:creator>
  <cp:keywords/>
  <dc:description/>
  <cp:lastModifiedBy>Daniel Schleiniger</cp:lastModifiedBy>
  <cp:revision/>
  <dcterms:created xsi:type="dcterms:W3CDTF">2017-09-15T14:42:24Z</dcterms:created>
  <dcterms:modified xsi:type="dcterms:W3CDTF">2025-11-25T13:01:15Z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0x010100C5B74FAD964D56458B7E4E07F22AC077</vt:lpwstr>
  </property>
  <property fmtid="{D5CDD505-2E9C-101B-9397-08002B2CF9AE}" pid="4" name="SV_HIDDEN_GRID_QUERY_LIST_4F35BF76-6C0D-4D9B-82B2-816C12CF3733">
    <vt:lpwstr>empty_477D106A-C0D6-4607-AEBD-E2C9D60EA279</vt:lpwstr>
  </property>
</Properties>
</file>