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rcosdoradosgroup-my.sharepoint.com/personal/leticia_santiago_br_mcd_com/Documents/Escritorio/4Q23/4Q23 Earnings Release/Final Documents/"/>
    </mc:Choice>
  </mc:AlternateContent>
  <xr:revisionPtr revIDLastSave="67" documentId="13_ncr:1_{99000D88-FE29-48ED-9A93-29438867985A}" xr6:coauthVersionLast="47" xr6:coauthVersionMax="47" xr10:uidLastSave="{D1FC5A02-9929-4411-A208-55DF60E1D974}"/>
  <bookViews>
    <workbookView xWindow="-110" yWindow="-110" windowWidth="19420" windowHeight="10420" tabRatio="730" xr2:uid="{00000000-000D-0000-FFFF-FFFF00000000}"/>
  </bookViews>
  <sheets>
    <sheet name="Summary" sheetId="11" r:id="rId1"/>
    <sheet name="Income Statement - Consolidated" sheetId="1" r:id="rId2"/>
    <sheet name="Key Metrics by Division" sheetId="3" r:id="rId3"/>
    <sheet name="Number of Restaurants" sheetId="6" r:id="rId4"/>
    <sheet name="Debt" sheetId="10" r:id="rId5"/>
  </sheets>
  <definedNames>
    <definedName name="_xlnm.Print_Area" localSheetId="3">'Number of Restaurants'!$A$1:$H$64</definedName>
    <definedName name="_xlnm.Print_Area" localSheetId="0">Summary!$A$1:$H$74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AF28" i="1"/>
  <c r="AE28" i="1"/>
  <c r="AF25" i="1"/>
  <c r="AE25" i="1"/>
</calcChain>
</file>

<file path=xl/sharedStrings.xml><?xml version="1.0" encoding="utf-8"?>
<sst xmlns="http://schemas.openxmlformats.org/spreadsheetml/2006/main" count="252" uniqueCount="153">
  <si>
    <t>Summary</t>
  </si>
  <si>
    <t>For the Years Ended December 31,</t>
  </si>
  <si>
    <t>(in thousands of U.S. dollars, except per share data)</t>
  </si>
  <si>
    <t>Systemwide Sales</t>
  </si>
  <si>
    <t>% Growth</t>
  </si>
  <si>
    <t>Systemwide Sales - Excluding Venezuela</t>
  </si>
  <si>
    <t>Total Net Revenues</t>
  </si>
  <si>
    <t>% Growth - As Reported</t>
  </si>
  <si>
    <t>Total Net Revenues - Excluding Venezuela</t>
  </si>
  <si>
    <t>% Growth - Constant Currency</t>
  </si>
  <si>
    <t>Operating Income (EBIT)</t>
  </si>
  <si>
    <t>Operating Income (EBIT) - Excluding Venezuela</t>
  </si>
  <si>
    <t>Adjusted EBITDA</t>
  </si>
  <si>
    <t>Adjusted EBITDA - Excluding Venezuela</t>
  </si>
  <si>
    <t>Net Income</t>
  </si>
  <si>
    <t>Net Income - Excluding Venezuela</t>
  </si>
  <si>
    <t>EPS</t>
  </si>
  <si>
    <t>EPS - Excluding Venezuela</t>
  </si>
  <si>
    <t> </t>
  </si>
  <si>
    <t>Additional Information</t>
  </si>
  <si>
    <t>Comparable Sales (Constant currency metric)</t>
  </si>
  <si>
    <t xml:space="preserve">Blended inflation </t>
  </si>
  <si>
    <t>Comp. Sales / Blended Inflation</t>
  </si>
  <si>
    <t>Comparable Sales (Excl. Venezuela, Constant currency metric)</t>
  </si>
  <si>
    <t>Blended inflation (Excl. Venezuela)</t>
  </si>
  <si>
    <t>Comp. Sales / Blended Inflation (Excl. Venezuela)</t>
  </si>
  <si>
    <t>BRL - Avge</t>
  </si>
  <si>
    <t>BRL - EOP</t>
  </si>
  <si>
    <t>Main One-Offs during these periods:</t>
  </si>
  <si>
    <r>
      <t xml:space="preserve">     - </t>
    </r>
    <r>
      <rPr>
        <b/>
        <sz val="10"/>
        <color theme="1"/>
        <rFont val="Speedee"/>
        <family val="2"/>
      </rPr>
      <t xml:space="preserve">$4.0mn </t>
    </r>
    <r>
      <rPr>
        <sz val="10"/>
        <color theme="1"/>
        <rFont val="Speedee"/>
        <family val="2"/>
      </rPr>
      <t>gain from the sale of restaurants to a sub-franchisee in Chile (Q2, POSITIVE)</t>
    </r>
  </si>
  <si>
    <r>
      <t xml:space="preserve">     - </t>
    </r>
    <r>
      <rPr>
        <b/>
        <sz val="10"/>
        <color theme="1"/>
        <rFont val="Speedee"/>
        <family val="2"/>
      </rPr>
      <t>$5.5mn</t>
    </r>
    <r>
      <rPr>
        <sz val="10"/>
        <color theme="1"/>
        <rFont val="Speedee"/>
        <family val="2"/>
      </rPr>
      <t xml:space="preserve"> other operating income/(expense) non-cash impact related to the formation of a joint venture with sub-franchisees in Mexico (Q4, POSITIVE)</t>
    </r>
  </si>
  <si>
    <r>
      <t xml:space="preserve">     - </t>
    </r>
    <r>
      <rPr>
        <b/>
        <sz val="10"/>
        <color theme="1"/>
        <rFont val="Speedee"/>
        <family val="2"/>
      </rPr>
      <t>$3.7mn</t>
    </r>
    <r>
      <rPr>
        <sz val="10"/>
        <color theme="1"/>
        <rFont val="Speedee"/>
        <family val="2"/>
      </rPr>
      <t xml:space="preserve"> other operating income/(expense) non-cash credit related to payroll taxes in Brazil (Q4, POSITIVE)</t>
    </r>
  </si>
  <si>
    <r>
      <t xml:space="preserve">     - </t>
    </r>
    <r>
      <rPr>
        <b/>
        <sz val="10"/>
        <color theme="1"/>
        <rFont val="Speedee"/>
        <family val="2"/>
      </rPr>
      <t>$11.7mn &amp; $6.5 mn</t>
    </r>
    <r>
      <rPr>
        <sz val="10"/>
        <color theme="1"/>
        <rFont val="Speedee"/>
        <family val="2"/>
      </rPr>
      <t xml:space="preserve"> tax credit in Brazil (Q2 &amp; Q3 respectively, POSITIVE)</t>
    </r>
  </si>
  <si>
    <r>
      <t xml:space="preserve">     - </t>
    </r>
    <r>
      <rPr>
        <b/>
        <sz val="10"/>
        <color theme="1"/>
        <rFont val="Speedee"/>
        <family val="2"/>
      </rPr>
      <t xml:space="preserve">$4.8mn &amp; $7.2 mn </t>
    </r>
    <r>
      <rPr>
        <sz val="10"/>
        <color theme="1"/>
        <rFont val="Speedee"/>
        <family val="2"/>
      </rPr>
      <t>reorganization and optimization plan expenses within G&amp;A expenses (Q4 &amp; Q3 respectively, NEGATIVE)</t>
    </r>
    <r>
      <rPr>
        <b/>
        <sz val="10"/>
        <color theme="1"/>
        <rFont val="Speedee"/>
        <family val="2"/>
      </rPr>
      <t xml:space="preserve"> *no impact on EBITDA*</t>
    </r>
  </si>
  <si>
    <r>
      <t xml:space="preserve">     - </t>
    </r>
    <r>
      <rPr>
        <b/>
        <sz val="10"/>
        <color theme="1"/>
        <rFont val="Speedee"/>
        <family val="2"/>
      </rPr>
      <t>$5.2mn</t>
    </r>
    <r>
      <rPr>
        <sz val="10"/>
        <color theme="1"/>
        <rFont val="Speedee"/>
        <family val="2"/>
      </rPr>
      <t xml:space="preserve"> tax-related provision in Brazil (Q4, NEGATIVE)</t>
    </r>
  </si>
  <si>
    <r>
      <t xml:space="preserve">     - </t>
    </r>
    <r>
      <rPr>
        <b/>
        <sz val="10"/>
        <color theme="1"/>
        <rFont val="Speedee"/>
        <family val="2"/>
      </rPr>
      <t>$4.7mn</t>
    </r>
    <r>
      <rPr>
        <sz val="10"/>
        <color theme="1"/>
        <rFont val="Speedee"/>
        <family val="2"/>
      </rPr>
      <t xml:space="preserve"> non-cash bad debt reserve reversal in Puerto Rico (Q1, POSITIVE)</t>
    </r>
  </si>
  <si>
    <r>
      <t xml:space="preserve">     - </t>
    </r>
    <r>
      <rPr>
        <b/>
        <sz val="10"/>
        <color theme="1"/>
        <rFont val="Speedee"/>
        <family val="2"/>
      </rPr>
      <t>$10mn</t>
    </r>
    <r>
      <rPr>
        <sz val="10"/>
        <color theme="1"/>
        <rFont val="Speedee"/>
        <family val="2"/>
      </rPr>
      <t xml:space="preserve"> non-cash bad debt reserve reversal in Puerto Rico (Q4, POSITIVE)</t>
    </r>
  </si>
  <si>
    <r>
      <t xml:space="preserve">     - </t>
    </r>
    <r>
      <rPr>
        <b/>
        <sz val="10"/>
        <color theme="1"/>
        <rFont val="Speedee"/>
        <family val="2"/>
      </rPr>
      <t>$23.2mn</t>
    </r>
    <r>
      <rPr>
        <sz val="10"/>
        <color theme="1"/>
        <rFont val="Speedee"/>
        <family val="2"/>
      </rPr>
      <t xml:space="preserve"> tax credit in Brazil (Q3, POSITIVE)</t>
    </r>
  </si>
  <si>
    <r>
      <t xml:space="preserve">     - </t>
    </r>
    <r>
      <rPr>
        <b/>
        <sz val="10"/>
        <color theme="1"/>
        <rFont val="Speedee"/>
        <family val="2"/>
      </rPr>
      <t>$61.0mn</t>
    </r>
    <r>
      <rPr>
        <sz val="10"/>
        <color theme="1"/>
        <rFont val="Speedee"/>
        <family val="2"/>
      </rPr>
      <t xml:space="preserve"> inventory write down in Venezuela (NEGATIVE)</t>
    </r>
  </si>
  <si>
    <r>
      <t xml:space="preserve">     - </t>
    </r>
    <r>
      <rPr>
        <b/>
        <sz val="10"/>
        <color theme="1"/>
        <rFont val="Speedee"/>
        <family val="2"/>
      </rPr>
      <t>$6.1mn</t>
    </r>
    <r>
      <rPr>
        <sz val="10"/>
        <color theme="1"/>
        <rFont val="Speedee"/>
        <family val="2"/>
      </rPr>
      <t xml:space="preserve"> Refranchising (POSITIVE)</t>
    </r>
  </si>
  <si>
    <r>
      <t xml:space="preserve">     - </t>
    </r>
    <r>
      <rPr>
        <b/>
        <sz val="10"/>
        <color theme="1"/>
        <rFont val="Speedee"/>
        <family val="2"/>
      </rPr>
      <t>$14.7mn</t>
    </r>
    <r>
      <rPr>
        <sz val="10"/>
        <color theme="1"/>
        <rFont val="Speedee"/>
        <family val="2"/>
      </rPr>
      <t xml:space="preserve"> Refranchising (POSITIVE)</t>
    </r>
  </si>
  <si>
    <r>
      <t xml:space="preserve">     - </t>
    </r>
    <r>
      <rPr>
        <b/>
        <sz val="10"/>
        <color theme="1"/>
        <rFont val="Speedee"/>
        <family val="2"/>
      </rPr>
      <t>$91.7mn</t>
    </r>
    <r>
      <rPr>
        <sz val="10"/>
        <color theme="1"/>
        <rFont val="Speedee"/>
        <family val="2"/>
      </rPr>
      <t xml:space="preserve"> Re-development (POSITIVE) </t>
    </r>
    <r>
      <rPr>
        <b/>
        <sz val="10"/>
        <color theme="1"/>
        <rFont val="Speedee"/>
        <family val="2"/>
      </rPr>
      <t>*no impact on EBITDA*</t>
    </r>
  </si>
  <si>
    <t>Income Statement - Consolidated Results</t>
  </si>
  <si>
    <t>End of,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</si>
  <si>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</si>
  <si>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</si>
  <si>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</si>
  <si>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</si>
  <si>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</si>
  <si>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</si>
  <si>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</si>
  <si>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</si>
  <si>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</si>
  <si>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</si>
  <si>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</si>
  <si>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</si>
  <si>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</si>
  <si>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</si>
  <si>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</si>
  <si>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</si>
  <si>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</si>
  <si>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</si>
  <si>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</si>
  <si>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</si>
  <si>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</si>
  <si>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</si>
  <si>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</si>
  <si>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</si>
  <si>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</si>
  <si>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</si>
  <si>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</si>
  <si>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</si>
  <si>
    <t>REVENUES</t>
  </si>
  <si>
    <t>Sales by Company-operated restaurants</t>
  </si>
  <si>
    <t>Revenues from franchised restaurants</t>
  </si>
  <si>
    <t>Total revenues</t>
  </si>
  <si>
    <t>OPERATING COSTS AND EXPENSES</t>
  </si>
  <si>
    <t>Company-operated restaurant expenses:</t>
  </si>
  <si>
    <t>Food and paper</t>
  </si>
  <si>
    <t>Payroll and employee benefits</t>
  </si>
  <si>
    <t>Occupancy and other operating expenses</t>
  </si>
  <si>
    <t>Royalty fees</t>
  </si>
  <si>
    <t>Franchised restaurants—occupancy expenses</t>
  </si>
  <si>
    <t>General and administrative expenses</t>
  </si>
  <si>
    <t>Other operating income (expenses), net</t>
  </si>
  <si>
    <t>Total operating costs and expenses</t>
  </si>
  <si>
    <t>Operating income (loss)</t>
  </si>
  <si>
    <t>Net interest expense</t>
  </si>
  <si>
    <t>Gain (loss) from derivative instruments</t>
  </si>
  <si>
    <t>Gain from securities</t>
  </si>
  <si>
    <t>Foreign currency exchange results</t>
  </si>
  <si>
    <t>Other non-operating income (expenses)</t>
  </si>
  <si>
    <t>Income (loss) before income taxes</t>
  </si>
  <si>
    <t>Income tax expense</t>
  </si>
  <si>
    <t xml:space="preserve">Net income (loss) </t>
  </si>
  <si>
    <t>Less: Net income attributable to non-controlling interests</t>
  </si>
  <si>
    <t>Net income (loss) attributable to Arcos Dorados Holdings Inc.</t>
  </si>
  <si>
    <t>Earnings (loss) per share:</t>
  </si>
  <si>
    <t>Basic net income (loss) per common share attributable to Arcos Dorados</t>
  </si>
  <si>
    <t>Weighted-average number of common shares outstanding-Basic (1)</t>
  </si>
  <si>
    <t>Adjusted EBITDA Reconciliation</t>
  </si>
  <si>
    <t>Depreciation and amortization</t>
  </si>
  <si>
    <t>Operating charges excluded from EBITDA computation</t>
  </si>
  <si>
    <t>Adjusted EBITDA Margin as % of total revenues</t>
  </si>
  <si>
    <t>(1) 2021 weighted-average number of common shares includes stock dividends</t>
  </si>
  <si>
    <t>Total G&amp;A as % of Systemwide Sales</t>
  </si>
  <si>
    <t>Royalty Fees as % of Sales by Company-operated restaurants</t>
  </si>
  <si>
    <t>Key Metrics by Division</t>
  </si>
  <si>
    <t>For the Years Ended December 31,</t>
  </si>
  <si>
    <t>(in thousands of U.S. dollars, except percentages)</t>
  </si>
  <si>
    <t xml:space="preserve">Systemwide comparable sales growth </t>
  </si>
  <si>
    <t>Brazil</t>
  </si>
  <si>
    <t>NOLAD</t>
  </si>
  <si>
    <t>SLAD</t>
  </si>
  <si>
    <t>SLAD - Excl. Venezuela</t>
  </si>
  <si>
    <t>Total Excl. Venezuela</t>
  </si>
  <si>
    <t>Total Revenues</t>
  </si>
  <si>
    <t>Total</t>
  </si>
  <si>
    <t>Operating Income (loss)</t>
  </si>
  <si>
    <t>Corporate and others and purchase price allocation</t>
  </si>
  <si>
    <t>Adjusted EBITDA(1)</t>
  </si>
  <si>
    <t>Corporate and others</t>
  </si>
  <si>
    <t>Adjusted EBITDA Margin (2)</t>
  </si>
  <si>
    <r>
      <rPr>
        <b/>
        <u/>
        <sz val="11"/>
        <color theme="1"/>
        <rFont val="Speedee"/>
        <family val="2"/>
      </rPr>
      <t>Note:</t>
    </r>
    <r>
      <rPr>
        <sz val="11"/>
        <color theme="1"/>
        <rFont val="Speedee"/>
        <family val="2"/>
      </rPr>
      <t xml:space="preserve"> Effective October 1, 2021, the Company reorganized its operation to three geographic divisions, as follows: </t>
    </r>
  </si>
  <si>
    <t>(i) Brazil;</t>
  </si>
  <si>
    <t>(ii) North Latin American (“NOLAD”): now comprised of Costa Rica, Mexico, Panama, Puerto Rico, Martinique, Guadeloupe, French Guiana and the U.S. Virgin Islands of St. Croix and St. Thomas;</t>
  </si>
  <si>
    <t>(iii) South Latin America Division ("SLAD"): now comprised of Argentina, Chile, Ecuador, Peru, Uruguay, Colombia, Venezuela, Trinidad and Tobago, Aruba and Curacao.</t>
  </si>
  <si>
    <t>The above table presents historical quarterly and full year financial highlights by division based on the reorganized geographic divisions.</t>
  </si>
  <si>
    <t xml:space="preserve">(1) Adjusted EBITDA is a measure of our performance that is reviewed by our management. Adjusted EBITDA does not have a standardized meaning and, accordingly, our definition of Adjusted EBITDA may not be comparable to Adjusted EBITDA as used by other companies. Total Adjusted EBITDA is a non-GAAP measure. For our definition of Adjusted EBITDA, see note 9 – Segment and geographic information – of our financial statements (6-K Form) filed with the S.E.C. </t>
  </si>
  <si>
    <t>(2) Adjusted EBITDA margin is Adjusted EBITDA divided by total revenues, expressed as a percentage.</t>
  </si>
  <si>
    <t>Restaurants</t>
  </si>
  <si>
    <t>Previous Divisional Structure</t>
  </si>
  <si>
    <t>Current Divisional Structure*</t>
  </si>
  <si>
    <t>Current Divisional Structure* - End of,</t>
  </si>
  <si>
    <t>Number of systemwide restaurants</t>
  </si>
  <si>
    <t>Caribbean</t>
  </si>
  <si>
    <t>Company-operated</t>
  </si>
  <si>
    <t>Franchised</t>
  </si>
  <si>
    <t>Freestanding</t>
  </si>
  <si>
    <t>Mall Store</t>
  </si>
  <si>
    <t>In-Store</t>
  </si>
  <si>
    <t>Food Court</t>
  </si>
  <si>
    <t>TOTAL</t>
  </si>
  <si>
    <t xml:space="preserve">* Effective October 1, 2021, the Company reorganized its operation from four geographic divisions to three geographic divisions, as follows: </t>
  </si>
  <si>
    <t>(ii) North Latin American (“NOLAD”): now comprised of Costa Rica, Mexico, Panama, Puerto Rico, Martinique, Guadeloupe, French Guiana and the U.S. Virgin Islands of St. Croix and St.Thomas;</t>
  </si>
  <si>
    <t>Debt</t>
  </si>
  <si>
    <t>$millions except leverage ratio</t>
  </si>
  <si>
    <t>Total Debt*</t>
  </si>
  <si>
    <t>Cash &amp; Equivalents</t>
  </si>
  <si>
    <t>Net Debt</t>
  </si>
  <si>
    <t>Net Debt/LTM Adj. EBITDA</t>
  </si>
  <si>
    <t>* Total Financial Debt includes short-term debt, long-term debt, accrued interest payable and derivatives</t>
  </si>
  <si>
    <r>
      <t xml:space="preserve">     - </t>
    </r>
    <r>
      <rPr>
        <b/>
        <sz val="10"/>
        <color theme="1"/>
        <rFont val="Speedee"/>
        <family val="2"/>
      </rPr>
      <t xml:space="preserve">$7.4mn </t>
    </r>
    <r>
      <rPr>
        <sz val="10"/>
        <color theme="1"/>
        <rFont val="Speedee"/>
        <family val="2"/>
      </rPr>
      <t xml:space="preserve">non-cash expenses, primarily related to higher impairments and write-offs of long-lived assets versus the prior year. (Q4, POSITIVE) </t>
    </r>
    <r>
      <rPr>
        <b/>
        <sz val="10"/>
        <color theme="1"/>
        <rFont val="Speedee"/>
        <family val="2"/>
      </rPr>
      <t>*no impact on EBITDA*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</si>
</sst>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\ #,##0"/>
    <numFmt numFmtId="166" formatCode="&quot;$&quot;\ #,##0.00"/>
    <numFmt numFmtId="167" formatCode="0.0%"/>
    <numFmt numFmtId="168" formatCode="0.0"/>
    <numFmt numFmtId="169" formatCode="_(#,##0_)_%;_(\(#,##0\)_%;_(&quot;—&quot;_);_(@_)"/>
    <numFmt numFmtId="170" formatCode="0.0\x"/>
    <numFmt numFmtId="171" formatCode="&quot;$&quot;#,##0.0"/>
    <numFmt numFmtId="172" formatCode="#,##0;&quot;(&quot;#,##0&quot;)&quot;"/>
    <numFmt numFmtId="173" formatCode="_ * #,##0.00_ ;_ * \-#,##0.00_ ;_ * &quot;-&quot;??_ ;_ @_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Trebuchet MS"/>
      <family val="2"/>
    </font>
    <font>
      <sz val="10"/>
      <color indexed="64"/>
      <name val="Arial"/>
      <family val="2"/>
    </font>
    <font>
      <sz val="22"/>
      <color rgb="FF000000"/>
      <name val="Speedee"/>
      <family val="2"/>
    </font>
    <font>
      <sz val="11"/>
      <color rgb="FF000000"/>
      <name val="Speedee"/>
      <family val="2"/>
    </font>
    <font>
      <sz val="11"/>
      <color theme="1"/>
      <name val="Speedee"/>
      <family val="2"/>
    </font>
    <font>
      <b/>
      <sz val="11"/>
      <color theme="1"/>
      <name val="Speedee"/>
      <family val="2"/>
    </font>
    <font>
      <b/>
      <i/>
      <sz val="11"/>
      <color theme="1"/>
      <name val="Speedee"/>
      <family val="2"/>
    </font>
    <font>
      <i/>
      <sz val="11"/>
      <color theme="1"/>
      <name val="Speedee"/>
      <family val="2"/>
    </font>
    <font>
      <b/>
      <sz val="11"/>
      <name val="Speedee"/>
      <family val="2"/>
    </font>
    <font>
      <b/>
      <u/>
      <sz val="11"/>
      <color theme="1"/>
      <name val="Speedee"/>
      <family val="2"/>
    </font>
    <font>
      <u/>
      <sz val="11"/>
      <color theme="1"/>
      <name val="Speedee"/>
      <family val="2"/>
    </font>
    <font>
      <sz val="10"/>
      <color theme="1"/>
      <name val="Speedee"/>
      <family val="2"/>
    </font>
    <font>
      <b/>
      <sz val="10"/>
      <color theme="1"/>
      <name val="Speedee"/>
      <family val="2"/>
    </font>
    <font>
      <sz val="11"/>
      <name val="Speedee"/>
      <family val="2"/>
    </font>
    <font>
      <sz val="11"/>
      <color theme="0"/>
      <name val="Speedee"/>
      <family val="2"/>
    </font>
    <font>
      <sz val="11"/>
      <color rgb="FF9C6500"/>
      <name val="Speedee"/>
      <family val="2"/>
    </font>
    <font>
      <b/>
      <sz val="11"/>
      <color rgb="FF000000"/>
      <name val="Speedee"/>
      <family val="2"/>
    </font>
    <font>
      <sz val="10"/>
      <color rgb="FF000000"/>
      <name val="Speedee"/>
      <family val="2"/>
    </font>
    <font>
      <sz val="9"/>
      <color theme="1"/>
      <name val="Speedee"/>
      <family val="2"/>
    </font>
    <font>
      <sz val="10"/>
      <name val="Speedee"/>
      <family val="2"/>
    </font>
    <font>
      <b/>
      <sz val="10"/>
      <name val="Speedee"/>
      <family val="2"/>
    </font>
    <font>
      <b/>
      <sz val="11"/>
      <color theme="1"/>
      <name val="Speedee"/>
      <family val="2"/>
    </font>
    <font>
      <b/>
      <sz val="11"/>
      <color rgb="FF000000"/>
      <name val="Speedee"/>
      <family val="2"/>
    </font>
    <font>
      <i/>
      <sz val="10"/>
      <color theme="1"/>
      <name val="Speedee"/>
      <family val="2"/>
    </font>
    <font>
      <sz val="11"/>
      <color rgb="FF000000"/>
      <name val="Speedee Light"/>
      <family val="2"/>
    </font>
    <font>
      <i/>
      <sz val="11"/>
      <color theme="1"/>
      <name val="Speedee"/>
      <family val="2"/>
    </font>
    <font>
      <sz val="11"/>
      <name val="Speedee"/>
      <family val="2"/>
    </font>
    <font>
      <sz val="11"/>
      <color theme="1"/>
      <name val="Speedee"/>
      <family val="2"/>
    </font>
    <font>
      <b/>
      <sz val="11"/>
      <name val="Speedee"/>
      <family val="2"/>
    </font>
  </fonts>
  <fills count="3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</borders>
  <cellStyleXfs count="81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7" applyNumberFormat="0" applyAlignment="0" applyProtection="0"/>
    <xf numFmtId="0" fontId="15" fillId="8" borderId="8" applyNumberFormat="0" applyAlignment="0" applyProtection="0"/>
    <xf numFmtId="0" fontId="16" fillId="8" borderId="7" applyNumberFormat="0" applyAlignment="0" applyProtection="0"/>
    <xf numFmtId="0" fontId="17" fillId="0" borderId="9" applyNumberFormat="0" applyFill="0" applyAlignment="0" applyProtection="0"/>
    <xf numFmtId="0" fontId="18" fillId="9" borderId="10" applyNumberFormat="0" applyAlignment="0" applyProtection="0"/>
    <xf numFmtId="0" fontId="19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4" fillId="2" borderId="0" applyNumberFormat="0" applyBorder="0" applyAlignment="0" applyProtection="0"/>
    <xf numFmtId="0" fontId="25" fillId="0" borderId="0"/>
    <xf numFmtId="0" fontId="1" fillId="0" borderId="0"/>
    <xf numFmtId="164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73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</cellStyleXfs>
  <cellXfs count="245">
    <xf numFmtId="0" fontId="0" fillId="0" borderId="0" xfId="0"/>
    <xf numFmtId="0" fontId="29" fillId="3" borderId="0" xfId="0" applyFont="1" applyFill="1"/>
    <xf numFmtId="0" fontId="28" fillId="3" borderId="0" xfId="2" applyFont="1" applyFill="1" applyAlignment="1">
      <alignment horizontal="center" wrapText="1"/>
    </xf>
    <xf numFmtId="0" fontId="30" fillId="3" borderId="13" xfId="0" applyFont="1" applyFill="1" applyBorder="1"/>
    <xf numFmtId="0" fontId="30" fillId="3" borderId="13" xfId="0" applyFont="1" applyFill="1" applyBorder="1" applyAlignment="1">
      <alignment horizontal="right"/>
    </xf>
    <xf numFmtId="167" fontId="31" fillId="3" borderId="0" xfId="1" applyNumberFormat="1" applyFont="1" applyFill="1" applyBorder="1" applyAlignment="1"/>
    <xf numFmtId="0" fontId="31" fillId="3" borderId="0" xfId="0" applyFont="1" applyFill="1"/>
    <xf numFmtId="0" fontId="30" fillId="0" borderId="0" xfId="0" applyFont="1"/>
    <xf numFmtId="3" fontId="30" fillId="0" borderId="0" xfId="0" applyNumberFormat="1" applyFont="1"/>
    <xf numFmtId="0" fontId="29" fillId="0" borderId="0" xfId="0" applyFont="1"/>
    <xf numFmtId="0" fontId="32" fillId="0" borderId="0" xfId="0" applyFont="1"/>
    <xf numFmtId="0" fontId="30" fillId="3" borderId="0" xfId="0" applyFont="1" applyFill="1"/>
    <xf numFmtId="3" fontId="30" fillId="3" borderId="0" xfId="0" applyNumberFormat="1" applyFont="1" applyFill="1"/>
    <xf numFmtId="0" fontId="32" fillId="3" borderId="0" xfId="0" applyFont="1" applyFill="1"/>
    <xf numFmtId="172" fontId="30" fillId="0" borderId="0" xfId="0" applyNumberFormat="1" applyFont="1"/>
    <xf numFmtId="0" fontId="33" fillId="3" borderId="3" xfId="25" applyFont="1" applyFill="1" applyBorder="1"/>
    <xf numFmtId="44" fontId="33" fillId="0" borderId="0" xfId="68" applyFont="1" applyFill="1" applyBorder="1" applyAlignment="1">
      <alignment horizontal="right"/>
    </xf>
    <xf numFmtId="0" fontId="33" fillId="3" borderId="1" xfId="25" applyFont="1" applyFill="1" applyBorder="1"/>
    <xf numFmtId="44" fontId="33" fillId="0" borderId="18" xfId="68" applyFont="1" applyFill="1" applyBorder="1" applyAlignment="1">
      <alignment horizontal="right"/>
    </xf>
    <xf numFmtId="167" fontId="29" fillId="3" borderId="0" xfId="1" applyNumberFormat="1" applyFont="1" applyFill="1"/>
    <xf numFmtId="0" fontId="29" fillId="3" borderId="2" xfId="0" applyFont="1" applyFill="1" applyBorder="1"/>
    <xf numFmtId="0" fontId="34" fillId="3" borderId="0" xfId="0" applyFont="1" applyFill="1"/>
    <xf numFmtId="0" fontId="34" fillId="4" borderId="0" xfId="0" applyFont="1" applyFill="1" applyAlignment="1">
      <alignment horizontal="left"/>
    </xf>
    <xf numFmtId="0" fontId="35" fillId="4" borderId="0" xfId="0" applyFont="1" applyFill="1" applyAlignment="1">
      <alignment horizontal="left"/>
    </xf>
    <xf numFmtId="0" fontId="36" fillId="0" borderId="0" xfId="0" applyFont="1"/>
    <xf numFmtId="0" fontId="35" fillId="0" borderId="0" xfId="0" applyFont="1" applyAlignment="1">
      <alignment horizontal="left"/>
    </xf>
    <xf numFmtId="0" fontId="36" fillId="3" borderId="0" xfId="0" applyFont="1" applyFill="1"/>
    <xf numFmtId="0" fontId="27" fillId="0" borderId="0" xfId="2" applyFont="1" applyAlignment="1">
      <alignment horizontal="center" vertical="center" wrapText="1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8" fillId="3" borderId="0" xfId="25" applyFont="1" applyFill="1"/>
    <xf numFmtId="172" fontId="29" fillId="0" borderId="0" xfId="0" applyNumberFormat="1" applyFont="1"/>
    <xf numFmtId="0" fontId="40" fillId="0" borderId="0" xfId="25" applyFont="1" applyFill="1"/>
    <xf numFmtId="172" fontId="40" fillId="0" borderId="0" xfId="25" applyNumberFormat="1" applyFont="1" applyFill="1"/>
    <xf numFmtId="167" fontId="30" fillId="0" borderId="0" xfId="1" applyNumberFormat="1" applyFont="1" applyFill="1"/>
    <xf numFmtId="0" fontId="29" fillId="0" borderId="0" xfId="0" applyFont="1" applyAlignment="1">
      <alignment horizontal="left" indent="1"/>
    </xf>
    <xf numFmtId="0" fontId="38" fillId="0" borderId="0" xfId="25" applyFont="1" applyFill="1"/>
    <xf numFmtId="44" fontId="38" fillId="0" borderId="0" xfId="68" applyFont="1" applyFill="1" applyBorder="1" applyAlignment="1">
      <alignment horizontal="right"/>
    </xf>
    <xf numFmtId="0" fontId="38" fillId="0" borderId="0" xfId="0" applyFont="1"/>
    <xf numFmtId="172" fontId="38" fillId="3" borderId="1" xfId="66" applyNumberFormat="1" applyFont="1" applyFill="1" applyBorder="1" applyAlignment="1">
      <alignment horizontal="right" vertical="center"/>
    </xf>
    <xf numFmtId="0" fontId="33" fillId="0" borderId="0" xfId="25" applyFont="1" applyFill="1"/>
    <xf numFmtId="166" fontId="38" fillId="0" borderId="0" xfId="25" applyNumberFormat="1" applyFont="1" applyFill="1"/>
    <xf numFmtId="172" fontId="38" fillId="3" borderId="0" xfId="66" applyNumberFormat="1" applyFont="1" applyFill="1" applyBorder="1" applyAlignment="1">
      <alignment horizontal="right" vertical="center"/>
    </xf>
    <xf numFmtId="172" fontId="33" fillId="3" borderId="0" xfId="66" applyNumberFormat="1" applyFont="1" applyFill="1" applyBorder="1" applyAlignment="1">
      <alignment horizontal="right" vertical="center"/>
    </xf>
    <xf numFmtId="167" fontId="33" fillId="0" borderId="0" xfId="1" applyNumberFormat="1" applyFont="1"/>
    <xf numFmtId="167" fontId="38" fillId="0" borderId="0" xfId="1" applyNumberFormat="1" applyFont="1"/>
    <xf numFmtId="0" fontId="29" fillId="0" borderId="0" xfId="0" applyFont="1" applyAlignment="1">
      <alignment horizontal="left" vertical="center" wrapText="1"/>
    </xf>
    <xf numFmtId="165" fontId="29" fillId="0" borderId="0" xfId="0" applyNumberFormat="1" applyFont="1"/>
    <xf numFmtId="167" fontId="29" fillId="0" borderId="0" xfId="1" applyNumberFormat="1" applyFont="1" applyFill="1"/>
    <xf numFmtId="172" fontId="38" fillId="0" borderId="0" xfId="25" applyNumberFormat="1" applyFont="1" applyFill="1"/>
    <xf numFmtId="167" fontId="29" fillId="0" borderId="0" xfId="1" applyNumberFormat="1" applyFont="1" applyFill="1" applyBorder="1"/>
    <xf numFmtId="167" fontId="29" fillId="0" borderId="0" xfId="1" applyNumberFormat="1" applyFont="1"/>
    <xf numFmtId="0" fontId="27" fillId="3" borderId="0" xfId="2" applyFont="1" applyFill="1" applyAlignment="1">
      <alignment vertical="center" wrapText="1"/>
    </xf>
    <xf numFmtId="167" fontId="30" fillId="0" borderId="0" xfId="1" applyNumberFormat="1" applyFont="1" applyFill="1" applyBorder="1"/>
    <xf numFmtId="167" fontId="30" fillId="0" borderId="0" xfId="0" applyNumberFormat="1" applyFont="1"/>
    <xf numFmtId="0" fontId="38" fillId="0" borderId="0" xfId="69" applyFont="1"/>
    <xf numFmtId="0" fontId="33" fillId="4" borderId="0" xfId="25" applyFont="1" applyFill="1"/>
    <xf numFmtId="167" fontId="33" fillId="4" borderId="0" xfId="1" applyNumberFormat="1" applyFont="1" applyFill="1" applyBorder="1"/>
    <xf numFmtId="3" fontId="40" fillId="0" borderId="0" xfId="25" applyNumberFormat="1" applyFont="1" applyFill="1" applyBorder="1"/>
    <xf numFmtId="3" fontId="38" fillId="0" borderId="0" xfId="25" applyNumberFormat="1" applyFont="1" applyFill="1" applyBorder="1"/>
    <xf numFmtId="3" fontId="33" fillId="4" borderId="0" xfId="25" applyNumberFormat="1" applyFont="1" applyFill="1" applyBorder="1"/>
    <xf numFmtId="172" fontId="33" fillId="4" borderId="0" xfId="25" applyNumberFormat="1" applyFont="1" applyFill="1" applyBorder="1"/>
    <xf numFmtId="3" fontId="33" fillId="0" borderId="0" xfId="25" applyNumberFormat="1" applyFont="1" applyFill="1" applyBorder="1"/>
    <xf numFmtId="172" fontId="40" fillId="0" borderId="0" xfId="25" applyNumberFormat="1" applyFont="1" applyFill="1" applyBorder="1"/>
    <xf numFmtId="172" fontId="38" fillId="0" borderId="0" xfId="25" applyNumberFormat="1" applyFont="1" applyFill="1" applyBorder="1"/>
    <xf numFmtId="172" fontId="33" fillId="0" borderId="0" xfId="25" applyNumberFormat="1" applyFont="1" applyFill="1" applyBorder="1"/>
    <xf numFmtId="0" fontId="28" fillId="0" borderId="0" xfId="2" applyFont="1"/>
    <xf numFmtId="0" fontId="41" fillId="0" borderId="0" xfId="2" applyFont="1" applyAlignment="1">
      <alignment wrapText="1"/>
    </xf>
    <xf numFmtId="169" fontId="28" fillId="0" borderId="0" xfId="2" applyNumberFormat="1" applyFont="1" applyAlignment="1">
      <alignment wrapText="1"/>
    </xf>
    <xf numFmtId="169" fontId="28" fillId="0" borderId="0" xfId="2" applyNumberFormat="1" applyFont="1"/>
    <xf numFmtId="0" fontId="42" fillId="0" borderId="0" xfId="2" applyFont="1" applyAlignment="1">
      <alignment wrapText="1"/>
    </xf>
    <xf numFmtId="0" fontId="27" fillId="3" borderId="0" xfId="2" applyFont="1" applyFill="1" applyAlignment="1">
      <alignment horizontal="center" vertical="center" wrapText="1"/>
    </xf>
    <xf numFmtId="44" fontId="30" fillId="0" borderId="0" xfId="0" applyNumberFormat="1" applyFont="1"/>
    <xf numFmtId="169" fontId="28" fillId="0" borderId="0" xfId="2" applyNumberFormat="1" applyFont="1" applyAlignment="1">
      <alignment horizontal="right"/>
    </xf>
    <xf numFmtId="0" fontId="28" fillId="0" borderId="0" xfId="2" applyFont="1" applyAlignment="1">
      <alignment horizontal="right" wrapText="1"/>
    </xf>
    <xf numFmtId="172" fontId="38" fillId="0" borderId="1" xfId="66" applyNumberFormat="1" applyFont="1" applyFill="1" applyBorder="1" applyAlignment="1">
      <alignment horizontal="right" vertical="center"/>
    </xf>
    <xf numFmtId="0" fontId="38" fillId="0" borderId="1" xfId="25" applyFont="1" applyFill="1" applyBorder="1"/>
    <xf numFmtId="0" fontId="43" fillId="0" borderId="0" xfId="0" applyFont="1"/>
    <xf numFmtId="165" fontId="38" fillId="0" borderId="0" xfId="25" applyNumberFormat="1" applyFont="1" applyFill="1"/>
    <xf numFmtId="172" fontId="38" fillId="0" borderId="0" xfId="0" applyNumberFormat="1" applyFont="1"/>
    <xf numFmtId="0" fontId="30" fillId="3" borderId="0" xfId="0" applyFont="1" applyFill="1" applyAlignment="1">
      <alignment vertical="center" wrapText="1"/>
    </xf>
    <xf numFmtId="2" fontId="29" fillId="3" borderId="0" xfId="0" applyNumberFormat="1" applyFont="1" applyFill="1"/>
    <xf numFmtId="0" fontId="30" fillId="0" borderId="13" xfId="0" applyFont="1" applyBorder="1" applyAlignment="1">
      <alignment horizontal="right"/>
    </xf>
    <xf numFmtId="0" fontId="30" fillId="3" borderId="19" xfId="0" applyFont="1" applyFill="1" applyBorder="1" applyAlignment="1">
      <alignment horizontal="right"/>
    </xf>
    <xf numFmtId="0" fontId="39" fillId="0" borderId="0" xfId="25" applyFont="1" applyFill="1" applyBorder="1"/>
    <xf numFmtId="165" fontId="38" fillId="0" borderId="0" xfId="25" applyNumberFormat="1" applyFont="1" applyFill="1" applyBorder="1"/>
    <xf numFmtId="166" fontId="38" fillId="0" borderId="0" xfId="25" applyNumberFormat="1" applyFont="1" applyFill="1" applyBorder="1"/>
    <xf numFmtId="167" fontId="33" fillId="0" borderId="0" xfId="1" applyNumberFormat="1" applyFont="1" applyBorder="1"/>
    <xf numFmtId="0" fontId="29" fillId="3" borderId="15" xfId="0" applyFont="1" applyFill="1" applyBorder="1"/>
    <xf numFmtId="3" fontId="30" fillId="0" borderId="15" xfId="0" applyNumberFormat="1" applyFont="1" applyBorder="1"/>
    <xf numFmtId="3" fontId="30" fillId="3" borderId="15" xfId="0" applyNumberFormat="1" applyFont="1" applyFill="1" applyBorder="1"/>
    <xf numFmtId="172" fontId="30" fillId="0" borderId="15" xfId="0" applyNumberFormat="1" applyFont="1" applyBorder="1"/>
    <xf numFmtId="44" fontId="33" fillId="0" borderId="15" xfId="68" applyFont="1" applyFill="1" applyBorder="1" applyAlignment="1">
      <alignment horizontal="right"/>
    </xf>
    <xf numFmtId="44" fontId="33" fillId="0" borderId="21" xfId="68" applyFont="1" applyFill="1" applyBorder="1" applyAlignment="1">
      <alignment horizontal="right"/>
    </xf>
    <xf numFmtId="167" fontId="29" fillId="3" borderId="15" xfId="0" applyNumberFormat="1" applyFont="1" applyFill="1" applyBorder="1"/>
    <xf numFmtId="2" fontId="29" fillId="3" borderId="14" xfId="0" applyNumberFormat="1" applyFont="1" applyFill="1" applyBorder="1"/>
    <xf numFmtId="0" fontId="44" fillId="0" borderId="0" xfId="79" applyFont="1" applyAlignment="1">
      <alignment horizontal="center" vertical="center" wrapText="1"/>
    </xf>
    <xf numFmtId="0" fontId="45" fillId="0" borderId="0" xfId="79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45" fillId="0" borderId="0" xfId="79" applyFont="1" applyAlignment="1">
      <alignment horizontal="right" vertical="center" wrapText="1"/>
    </xf>
    <xf numFmtId="0" fontId="29" fillId="0" borderId="0" xfId="0" applyFont="1" applyAlignment="1">
      <alignment horizontal="right"/>
    </xf>
    <xf numFmtId="167" fontId="33" fillId="0" borderId="0" xfId="1" applyNumberFormat="1" applyFont="1" applyFill="1" applyBorder="1"/>
    <xf numFmtId="0" fontId="30" fillId="3" borderId="22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167" fontId="30" fillId="0" borderId="0" xfId="1" applyNumberFormat="1" applyFont="1" applyBorder="1"/>
    <xf numFmtId="9" fontId="38" fillId="0" borderId="0" xfId="1" applyFont="1"/>
    <xf numFmtId="167" fontId="29" fillId="0" borderId="0" xfId="1" applyNumberFormat="1" applyFont="1" applyBorder="1"/>
    <xf numFmtId="164" fontId="27" fillId="3" borderId="0" xfId="80" applyFont="1" applyFill="1" applyAlignment="1">
      <alignment vertical="center" wrapText="1"/>
    </xf>
    <xf numFmtId="164" fontId="28" fillId="3" borderId="0" xfId="80" applyFont="1" applyFill="1" applyAlignment="1">
      <alignment vertical="center" wrapText="1"/>
    </xf>
    <xf numFmtId="164" fontId="29" fillId="0" borderId="0" xfId="80" applyFont="1"/>
    <xf numFmtId="2" fontId="29" fillId="3" borderId="15" xfId="80" applyNumberFormat="1" applyFont="1" applyFill="1" applyBorder="1"/>
    <xf numFmtId="9" fontId="40" fillId="0" borderId="0" xfId="1" applyFont="1" applyFill="1" applyBorder="1"/>
    <xf numFmtId="3" fontId="29" fillId="3" borderId="0" xfId="0" applyNumberFormat="1" applyFont="1" applyFill="1"/>
    <xf numFmtId="0" fontId="29" fillId="3" borderId="22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2" applyFont="1" applyAlignment="1">
      <alignment vertical="center"/>
    </xf>
    <xf numFmtId="0" fontId="47" fillId="35" borderId="24" xfId="0" applyFont="1" applyFill="1" applyBorder="1" applyAlignment="1">
      <alignment horizontal="center" vertical="center" wrapText="1"/>
    </xf>
    <xf numFmtId="0" fontId="28" fillId="35" borderId="25" xfId="0" applyFont="1" applyFill="1" applyBorder="1" applyAlignment="1">
      <alignment wrapText="1"/>
    </xf>
    <xf numFmtId="0" fontId="47" fillId="35" borderId="27" xfId="0" applyFont="1" applyFill="1" applyBorder="1" applyAlignment="1">
      <alignment horizontal="center" vertical="center" wrapText="1"/>
    </xf>
    <xf numFmtId="0" fontId="47" fillId="35" borderId="26" xfId="0" applyFont="1" applyFill="1" applyBorder="1" applyAlignment="1">
      <alignment horizontal="center" vertical="center" wrapText="1"/>
    </xf>
    <xf numFmtId="170" fontId="29" fillId="0" borderId="29" xfId="4" applyNumberFormat="1" applyFont="1" applyBorder="1" applyAlignment="1">
      <alignment horizontal="center"/>
    </xf>
    <xf numFmtId="170" fontId="29" fillId="0" borderId="30" xfId="4" applyNumberFormat="1" applyFont="1" applyBorder="1" applyAlignment="1">
      <alignment horizontal="center"/>
    </xf>
    <xf numFmtId="171" fontId="29" fillId="0" borderId="29" xfId="4" applyNumberFormat="1" applyFont="1" applyBorder="1" applyAlignment="1">
      <alignment horizontal="center"/>
    </xf>
    <xf numFmtId="171" fontId="29" fillId="0" borderId="30" xfId="4" applyNumberFormat="1" applyFont="1" applyBorder="1" applyAlignment="1">
      <alignment horizontal="center"/>
    </xf>
    <xf numFmtId="171" fontId="29" fillId="0" borderId="28" xfId="4" applyNumberFormat="1" applyFont="1" applyBorder="1" applyAlignment="1">
      <alignment horizontal="center"/>
    </xf>
    <xf numFmtId="171" fontId="29" fillId="0" borderId="31" xfId="4" applyNumberFormat="1" applyFont="1" applyBorder="1" applyAlignment="1">
      <alignment horizontal="center"/>
    </xf>
    <xf numFmtId="0" fontId="48" fillId="0" borderId="32" xfId="0" applyFont="1" applyBorder="1"/>
    <xf numFmtId="0" fontId="49" fillId="36" borderId="28" xfId="0" applyFont="1" applyFill="1" applyBorder="1" applyAlignment="1">
      <alignment horizontal="center" vertical="center" wrapText="1"/>
    </xf>
    <xf numFmtId="0" fontId="50" fillId="0" borderId="0" xfId="0" applyFont="1"/>
    <xf numFmtId="0" fontId="28" fillId="0" borderId="33" xfId="2" applyFont="1" applyBorder="1" applyAlignment="1">
      <alignment vertical="center" wrapText="1"/>
    </xf>
    <xf numFmtId="0" fontId="28" fillId="0" borderId="35" xfId="2" applyFont="1" applyBorder="1" applyAlignment="1">
      <alignment vertical="center" wrapText="1"/>
    </xf>
    <xf numFmtId="0" fontId="41" fillId="35" borderId="0" xfId="2" applyFont="1" applyFill="1" applyAlignment="1">
      <alignment vertical="center" wrapText="1"/>
    </xf>
    <xf numFmtId="0" fontId="41" fillId="35" borderId="0" xfId="2" applyFont="1" applyFill="1" applyAlignment="1">
      <alignment vertical="center"/>
    </xf>
    <xf numFmtId="164" fontId="29" fillId="0" borderId="0" xfId="80" applyFont="1" applyFill="1"/>
    <xf numFmtId="0" fontId="30" fillId="3" borderId="39" xfId="0" applyFont="1" applyFill="1" applyBorder="1" applyAlignment="1">
      <alignment horizontal="center"/>
    </xf>
    <xf numFmtId="0" fontId="30" fillId="3" borderId="39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3" borderId="40" xfId="0" applyFont="1" applyFill="1" applyBorder="1" applyAlignment="1">
      <alignment horizontal="center" vertical="center" wrapText="1"/>
    </xf>
    <xf numFmtId="0" fontId="28" fillId="0" borderId="41" xfId="2" applyFont="1" applyBorder="1" applyAlignment="1">
      <alignment horizontal="right" wrapText="1"/>
    </xf>
    <xf numFmtId="0" fontId="41" fillId="35" borderId="37" xfId="2" applyFont="1" applyFill="1" applyBorder="1" applyAlignment="1">
      <alignment vertical="center" wrapText="1"/>
    </xf>
    <xf numFmtId="169" fontId="41" fillId="35" borderId="38" xfId="2" applyNumberFormat="1" applyFont="1" applyFill="1" applyBorder="1" applyAlignment="1">
      <alignment horizontal="right" vertical="center"/>
    </xf>
    <xf numFmtId="169" fontId="41" fillId="35" borderId="29" xfId="2" applyNumberFormat="1" applyFont="1" applyFill="1" applyBorder="1" applyAlignment="1">
      <alignment horizontal="right" vertical="center"/>
    </xf>
    <xf numFmtId="164" fontId="29" fillId="0" borderId="0" xfId="80" applyFont="1" applyAlignment="1">
      <alignment vertical="center"/>
    </xf>
    <xf numFmtId="169" fontId="41" fillId="35" borderId="37" xfId="2" applyNumberFormat="1" applyFont="1" applyFill="1" applyBorder="1" applyAlignment="1">
      <alignment horizontal="right" vertical="center"/>
    </xf>
    <xf numFmtId="0" fontId="28" fillId="0" borderId="0" xfId="2" applyFont="1" applyAlignment="1">
      <alignment vertical="center" wrapText="1"/>
    </xf>
    <xf numFmtId="169" fontId="41" fillId="35" borderId="0" xfId="2" applyNumberFormat="1" applyFont="1" applyFill="1" applyAlignment="1">
      <alignment horizontal="right" vertical="center"/>
    </xf>
    <xf numFmtId="169" fontId="41" fillId="35" borderId="41" xfId="2" applyNumberFormat="1" applyFont="1" applyFill="1" applyBorder="1" applyAlignment="1">
      <alignment horizontal="right" vertical="center"/>
    </xf>
    <xf numFmtId="169" fontId="28" fillId="0" borderId="0" xfId="2" applyNumberFormat="1" applyFont="1" applyAlignment="1">
      <alignment horizontal="right" vertical="center"/>
    </xf>
    <xf numFmtId="169" fontId="28" fillId="0" borderId="41" xfId="2" applyNumberFormat="1" applyFont="1" applyBorder="1" applyAlignment="1">
      <alignment horizontal="right" vertical="center"/>
    </xf>
    <xf numFmtId="0" fontId="28" fillId="35" borderId="0" xfId="2" applyFont="1" applyFill="1" applyAlignment="1">
      <alignment vertical="center" wrapText="1"/>
    </xf>
    <xf numFmtId="169" fontId="28" fillId="35" borderId="0" xfId="2" applyNumberFormat="1" applyFont="1" applyFill="1" applyAlignment="1">
      <alignment horizontal="right" vertical="center"/>
    </xf>
    <xf numFmtId="169" fontId="28" fillId="35" borderId="41" xfId="2" applyNumberFormat="1" applyFont="1" applyFill="1" applyBorder="1" applyAlignment="1">
      <alignment horizontal="right" vertical="center"/>
    </xf>
    <xf numFmtId="164" fontId="29" fillId="0" borderId="0" xfId="80" applyFont="1" applyFill="1" applyAlignment="1">
      <alignment vertical="center"/>
    </xf>
    <xf numFmtId="164" fontId="28" fillId="3" borderId="0" xfId="80" applyFont="1" applyFill="1" applyBorder="1" applyAlignment="1">
      <alignment vertical="center" wrapText="1"/>
    </xf>
    <xf numFmtId="164" fontId="29" fillId="0" borderId="0" xfId="80" applyFont="1" applyBorder="1"/>
    <xf numFmtId="0" fontId="33" fillId="0" borderId="39" xfId="0" applyFont="1" applyBorder="1" applyAlignment="1">
      <alignment horizontal="right" vertical="center"/>
    </xf>
    <xf numFmtId="0" fontId="30" fillId="0" borderId="39" xfId="0" applyFont="1" applyBorder="1" applyAlignment="1">
      <alignment horizontal="right"/>
    </xf>
    <xf numFmtId="0" fontId="28" fillId="3" borderId="32" xfId="2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/>
    </xf>
    <xf numFmtId="0" fontId="30" fillId="3" borderId="42" xfId="0" applyFont="1" applyFill="1" applyBorder="1"/>
    <xf numFmtId="0" fontId="30" fillId="3" borderId="42" xfId="0" applyFont="1" applyFill="1" applyBorder="1" applyAlignment="1">
      <alignment horizontal="right"/>
    </xf>
    <xf numFmtId="0" fontId="30" fillId="3" borderId="36" xfId="0" applyFont="1" applyFill="1" applyBorder="1" applyAlignment="1">
      <alignment vertical="center"/>
    </xf>
    <xf numFmtId="0" fontId="30" fillId="3" borderId="36" xfId="0" applyFont="1" applyFill="1" applyBorder="1" applyAlignment="1">
      <alignment horizontal="center" vertical="center"/>
    </xf>
    <xf numFmtId="0" fontId="29" fillId="0" borderId="0" xfId="25" applyFont="1" applyFill="1"/>
    <xf numFmtId="0" fontId="51" fillId="0" borderId="0" xfId="25" applyFont="1" applyFill="1"/>
    <xf numFmtId="167" fontId="51" fillId="0" borderId="0" xfId="1" applyNumberFormat="1" applyFont="1" applyFill="1" applyBorder="1"/>
    <xf numFmtId="164" fontId="52" fillId="0" borderId="0" xfId="80" applyFont="1" applyFill="1"/>
    <xf numFmtId="167" fontId="51" fillId="0" borderId="0" xfId="1" applyNumberFormat="1" applyFont="1" applyFill="1"/>
    <xf numFmtId="0" fontId="52" fillId="0" borderId="0" xfId="0" applyFont="1"/>
    <xf numFmtId="0" fontId="51" fillId="4" borderId="0" xfId="25" applyFont="1" applyFill="1"/>
    <xf numFmtId="167" fontId="51" fillId="4" borderId="0" xfId="1" applyNumberFormat="1" applyFont="1" applyFill="1" applyBorder="1"/>
    <xf numFmtId="164" fontId="52" fillId="0" borderId="0" xfId="80" applyFont="1"/>
    <xf numFmtId="167" fontId="51" fillId="4" borderId="0" xfId="1" applyNumberFormat="1" applyFont="1" applyFill="1"/>
    <xf numFmtId="0" fontId="53" fillId="4" borderId="0" xfId="25" applyFont="1" applyFill="1"/>
    <xf numFmtId="167" fontId="53" fillId="4" borderId="0" xfId="1" applyNumberFormat="1" applyFont="1" applyFill="1" applyBorder="1"/>
    <xf numFmtId="164" fontId="46" fillId="0" borderId="0" xfId="80" applyFont="1"/>
    <xf numFmtId="167" fontId="53" fillId="4" borderId="0" xfId="1" applyNumberFormat="1" applyFont="1" applyFill="1"/>
    <xf numFmtId="0" fontId="46" fillId="0" borderId="0" xfId="0" applyFont="1"/>
    <xf numFmtId="3" fontId="51" fillId="4" borderId="0" xfId="25" applyNumberFormat="1" applyFont="1" applyFill="1" applyBorder="1"/>
    <xf numFmtId="172" fontId="51" fillId="4" borderId="0" xfId="25" applyNumberFormat="1" applyFont="1" applyFill="1" applyBorder="1"/>
    <xf numFmtId="167" fontId="38" fillId="0" borderId="0" xfId="1" applyNumberFormat="1" applyFont="1" applyFill="1" applyBorder="1"/>
    <xf numFmtId="0" fontId="28" fillId="0" borderId="32" xfId="2" applyFont="1" applyBorder="1" applyAlignment="1">
      <alignment horizontal="center" wrapText="1"/>
    </xf>
    <xf numFmtId="0" fontId="30" fillId="3" borderId="39" xfId="0" applyFont="1" applyFill="1" applyBorder="1"/>
    <xf numFmtId="0" fontId="30" fillId="3" borderId="39" xfId="0" applyFont="1" applyFill="1" applyBorder="1" applyAlignment="1">
      <alignment horizontal="right"/>
    </xf>
    <xf numFmtId="0" fontId="30" fillId="35" borderId="0" xfId="0" applyFont="1" applyFill="1"/>
    <xf numFmtId="3" fontId="30" fillId="35" borderId="0" xfId="0" applyNumberFormat="1" applyFont="1" applyFill="1"/>
    <xf numFmtId="172" fontId="29" fillId="0" borderId="0" xfId="25" applyNumberFormat="1" applyFont="1" applyFill="1" applyBorder="1"/>
    <xf numFmtId="172" fontId="29" fillId="0" borderId="0" xfId="25" applyNumberFormat="1" applyFont="1" applyFill="1"/>
    <xf numFmtId="0" fontId="29" fillId="0" borderId="0" xfId="25" applyFont="1" applyFill="1" applyAlignment="1">
      <alignment horizontal="left" indent="1"/>
    </xf>
    <xf numFmtId="172" fontId="29" fillId="3" borderId="0" xfId="66" applyNumberFormat="1" applyFont="1" applyFill="1" applyBorder="1" applyAlignment="1">
      <alignment horizontal="right" vertical="center"/>
    </xf>
    <xf numFmtId="172" fontId="30" fillId="35" borderId="0" xfId="0" applyNumberFormat="1" applyFont="1" applyFill="1"/>
    <xf numFmtId="0" fontId="32" fillId="0" borderId="0" xfId="25" applyFont="1" applyFill="1"/>
    <xf numFmtId="167" fontId="32" fillId="0" borderId="0" xfId="1" applyNumberFormat="1" applyFont="1" applyFill="1" applyBorder="1"/>
    <xf numFmtId="167" fontId="32" fillId="0" borderId="15" xfId="1" applyNumberFormat="1" applyFont="1" applyFill="1" applyBorder="1"/>
    <xf numFmtId="0" fontId="32" fillId="3" borderId="0" xfId="25" applyFont="1" applyFill="1"/>
    <xf numFmtId="167" fontId="32" fillId="3" borderId="0" xfId="1" applyNumberFormat="1" applyFont="1" applyFill="1" applyBorder="1"/>
    <xf numFmtId="167" fontId="32" fillId="3" borderId="15" xfId="1" applyNumberFormat="1" applyFont="1" applyFill="1" applyBorder="1"/>
    <xf numFmtId="10" fontId="1" fillId="0" borderId="0" xfId="0" applyNumberFormat="1" applyFont="1"/>
    <xf numFmtId="167" fontId="32" fillId="3" borderId="17" xfId="1" applyNumberFormat="1" applyFont="1" applyFill="1" applyBorder="1"/>
    <xf numFmtId="167" fontId="32" fillId="0" borderId="17" xfId="1" applyNumberFormat="1" applyFont="1" applyFill="1" applyBorder="1"/>
    <xf numFmtId="167" fontId="32" fillId="0" borderId="20" xfId="1" applyNumberFormat="1" applyFont="1" applyFill="1" applyBorder="1"/>
    <xf numFmtId="168" fontId="32" fillId="0" borderId="15" xfId="1" applyNumberFormat="1" applyFont="1" applyFill="1" applyBorder="1"/>
    <xf numFmtId="3" fontId="52" fillId="0" borderId="0" xfId="0" applyNumberFormat="1" applyFont="1"/>
    <xf numFmtId="0" fontId="29" fillId="0" borderId="0" xfId="0" applyFont="1" applyFill="1"/>
    <xf numFmtId="167" fontId="29" fillId="0" borderId="15" xfId="0" applyNumberFormat="1" applyFont="1" applyFill="1" applyBorder="1"/>
    <xf numFmtId="0" fontId="29" fillId="0" borderId="43" xfId="0" applyFont="1" applyBorder="1"/>
    <xf numFmtId="167" fontId="52" fillId="0" borderId="0" xfId="0" applyNumberFormat="1" applyFont="1"/>
    <xf numFmtId="167" fontId="52" fillId="0" borderId="0" xfId="0" applyNumberFormat="1" applyFont="1" applyFill="1"/>
    <xf numFmtId="168" fontId="50" fillId="3" borderId="0" xfId="1" applyNumberFormat="1" applyFont="1" applyFill="1" applyBorder="1"/>
    <xf numFmtId="167" fontId="52" fillId="3" borderId="0" xfId="0" applyNumberFormat="1" applyFont="1" applyFill="1"/>
    <xf numFmtId="0" fontId="52" fillId="3" borderId="0" xfId="0" applyFont="1" applyFill="1"/>
    <xf numFmtId="2" fontId="52" fillId="3" borderId="0" xfId="0" applyNumberFormat="1" applyFont="1" applyFill="1"/>
    <xf numFmtId="0" fontId="52" fillId="3" borderId="2" xfId="0" applyFont="1" applyFill="1" applyBorder="1"/>
    <xf numFmtId="2" fontId="52" fillId="3" borderId="2" xfId="0" applyNumberFormat="1" applyFont="1" applyFill="1" applyBorder="1"/>
    <xf numFmtId="0" fontId="36" fillId="0" borderId="0" xfId="0" applyFont="1" applyFill="1"/>
    <xf numFmtId="0" fontId="34" fillId="0" borderId="0" xfId="0" applyFont="1" applyFill="1"/>
    <xf numFmtId="2" fontId="29" fillId="0" borderId="0" xfId="0" applyNumberFormat="1" applyFont="1" applyFill="1"/>
    <xf numFmtId="0" fontId="30" fillId="3" borderId="3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30" fillId="3" borderId="23" xfId="0" applyFont="1" applyFill="1" applyBorder="1" applyAlignment="1">
      <alignment horizontal="center" vertical="center"/>
    </xf>
    <xf numFmtId="0" fontId="27" fillId="3" borderId="0" xfId="2" applyFont="1" applyFill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center"/>
    </xf>
    <xf numFmtId="0" fontId="30" fillId="3" borderId="3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28" fillId="0" borderId="0" xfId="2" applyFont="1" applyAlignment="1">
      <alignment horizontal="left" wrapText="1"/>
    </xf>
    <xf numFmtId="0" fontId="41" fillId="0" borderId="32" xfId="2" applyFont="1" applyBorder="1" applyAlignment="1">
      <alignment horizontal="center" vertical="center" wrapText="1"/>
    </xf>
    <xf numFmtId="0" fontId="41" fillId="0" borderId="34" xfId="2" applyFont="1" applyBorder="1" applyAlignment="1">
      <alignment horizontal="center" vertical="center" wrapText="1"/>
    </xf>
    <xf numFmtId="0" fontId="41" fillId="0" borderId="36" xfId="2" applyFont="1" applyBorder="1" applyAlignment="1">
      <alignment horizontal="center" vertical="center" wrapText="1"/>
    </xf>
    <xf numFmtId="0" fontId="41" fillId="0" borderId="30" xfId="2" applyFont="1" applyBorder="1" applyAlignment="1">
      <alignment horizontal="center" vertical="center" wrapText="1"/>
    </xf>
    <xf numFmtId="0" fontId="41" fillId="0" borderId="33" xfId="2" applyFont="1" applyBorder="1" applyAlignment="1">
      <alignment horizontal="center" vertical="center" wrapText="1"/>
    </xf>
    <xf numFmtId="0" fontId="41" fillId="0" borderId="35" xfId="2" applyFont="1" applyBorder="1" applyAlignment="1">
      <alignment horizontal="center" vertical="center" wrapText="1"/>
    </xf>
    <xf numFmtId="0" fontId="28" fillId="0" borderId="0" xfId="2" applyFont="1" applyAlignment="1">
      <alignment horizontal="left" vertical="center" wrapText="1"/>
    </xf>
    <xf numFmtId="167" fontId="29" fillId="0" borderId="0" xfId="0" applyNumberFormat="1" applyFont="1"/>
    <xf numFmtId="9" fontId="29" fillId="0" borderId="0" xfId="0" applyNumberFormat="1" applyFont="1"/>
  </cellXfs>
  <cellStyles count="81">
    <cellStyle name="20% - Ênfase1" xfId="43" builtinId="30" customBuiltin="1"/>
    <cellStyle name="20% - Ênfase2" xfId="47" builtinId="34" customBuiltin="1"/>
    <cellStyle name="20% - Ênfase3" xfId="51" builtinId="38" customBuiltin="1"/>
    <cellStyle name="20% - Ênfase4" xfId="55" builtinId="42" customBuiltin="1"/>
    <cellStyle name="20% - Ênfase5" xfId="59" builtinId="46" customBuiltin="1"/>
    <cellStyle name="20% - Ênfase6" xfId="63" builtinId="50" customBuiltin="1"/>
    <cellStyle name="40% - Ênfase1" xfId="44" builtinId="31" customBuiltin="1"/>
    <cellStyle name="40% - Ênfase2" xfId="48" builtinId="35" customBuiltin="1"/>
    <cellStyle name="40% - Ênfase3" xfId="52" builtinId="39" customBuiltin="1"/>
    <cellStyle name="40% - Ênfase4" xfId="56" builtinId="43" customBuiltin="1"/>
    <cellStyle name="40% - Ênfase5" xfId="60" builtinId="47" customBuiltin="1"/>
    <cellStyle name="40% - Ênfase6" xfId="64" builtinId="51" customBuiltin="1"/>
    <cellStyle name="60% - Ênfase1" xfId="45" builtinId="32" customBuiltin="1"/>
    <cellStyle name="60% - Ênfase2" xfId="49" builtinId="36" customBuiltin="1"/>
    <cellStyle name="60% - Ênfase3" xfId="53" builtinId="40" customBuiltin="1"/>
    <cellStyle name="60% - Ênfase4" xfId="57" builtinId="44" customBuiltin="1"/>
    <cellStyle name="60% - Ênfase5" xfId="61" builtinId="48" customBuiltin="1"/>
    <cellStyle name="60% - Ênfase6" xfId="65" builtinId="52" customBuiltin="1"/>
    <cellStyle name="Bom" xfId="31" builtinId="26" customBuiltin="1"/>
    <cellStyle name="Cálculo" xfId="35" builtinId="22" customBuiltin="1"/>
    <cellStyle name="Célula de Verificação" xfId="37" builtinId="23" customBuiltin="1"/>
    <cellStyle name="Célula Vinculada" xfId="36" builtinId="24" customBuiltin="1"/>
    <cellStyle name="Ênfase1" xfId="42" builtinId="29" customBuiltin="1"/>
    <cellStyle name="Ênfase2" xfId="46" builtinId="33" customBuiltin="1"/>
    <cellStyle name="Ênfase3" xfId="50" builtinId="37" customBuiltin="1"/>
    <cellStyle name="Ênfase4" xfId="54" builtinId="41" customBuiltin="1"/>
    <cellStyle name="Ênfase5" xfId="58" builtinId="45" customBuiltin="1"/>
    <cellStyle name="Ênfase6" xfId="62" builtinId="49" customBuiltin="1"/>
    <cellStyle name="Entrada" xfId="33" builtinId="20" customBuiltin="1"/>
    <cellStyle name="Hiperlink" xfId="13" builtinId="8" hidden="1"/>
    <cellStyle name="Hiperlink" xfId="15" builtinId="8" hidden="1"/>
    <cellStyle name="Hiperlink" xfId="19" builtinId="8" hidden="1"/>
    <cellStyle name="Hiperlink" xfId="21" builtinId="8" hidden="1"/>
    <cellStyle name="Hiperlink" xfId="23" builtinId="8" hidden="1"/>
    <cellStyle name="Hiperlink" xfId="17" builtinId="8" hidden="1"/>
    <cellStyle name="Hiperlink" xfId="9" builtinId="8" hidden="1"/>
    <cellStyle name="Hiperlink" xfId="11" builtinId="8" hidden="1"/>
    <cellStyle name="Hiperlink" xfId="7" builtinId="8" hidden="1"/>
    <cellStyle name="Hiperlink" xfId="5" builtinId="8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10" builtinId="9" hidden="1"/>
    <cellStyle name="Hiperlink Visitado" xfId="12" builtinId="9" hidden="1"/>
    <cellStyle name="Hiperlink Visitado" xfId="16" builtinId="9" hidden="1"/>
    <cellStyle name="Hiperlink Visitado" xfId="14" builtinId="9" hidden="1"/>
    <cellStyle name="Hiperlink Visitado" xfId="8" builtinId="9" hidden="1"/>
    <cellStyle name="Hiperlink Visitado" xfId="6" builtinId="9" hidden="1"/>
    <cellStyle name="Millares 2" xfId="78" xr:uid="{BA396D9B-E45E-484A-8FC1-425464B27F53}"/>
    <cellStyle name="Millares 2 2 7" xfId="67" xr:uid="{0E114389-0CF2-4BC6-B3A7-FC62574462A3}"/>
    <cellStyle name="Millares 2 2 7 2" xfId="75" xr:uid="{E15AA153-C2B3-4422-8E98-7518AD55E5FB}"/>
    <cellStyle name="Millares 3 2" xfId="66" xr:uid="{6AF3AAB8-F4F9-4441-9E92-044B3C533C53}"/>
    <cellStyle name="Millares 3 2 2" xfId="73" xr:uid="{B7DFC68B-5DCE-47A9-9499-1ACD2D484550}"/>
    <cellStyle name="Moneda 2" xfId="3" xr:uid="{00000000-0005-0000-0000-000014000000}"/>
    <cellStyle name="Moneda 2 2" xfId="68" xr:uid="{A2646550-9F30-486D-A149-5EEBD7E7AADA}"/>
    <cellStyle name="Neutro" xfId="25" builtinId="28"/>
    <cellStyle name="Neutro 2" xfId="70" xr:uid="{948C74B4-1D43-4C3D-B627-4AB91B591611}"/>
    <cellStyle name="Normal" xfId="0" builtinId="0"/>
    <cellStyle name="Normal 10 2" xfId="69" xr:uid="{532E1508-2B57-4282-9F7E-7A81227034FF}"/>
    <cellStyle name="Normal 113" xfId="79" xr:uid="{B82964E8-28A2-4779-AAC9-29D58E043798}"/>
    <cellStyle name="Normal 2" xfId="2" xr:uid="{00000000-0005-0000-0000-000017000000}"/>
    <cellStyle name="Normal 2 2" xfId="71" xr:uid="{C97D4D7B-034C-4574-BA5F-BCC397D2C6DE}"/>
    <cellStyle name="Normal 3" xfId="4" xr:uid="{00000000-0005-0000-0000-000018000000}"/>
    <cellStyle name="Normal 49" xfId="77" xr:uid="{0B224924-1D9D-4C44-9052-042235173530}"/>
    <cellStyle name="Normal 8 3" xfId="72" xr:uid="{E4D29F28-C746-4BDA-82C1-2508564FCBE6}"/>
    <cellStyle name="Nota" xfId="39" builtinId="10" customBuiltin="1"/>
    <cellStyle name="Porcentagem" xfId="1" builtinId="5"/>
    <cellStyle name="Porcentaje 2" xfId="74" xr:uid="{4BBECB15-4AB5-4F34-A66F-175015BA8AF3}"/>
    <cellStyle name="Porcentual 2 9" xfId="76" xr:uid="{EE6B5C37-8713-4E72-8BDD-9075CE6E2B0B}"/>
    <cellStyle name="Ruim" xfId="32" builtinId="27" customBuiltin="1"/>
    <cellStyle name="Saída" xfId="34" builtinId="21" customBuiltin="1"/>
    <cellStyle name="Texto de Aviso" xfId="38" builtinId="11" customBuiltin="1"/>
    <cellStyle name="Texto Explicativo" xfId="40" builtinId="53" customBuiltin="1"/>
    <cellStyle name="Título" xfId="26" builtinId="15" customBuiltin="1"/>
    <cellStyle name="Título 1" xfId="27" builtinId="16" customBuiltin="1"/>
    <cellStyle name="Título 2" xfId="28" builtinId="17" customBuiltin="1"/>
    <cellStyle name="Título 3" xfId="29" builtinId="18" customBuiltin="1"/>
    <cellStyle name="Título 4" xfId="30" builtinId="19" customBuiltin="1"/>
    <cellStyle name="Total" xfId="41" builtinId="25" customBuiltin="1"/>
    <cellStyle name="Vírgula" xfId="80" builtinId="3"/>
  </cellStyles>
  <dxfs count="0"/>
  <tableStyles count="0" defaultTableStyle="TableStyleMedium2" defaultPivotStyle="PivotStyleLight16"/>
  <colors>
    <mruColors>
      <color rgb="FF046F44"/>
      <color rgb="FF1ECAD3"/>
      <color rgb="FF960048"/>
      <color rgb="FF80BC00"/>
      <color rgb="FF9C6500"/>
      <color rgb="FFE83135"/>
      <color rgb="FF9C9700"/>
      <color rgb="FFFF4323"/>
      <color rgb="FFFFBC0D"/>
      <color rgb="FF8AB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713605226959"/>
          <c:y val="7.8342796269949503E-3"/>
          <c:w val="0.82634517284471132"/>
          <c:h val="0.8038445702122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Debt!$D$8</c:f>
              <c:strCache>
                <c:ptCount val="1"/>
                <c:pt idx="0">
                  <c:v>Total Debt*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1.34105065158870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6D-4E5E-88BE-1A091009972B}"/>
                </c:ext>
              </c:extLst>
            </c:dLbl>
            <c:dLbl>
              <c:idx val="6"/>
              <c:layout>
                <c:manualLayout>
                  <c:x val="-3.1461325883425325E-3"/>
                  <c:y val="1.29842990289639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A3-441C-848B-8C360F891033}"/>
                </c:ext>
              </c:extLst>
            </c:dLbl>
            <c:numFmt formatCode="&quot;$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Speedee" panose="020B06030305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Debt!$C$9:$C$15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Debt!$D$9:$D$15</c:f>
              <c:numCache>
                <c:formatCode>"$"#,##0.0</c:formatCode>
                <c:ptCount val="7"/>
                <c:pt idx="0">
                  <c:v>631.4</c:v>
                </c:pt>
                <c:pt idx="1">
                  <c:v>599.70000000000005</c:v>
                </c:pt>
                <c:pt idx="2">
                  <c:v>605.70000000000005</c:v>
                </c:pt>
                <c:pt idx="3">
                  <c:v>685.2</c:v>
                </c:pt>
                <c:pt idx="4">
                  <c:v>657.9</c:v>
                </c:pt>
                <c:pt idx="5">
                  <c:v>674.4</c:v>
                </c:pt>
                <c:pt idx="6">
                  <c:v>728.1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F-4AA7-BF7F-63C8FA1F7820}"/>
            </c:ext>
          </c:extLst>
        </c:ser>
        <c:ser>
          <c:idx val="1"/>
          <c:order val="1"/>
          <c:tx>
            <c:strRef>
              <c:f>Debt!$E$8</c:f>
              <c:strCache>
                <c:ptCount val="1"/>
                <c:pt idx="0">
                  <c:v>Cash &amp; Equivalents</c:v>
                </c:pt>
              </c:strCache>
            </c:strRef>
          </c:tx>
          <c:spPr>
            <a:solidFill>
              <a:srgbClr val="046F4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5986629408698593E-3"/>
                  <c:y val="-3.8528176467812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7D-465B-A662-057DC37AB88F}"/>
                </c:ext>
              </c:extLst>
            </c:dLbl>
            <c:dLbl>
              <c:idx val="3"/>
              <c:layout>
                <c:manualLayout>
                  <c:x val="-3.1461034332287232E-3"/>
                  <c:y val="1.34105065158870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6D-4E5E-88BE-1A091009972B}"/>
                </c:ext>
              </c:extLst>
            </c:dLbl>
            <c:dLbl>
              <c:idx val="4"/>
              <c:layout>
                <c:manualLayout>
                  <c:x val="0"/>
                  <c:y val="8.94033767725795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D-465B-A662-057DC37AB88F}"/>
                </c:ext>
              </c:extLst>
            </c:dLbl>
            <c:dLbl>
              <c:idx val="5"/>
              <c:layout>
                <c:manualLayout>
                  <c:x val="0"/>
                  <c:y val="1.34105065158869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6D-4E5E-88BE-1A091009972B}"/>
                </c:ext>
              </c:extLst>
            </c:dLbl>
            <c:numFmt formatCode="&quot;$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46F44"/>
                    </a:solidFill>
                    <a:latin typeface="Speedee" panose="020B06030305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Debt!$C$9:$C$15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Debt!$E$9:$E$15</c:f>
              <c:numCache>
                <c:formatCode>"$"#,##0.0</c:formatCode>
                <c:ptCount val="7"/>
                <c:pt idx="0">
                  <c:v>328.1</c:v>
                </c:pt>
                <c:pt idx="1">
                  <c:v>197.3</c:v>
                </c:pt>
                <c:pt idx="2">
                  <c:v>121.9</c:v>
                </c:pt>
                <c:pt idx="3">
                  <c:v>166</c:v>
                </c:pt>
                <c:pt idx="4">
                  <c:v>278.8</c:v>
                </c:pt>
                <c:pt idx="5">
                  <c:v>304.39999999999998</c:v>
                </c:pt>
                <c:pt idx="6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6F-4AA7-BF7F-63C8FA1F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-9"/>
        <c:axId val="2127280760"/>
        <c:axId val="2127284328"/>
      </c:barChart>
      <c:lineChart>
        <c:grouping val="standard"/>
        <c:varyColors val="0"/>
        <c:ser>
          <c:idx val="2"/>
          <c:order val="2"/>
          <c:tx>
            <c:strRef>
              <c:f>Debt!$F$8</c:f>
              <c:strCache>
                <c:ptCount val="1"/>
                <c:pt idx="0">
                  <c:v>Net Debt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noFill/>
              </a:ln>
              <a:effectLst/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1FF2-4AA3-ADDD-17B51C974B1C}"/>
              </c:ext>
            </c:extLst>
          </c:dPt>
          <c:dLbls>
            <c:dLbl>
              <c:idx val="0"/>
              <c:layout>
                <c:manualLayout>
                  <c:x val="-1.54891651667598E-2"/>
                  <c:y val="-6.0291107964480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F2-4AA3-ADDD-17B51C974B1C}"/>
                </c:ext>
              </c:extLst>
            </c:dLbl>
            <c:dLbl>
              <c:idx val="1"/>
              <c:layout>
                <c:manualLayout>
                  <c:x val="-1.2775253440087999E-2"/>
                  <c:y val="-7.3321176002642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F2-4AA3-ADDD-17B51C974B1C}"/>
                </c:ext>
              </c:extLst>
            </c:dLbl>
            <c:dLbl>
              <c:idx val="2"/>
              <c:layout>
                <c:manualLayout>
                  <c:x val="-1.4574584910522929E-2"/>
                  <c:y val="-6.0478450513371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F2-4AA3-ADDD-17B51C974B1C}"/>
                </c:ext>
              </c:extLst>
            </c:dLbl>
            <c:dLbl>
              <c:idx val="3"/>
              <c:layout>
                <c:manualLayout>
                  <c:x val="-1.2775253440087999E-2"/>
                  <c:y val="-6.047845051337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F2-4AA3-ADDD-17B51C974B1C}"/>
                </c:ext>
              </c:extLst>
            </c:dLbl>
            <c:dLbl>
              <c:idx val="4"/>
              <c:layout>
                <c:manualLayout>
                  <c:x val="-1.1428530377053065E-2"/>
                  <c:y val="-5.191661128819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F2-4AA3-ADDD-17B51C974B1C}"/>
                </c:ext>
              </c:extLst>
            </c:dLbl>
            <c:dLbl>
              <c:idx val="5"/>
              <c:layout>
                <c:manualLayout>
                  <c:x val="-1.1168667187961967E-2"/>
                  <c:y val="-8.99732353040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6D-4E5E-88BE-1A091009972B}"/>
                </c:ext>
              </c:extLst>
            </c:dLbl>
            <c:dLbl>
              <c:idx val="6"/>
              <c:layout>
                <c:manualLayout>
                  <c:x val="-1.3653326856908366E-2"/>
                  <c:y val="-6.0478499165488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3-441C-848B-8C360F891033}"/>
                </c:ext>
              </c:extLst>
            </c:dLbl>
            <c:numFmt formatCode="&quot;$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peedee" panose="020B0603030502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Debt!$C$9:$C$15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Debt!$F$9:$F$15</c:f>
              <c:numCache>
                <c:formatCode>"$"#,##0.0</c:formatCode>
                <c:ptCount val="7"/>
                <c:pt idx="0">
                  <c:v>303.39999999999998</c:v>
                </c:pt>
                <c:pt idx="1">
                  <c:v>402.4</c:v>
                </c:pt>
                <c:pt idx="2">
                  <c:v>483.8</c:v>
                </c:pt>
                <c:pt idx="3">
                  <c:v>519.20000000000005</c:v>
                </c:pt>
                <c:pt idx="4">
                  <c:v>379.1</c:v>
                </c:pt>
                <c:pt idx="5">
                  <c:v>370</c:v>
                </c:pt>
                <c:pt idx="6">
                  <c:v>481.3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B6F-4AA7-BF7F-63C8FA1F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80760"/>
        <c:axId val="2127284328"/>
      </c:lineChart>
      <c:lineChart>
        <c:grouping val="standard"/>
        <c:varyColors val="0"/>
        <c:ser>
          <c:idx val="3"/>
          <c:order val="3"/>
          <c:tx>
            <c:strRef>
              <c:f>Debt!$G$8</c:f>
              <c:strCache>
                <c:ptCount val="1"/>
                <c:pt idx="0">
                  <c:v>Net Debt/LTM Adj. EBITDA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C00000"/>
                    </a:solidFill>
                    <a:latin typeface="Speedee" panose="020B0603030502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Debt!$C$9:$C$15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Debt!$G$9:$G$15</c:f>
              <c:numCache>
                <c:formatCode>0.0\x</c:formatCode>
                <c:ptCount val="7"/>
                <c:pt idx="0">
                  <c:v>0.99</c:v>
                </c:pt>
                <c:pt idx="1">
                  <c:v>1.56</c:v>
                </c:pt>
                <c:pt idx="2">
                  <c:v>1.66</c:v>
                </c:pt>
                <c:pt idx="3">
                  <c:v>7.62</c:v>
                </c:pt>
                <c:pt idx="4">
                  <c:v>1.39</c:v>
                </c:pt>
                <c:pt idx="5">
                  <c:v>0.95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0B-4CB7-9845-A7E06745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87552"/>
        <c:axId val="571892144"/>
      </c:lineChart>
      <c:catAx>
        <c:axId val="212728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peedee" panose="020B0603030502020204" pitchFamily="34" charset="0"/>
                <a:ea typeface="+mn-ea"/>
                <a:cs typeface="+mn-cs"/>
              </a:defRPr>
            </a:pPr>
            <a:endParaRPr lang="pt-BR"/>
          </a:p>
        </c:txPr>
        <c:crossAx val="2127284328"/>
        <c:crosses val="autoZero"/>
        <c:auto val="1"/>
        <c:lblAlgn val="ctr"/>
        <c:lblOffset val="100"/>
        <c:noMultiLvlLbl val="0"/>
      </c:catAx>
      <c:valAx>
        <c:axId val="2127284328"/>
        <c:scaling>
          <c:orientation val="minMax"/>
          <c:max val="1000"/>
        </c:scaling>
        <c:delete val="0"/>
        <c:axPos val="l"/>
        <c:title>
          <c:tx>
            <c:rich>
              <a:bodyPr/>
              <a:lstStyle/>
              <a:p>
                <a:pPr>
                  <a:defRPr sz="11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peedee" panose="020B0603030502020204" pitchFamily="34" charset="0"/>
                  </a:defRPr>
                </a:pPr>
                <a:r>
                  <a:rPr lang="es-AR" sz="11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peedee" panose="020B0603030502020204" pitchFamily="34" charset="0"/>
                  </a:rPr>
                  <a:t>$ Million</a:t>
                </a:r>
              </a:p>
            </c:rich>
          </c:tx>
          <c:overlay val="0"/>
        </c:title>
        <c:numFmt formatCode="&quot;$&quot;\ #,##0" sourceLinked="0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peedee" panose="020B0603030502020204" pitchFamily="34" charset="0"/>
                <a:ea typeface="+mn-ea"/>
                <a:cs typeface="+mn-cs"/>
              </a:defRPr>
            </a:pPr>
            <a:endParaRPr lang="pt-BR"/>
          </a:p>
        </c:txPr>
        <c:crossAx val="2127280760"/>
        <c:crosses val="autoZero"/>
        <c:crossBetween val="between"/>
      </c:valAx>
      <c:valAx>
        <c:axId val="571892144"/>
        <c:scaling>
          <c:orientation val="minMax"/>
          <c:min val="-30"/>
        </c:scaling>
        <c:delete val="0"/>
        <c:axPos val="r"/>
        <c:numFmt formatCode="0.0\x" sourceLinked="1"/>
        <c:majorTickMark val="out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pt-BR"/>
          </a:p>
        </c:txPr>
        <c:crossAx val="571887552"/>
        <c:crosses val="max"/>
        <c:crossBetween val="between"/>
      </c:valAx>
      <c:catAx>
        <c:axId val="57188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2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21251946504E-2"/>
          <c:y val="0.91351890678406023"/>
          <c:w val="0.89999995749610695"/>
          <c:h val="8.220018471951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peedee" panose="020B060303050202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latin typeface="Speedee" panose="020B06030305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140677</xdr:colOff>
      <xdr:row>0</xdr:row>
      <xdr:rowOff>46724</xdr:rowOff>
    </xdr:from>
    <xdr:ext cx="699313" cy="683486"/>
    <xdr:pic>
      <xdr:nvPicPr>
        <xdr:cNvPr id="2" name="Imagen 1">
          <a:extLst>
            <a:ext uri="{FF2B5EF4-FFF2-40B4-BE49-F238E27FC236}">
              <a16:creationId xmlns:a16="http://schemas.microsoft.com/office/drawing/2014/main" id="{E70A1E38-9408-4FE4-BA85-4D9C8EAF3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9415" y="46724"/>
          <a:ext cx="699313" cy="68348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263913</xdr:colOff>
      <xdr:row>0</xdr:row>
      <xdr:rowOff>115966</xdr:rowOff>
    </xdr:from>
    <xdr:to>
      <xdr:col>8</xdr:col>
      <xdr:colOff>1201</xdr:colOff>
      <xdr:row>4</xdr:row>
      <xdr:rowOff>88252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30A7A2-AE23-4275-BF4A-FF2EE9691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0913" y="115966"/>
          <a:ext cx="699313" cy="6756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89705</xdr:rowOff>
    </xdr:from>
    <xdr:to>
      <xdr:col>0</xdr:col>
      <xdr:colOff>1260122</xdr:colOff>
      <xdr:row>5</xdr:row>
      <xdr:rowOff>8399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991"/>
          <a:ext cx="1260122" cy="275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99786</xdr:rowOff>
    </xdr:from>
    <xdr:to>
      <xdr:col>0</xdr:col>
      <xdr:colOff>1260122</xdr:colOff>
      <xdr:row>5</xdr:row>
      <xdr:rowOff>6628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A4DBA2AB-3251-4CBD-A429-F600ECB1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486"/>
          <a:ext cx="1260122" cy="25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166077</xdr:colOff>
      <xdr:row>0</xdr:row>
      <xdr:rowOff>127001</xdr:rowOff>
    </xdr:from>
    <xdr:to>
      <xdr:col>5</xdr:col>
      <xdr:colOff>865390</xdr:colOff>
      <xdr:row>4</xdr:row>
      <xdr:rowOff>99287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DDAE7FA-BA65-4269-A5A0-9CB4D1A06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7462" y="127001"/>
          <a:ext cx="699313" cy="675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166076</xdr:colOff>
      <xdr:row>0</xdr:row>
      <xdr:rowOff>107462</xdr:rowOff>
    </xdr:from>
    <xdr:ext cx="699313" cy="683486"/>
    <xdr:pic>
      <xdr:nvPicPr>
        <xdr:cNvPr id="3" name="Imagen 1">
          <a:extLst>
            <a:ext uri="{FF2B5EF4-FFF2-40B4-BE49-F238E27FC236}">
              <a16:creationId xmlns:a16="http://schemas.microsoft.com/office/drawing/2014/main" id="{AEF7029C-9C53-4873-815E-F153E413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538" y="107462"/>
          <a:ext cx="699313" cy="68348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517770</xdr:colOff>
      <xdr:row>18</xdr:row>
      <xdr:rowOff>19539</xdr:rowOff>
    </xdr:from>
    <xdr:to>
      <xdr:col>8</xdr:col>
      <xdr:colOff>211666</xdr:colOff>
      <xdr:row>41</xdr:row>
      <xdr:rowOff>116416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207818</xdr:colOff>
      <xdr:row>0</xdr:row>
      <xdr:rowOff>80818</xdr:rowOff>
    </xdr:from>
    <xdr:ext cx="699313" cy="683486"/>
    <xdr:pic>
      <xdr:nvPicPr>
        <xdr:cNvPr id="3" name="Imagen 1">
          <a:extLst>
            <a:ext uri="{FF2B5EF4-FFF2-40B4-BE49-F238E27FC236}">
              <a16:creationId xmlns:a16="http://schemas.microsoft.com/office/drawing/2014/main" id="{68D0C59B-9D63-40B0-9EB7-5766F4DE5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4818" y="80818"/>
          <a:ext cx="699313" cy="6834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http://www.arcosdoradosdigital.com/comunicaciones/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D1690-D911-4234-9FDD-A09507B766C8}">
  <sheetPr>
    <pageSetUpPr fitToPage="1"/>
  </sheetPr>
  <dimension ref="A1:K73"/>
  <sheetViews>
    <sheetView showGridLines="0" tabSelected="1" zoomScale="65" zoomScaleNormal="65" workbookViewId="0">
      <selection sqref="A1:H5"/>
    </sheetView>
  </sheetViews>
  <sheetFormatPr defaultColWidth="11.453125" defaultRowHeight="15.5" x14ac:dyDescent="0.45"/>
  <cols>
    <col min="1" max="1" width="60.54296875" style="1" customWidth="1"/>
    <col min="2" max="8" width="14.453125" style="1" customWidth="1"/>
    <col min="9" max="16384" width="11.453125" style="1"/>
  </cols>
  <sheetData>
    <row r="1" spans="1:11" ht="13.9" customHeight="1" x14ac:dyDescent="0.45">
      <c r="A1" s="226" t="s">
        <v>0</v>
      </c>
      <c r="B1" s="226"/>
      <c r="C1" s="226"/>
      <c r="D1" s="226"/>
      <c r="E1" s="226"/>
      <c r="F1" s="226"/>
      <c r="G1" s="226"/>
      <c r="H1" s="226"/>
    </row>
    <row r="2" spans="1:11" ht="13.9" customHeight="1" x14ac:dyDescent="0.45">
      <c r="A2" s="226"/>
      <c r="B2" s="226"/>
      <c r="C2" s="226"/>
      <c r="D2" s="226"/>
      <c r="E2" s="226"/>
      <c r="F2" s="226"/>
      <c r="G2" s="226"/>
      <c r="H2" s="226"/>
    </row>
    <row r="3" spans="1:11" ht="13.9" customHeight="1" x14ac:dyDescent="0.45">
      <c r="A3" s="226"/>
      <c r="B3" s="226"/>
      <c r="C3" s="226"/>
      <c r="D3" s="226"/>
      <c r="E3" s="226"/>
      <c r="F3" s="226"/>
      <c r="G3" s="226"/>
      <c r="H3" s="226"/>
    </row>
    <row r="4" spans="1:11" ht="13.9" customHeight="1" x14ac:dyDescent="0.45">
      <c r="A4" s="226"/>
      <c r="B4" s="226"/>
      <c r="C4" s="226"/>
      <c r="D4" s="226"/>
      <c r="E4" s="226"/>
      <c r="F4" s="226"/>
      <c r="G4" s="226"/>
      <c r="H4" s="226"/>
    </row>
    <row r="5" spans="1:11" ht="13.9" customHeight="1" x14ac:dyDescent="0.45">
      <c r="A5" s="227"/>
      <c r="B5" s="227"/>
      <c r="C5" s="227"/>
      <c r="D5" s="227"/>
      <c r="E5" s="227"/>
      <c r="F5" s="227"/>
      <c r="G5" s="227"/>
      <c r="H5" s="227"/>
    </row>
    <row r="6" spans="1:11" ht="14.65" customHeight="1" x14ac:dyDescent="0.45">
      <c r="A6" s="2"/>
      <c r="B6" s="220" t="s">
        <v>1</v>
      </c>
      <c r="C6" s="220"/>
      <c r="D6" s="220"/>
      <c r="E6" s="220"/>
      <c r="F6" s="220"/>
      <c r="G6" s="220"/>
      <c r="H6" s="221"/>
    </row>
    <row r="7" spans="1:11" ht="13.5" customHeight="1" x14ac:dyDescent="0.45">
      <c r="B7" s="222"/>
      <c r="C7" s="222"/>
      <c r="D7" s="222"/>
      <c r="E7" s="222"/>
      <c r="F7" s="222"/>
      <c r="G7" s="222"/>
      <c r="H7" s="223"/>
    </row>
    <row r="8" spans="1:11" ht="15.65" customHeight="1" thickBot="1" x14ac:dyDescent="0.5">
      <c r="A8" s="3" t="s">
        <v>2</v>
      </c>
      <c r="B8" s="4">
        <v>2017</v>
      </c>
      <c r="C8" s="4">
        <v>2018</v>
      </c>
      <c r="D8" s="4">
        <v>2019</v>
      </c>
      <c r="E8" s="4">
        <v>2020</v>
      </c>
      <c r="F8" s="4">
        <v>2021</v>
      </c>
      <c r="G8" s="4">
        <v>2022</v>
      </c>
      <c r="H8" s="84">
        <v>2023</v>
      </c>
    </row>
    <row r="9" spans="1:11" ht="12.65" customHeight="1" thickTop="1" x14ac:dyDescent="0.45">
      <c r="B9" s="6"/>
      <c r="C9" s="6"/>
      <c r="D9" s="5"/>
      <c r="H9" s="89"/>
    </row>
    <row r="10" spans="1:11" ht="13.5" customHeight="1" x14ac:dyDescent="0.45">
      <c r="A10" s="7" t="s">
        <v>3</v>
      </c>
      <c r="B10" s="8">
        <v>4412862</v>
      </c>
      <c r="C10" s="8">
        <v>4132721</v>
      </c>
      <c r="D10" s="8">
        <v>4001820</v>
      </c>
      <c r="E10" s="8">
        <v>2634662</v>
      </c>
      <c r="F10" s="8">
        <v>3482150</v>
      </c>
      <c r="G10" s="8">
        <v>4727734</v>
      </c>
      <c r="H10" s="90">
        <v>5615665</v>
      </c>
      <c r="I10" s="113"/>
      <c r="J10" s="19"/>
      <c r="K10" s="19"/>
    </row>
    <row r="11" spans="1:11" ht="12.65" customHeight="1" x14ac:dyDescent="0.45">
      <c r="A11" s="194" t="s">
        <v>4</v>
      </c>
      <c r="B11" s="195">
        <v>0.16300000000000001</v>
      </c>
      <c r="C11" s="195">
        <v>-6.3E-2</v>
      </c>
      <c r="D11" s="195">
        <v>-3.2000000000000001E-2</v>
      </c>
      <c r="E11" s="195">
        <v>-0.34200000000000003</v>
      </c>
      <c r="F11" s="195">
        <v>0.32200000000000001</v>
      </c>
      <c r="G11" s="195">
        <v>0.35770544060422438</v>
      </c>
      <c r="H11" s="196">
        <v>0.188</v>
      </c>
    </row>
    <row r="12" spans="1:11" x14ac:dyDescent="0.45">
      <c r="A12" s="7" t="s">
        <v>5</v>
      </c>
      <c r="B12" s="8">
        <v>4245752</v>
      </c>
      <c r="C12" s="8">
        <v>3999078</v>
      </c>
      <c r="D12" s="8">
        <v>3983828</v>
      </c>
      <c r="E12" s="8">
        <v>2626793</v>
      </c>
      <c r="F12" s="8">
        <v>3467053</v>
      </c>
      <c r="G12" s="8">
        <v>4696493</v>
      </c>
      <c r="H12" s="90">
        <v>5565928</v>
      </c>
      <c r="I12" s="113"/>
      <c r="J12" s="19"/>
      <c r="K12" s="19"/>
    </row>
    <row r="13" spans="1:11" x14ac:dyDescent="0.45">
      <c r="A13" s="194" t="s">
        <v>4</v>
      </c>
      <c r="B13" s="195">
        <v>0.14499999999999999</v>
      </c>
      <c r="C13" s="195">
        <v>-5.8000000000000003E-2</v>
      </c>
      <c r="D13" s="195">
        <v>-4.0000000000000001E-3</v>
      </c>
      <c r="E13" s="195">
        <v>-0.34100000000000003</v>
      </c>
      <c r="F13" s="195">
        <v>0.31988055396827986</v>
      </c>
      <c r="G13" s="195">
        <v>0.35460663566435247</v>
      </c>
      <c r="H13" s="196">
        <v>0.185</v>
      </c>
    </row>
    <row r="14" spans="1:11" s="9" customFormat="1" ht="12.65" customHeight="1" x14ac:dyDescent="0.45">
      <c r="A14" s="7" t="s">
        <v>6</v>
      </c>
      <c r="B14" s="8">
        <v>3319525</v>
      </c>
      <c r="C14" s="8">
        <v>3081571</v>
      </c>
      <c r="D14" s="8">
        <v>2959077</v>
      </c>
      <c r="E14" s="8">
        <v>1984219</v>
      </c>
      <c r="F14" s="8">
        <v>2659941</v>
      </c>
      <c r="G14" s="8">
        <v>3618902</v>
      </c>
      <c r="H14" s="90">
        <v>4331878</v>
      </c>
      <c r="K14" s="19"/>
    </row>
    <row r="15" spans="1:11" s="10" customFormat="1" ht="12.65" customHeight="1" x14ac:dyDescent="0.45">
      <c r="A15" s="194" t="s">
        <v>7</v>
      </c>
      <c r="B15" s="195">
        <v>0.13300000000000001</v>
      </c>
      <c r="C15" s="195">
        <v>-7.1999999999999995E-2</v>
      </c>
      <c r="D15" s="195">
        <v>-0.04</v>
      </c>
      <c r="E15" s="195">
        <v>-0.32900000000000001</v>
      </c>
      <c r="F15" s="195">
        <v>0.34100000000000003</v>
      </c>
      <c r="G15" s="195">
        <v>0.36051965062382973</v>
      </c>
      <c r="H15" s="196">
        <v>0.19701445355524999</v>
      </c>
    </row>
    <row r="16" spans="1:11" x14ac:dyDescent="0.45">
      <c r="A16" s="11" t="s">
        <v>8</v>
      </c>
      <c r="B16" s="12">
        <v>3218046</v>
      </c>
      <c r="C16" s="12">
        <v>3002712</v>
      </c>
      <c r="D16" s="12">
        <v>2948895</v>
      </c>
      <c r="E16" s="12">
        <v>1979725</v>
      </c>
      <c r="F16" s="12">
        <v>2651604</v>
      </c>
      <c r="G16" s="12">
        <v>3600301</v>
      </c>
      <c r="H16" s="91">
        <v>4299948</v>
      </c>
      <c r="K16" s="19"/>
    </row>
    <row r="17" spans="1:11" s="13" customFormat="1" x14ac:dyDescent="0.45">
      <c r="A17" s="197" t="s">
        <v>7</v>
      </c>
      <c r="B17" s="198">
        <v>0.11899999999999999</v>
      </c>
      <c r="C17" s="198">
        <v>-6.7000000000000004E-2</v>
      </c>
      <c r="D17" s="198">
        <v>-1.7999999999999999E-2</v>
      </c>
      <c r="E17" s="198">
        <v>-0.32900000000000001</v>
      </c>
      <c r="F17" s="198">
        <v>0.33900000000000002</v>
      </c>
      <c r="G17" s="198">
        <v>0.35778230836882119</v>
      </c>
      <c r="H17" s="199">
        <v>0.19400000000000001</v>
      </c>
    </row>
    <row r="18" spans="1:11" s="13" customFormat="1" x14ac:dyDescent="0.45">
      <c r="A18" s="197" t="s">
        <v>9</v>
      </c>
      <c r="B18" s="198">
        <v>0.10199999999999999</v>
      </c>
      <c r="C18" s="198">
        <v>8.7999999999999995E-2</v>
      </c>
      <c r="D18" s="198">
        <v>0.13700000000000001</v>
      </c>
      <c r="E18" s="198">
        <v>-0.2</v>
      </c>
      <c r="F18" s="195">
        <v>0.42199999999999999</v>
      </c>
      <c r="G18" s="195">
        <v>0.44524220056991898</v>
      </c>
      <c r="H18" s="196">
        <v>0.372</v>
      </c>
    </row>
    <row r="19" spans="1:11" x14ac:dyDescent="0.45">
      <c r="A19" s="7" t="s">
        <v>10</v>
      </c>
      <c r="B19" s="14">
        <v>272935</v>
      </c>
      <c r="C19" s="14">
        <v>123458</v>
      </c>
      <c r="D19" s="14">
        <v>159936</v>
      </c>
      <c r="E19" s="14">
        <v>-66754</v>
      </c>
      <c r="F19" s="14">
        <v>139519</v>
      </c>
      <c r="G19" s="14">
        <v>264422</v>
      </c>
      <c r="H19" s="92">
        <v>314039</v>
      </c>
      <c r="K19" s="19"/>
    </row>
    <row r="20" spans="1:11" s="13" customFormat="1" x14ac:dyDescent="0.45">
      <c r="A20" s="197" t="s">
        <v>7</v>
      </c>
      <c r="B20" s="198">
        <v>0.52800000000000002</v>
      </c>
      <c r="C20" s="198">
        <v>-0.54800000000000004</v>
      </c>
      <c r="D20" s="198">
        <v>0.29499999999999998</v>
      </c>
      <c r="E20" s="198">
        <v>-1.417</v>
      </c>
      <c r="F20" s="195">
        <v>3.09</v>
      </c>
      <c r="G20" s="195">
        <v>0.89524007482851808</v>
      </c>
      <c r="H20" s="196">
        <v>0.188</v>
      </c>
    </row>
    <row r="21" spans="1:11" x14ac:dyDescent="0.45">
      <c r="A21" s="11" t="s">
        <v>11</v>
      </c>
      <c r="B21" s="14">
        <v>266126</v>
      </c>
      <c r="C21" s="14">
        <v>175511</v>
      </c>
      <c r="D21" s="14">
        <v>168180</v>
      </c>
      <c r="E21" s="14">
        <v>-59042</v>
      </c>
      <c r="F21" s="14">
        <v>143758</v>
      </c>
      <c r="G21" s="14">
        <v>269390</v>
      </c>
      <c r="H21" s="92">
        <v>320078</v>
      </c>
      <c r="K21" s="19"/>
    </row>
    <row r="22" spans="1:11" s="13" customFormat="1" x14ac:dyDescent="0.45">
      <c r="A22" s="197" t="s">
        <v>7</v>
      </c>
      <c r="B22" s="198">
        <v>0.42199999999999999</v>
      </c>
      <c r="C22" s="198">
        <v>-0.34</v>
      </c>
      <c r="D22" s="198">
        <v>-4.2000000000000003E-2</v>
      </c>
      <c r="E22" s="198">
        <v>-1.351</v>
      </c>
      <c r="F22" s="195">
        <v>3.4350000000000001</v>
      </c>
      <c r="G22" s="195">
        <v>0.87391310396638788</v>
      </c>
      <c r="H22" s="196">
        <v>0.188</v>
      </c>
    </row>
    <row r="23" spans="1:11" s="13" customFormat="1" x14ac:dyDescent="0.45">
      <c r="A23" s="197" t="s">
        <v>9</v>
      </c>
      <c r="B23" s="198">
        <v>0.39</v>
      </c>
      <c r="C23" s="198">
        <v>-0.23799999999999999</v>
      </c>
      <c r="D23" s="198">
        <v>7.4999999999999997E-2</v>
      </c>
      <c r="E23" s="198">
        <v>-1.4970000000000001</v>
      </c>
      <c r="F23" s="195">
        <v>3.492</v>
      </c>
      <c r="G23" s="195">
        <v>0.99533935738781398</v>
      </c>
      <c r="H23" s="196">
        <v>0.46700000000000003</v>
      </c>
    </row>
    <row r="24" spans="1:11" x14ac:dyDescent="0.45">
      <c r="A24" s="11" t="s">
        <v>12</v>
      </c>
      <c r="B24" s="14">
        <v>304937</v>
      </c>
      <c r="C24" s="14">
        <v>257997</v>
      </c>
      <c r="D24" s="14">
        <v>291775</v>
      </c>
      <c r="E24" s="14">
        <v>68111</v>
      </c>
      <c r="F24" s="14">
        <v>271758</v>
      </c>
      <c r="G24" s="14">
        <v>386564</v>
      </c>
      <c r="H24" s="92">
        <v>472304</v>
      </c>
      <c r="K24" s="19"/>
    </row>
    <row r="25" spans="1:11" s="13" customFormat="1" x14ac:dyDescent="0.45">
      <c r="A25" s="197" t="s">
        <v>7</v>
      </c>
      <c r="B25" s="198">
        <v>0.27900000000000003</v>
      </c>
      <c r="C25" s="198">
        <v>-0.154</v>
      </c>
      <c r="D25" s="198">
        <v>0.13100000000000001</v>
      </c>
      <c r="E25" s="198">
        <v>-0.76700000000000002</v>
      </c>
      <c r="F25" s="195">
        <v>2.99</v>
      </c>
      <c r="G25" s="195">
        <v>0.42245674460365468</v>
      </c>
      <c r="H25" s="196">
        <v>0.222</v>
      </c>
    </row>
    <row r="26" spans="1:11" x14ac:dyDescent="0.45">
      <c r="A26" s="11" t="s">
        <v>13</v>
      </c>
      <c r="B26" s="8">
        <v>282230</v>
      </c>
      <c r="C26" s="8">
        <v>292214</v>
      </c>
      <c r="D26" s="8">
        <v>296232</v>
      </c>
      <c r="E26" s="8">
        <v>72526</v>
      </c>
      <c r="F26" s="8">
        <v>275041</v>
      </c>
      <c r="G26" s="8">
        <v>390104</v>
      </c>
      <c r="H26" s="90">
        <v>476575</v>
      </c>
      <c r="J26" s="200"/>
      <c r="K26" s="19"/>
    </row>
    <row r="27" spans="1:11" s="13" customFormat="1" x14ac:dyDescent="0.45">
      <c r="A27" s="197" t="s">
        <v>7</v>
      </c>
      <c r="B27" s="198">
        <v>0.186</v>
      </c>
      <c r="C27" s="198">
        <v>3.5000000000000003E-2</v>
      </c>
      <c r="D27" s="198">
        <v>1.4E-2</v>
      </c>
      <c r="E27" s="198">
        <v>-0.755</v>
      </c>
      <c r="F27" s="195">
        <v>2.7919999999999998</v>
      </c>
      <c r="G27" s="195">
        <v>0.418348537127192</v>
      </c>
      <c r="H27" s="196">
        <v>0.222</v>
      </c>
      <c r="J27" s="200"/>
    </row>
    <row r="28" spans="1:11" s="13" customFormat="1" x14ac:dyDescent="0.45">
      <c r="A28" s="197" t="s">
        <v>9</v>
      </c>
      <c r="B28" s="198">
        <v>0.13500000000000001</v>
      </c>
      <c r="C28" s="198">
        <v>0.189</v>
      </c>
      <c r="D28" s="198">
        <v>0.107</v>
      </c>
      <c r="E28" s="198">
        <v>-0.75900000000000001</v>
      </c>
      <c r="F28" s="195">
        <v>2.871</v>
      </c>
      <c r="G28" s="195">
        <v>0.47563072873301598</v>
      </c>
      <c r="H28" s="196">
        <v>0.39200000000000002</v>
      </c>
      <c r="J28" s="200"/>
    </row>
    <row r="29" spans="1:11" x14ac:dyDescent="0.45">
      <c r="A29" s="7" t="s">
        <v>14</v>
      </c>
      <c r="B29" s="14">
        <v>129166</v>
      </c>
      <c r="C29" s="14">
        <v>36847</v>
      </c>
      <c r="D29" s="14">
        <v>79896</v>
      </c>
      <c r="E29" s="14">
        <v>-149451</v>
      </c>
      <c r="F29" s="14">
        <v>45486</v>
      </c>
      <c r="G29" s="14">
        <v>140343</v>
      </c>
      <c r="H29" s="92">
        <v>181274</v>
      </c>
      <c r="J29" s="200"/>
      <c r="K29" s="19"/>
    </row>
    <row r="30" spans="1:11" s="13" customFormat="1" x14ac:dyDescent="0.45">
      <c r="A30" s="197" t="s">
        <v>7</v>
      </c>
      <c r="B30" s="198">
        <v>0.63900000000000001</v>
      </c>
      <c r="C30" s="198">
        <v>-0.71499999999999997</v>
      </c>
      <c r="D30" s="198">
        <v>1.1679999999999999</v>
      </c>
      <c r="E30" s="198">
        <v>-2.871</v>
      </c>
      <c r="F30" s="195">
        <v>1.304</v>
      </c>
      <c r="G30" s="195">
        <v>2.0854108956602033</v>
      </c>
      <c r="H30" s="196">
        <v>0.29199999999999998</v>
      </c>
      <c r="J30" s="200"/>
    </row>
    <row r="31" spans="1:11" x14ac:dyDescent="0.45">
      <c r="A31" s="11" t="s">
        <v>15</v>
      </c>
      <c r="B31" s="14">
        <v>131267</v>
      </c>
      <c r="C31" s="14">
        <v>85858</v>
      </c>
      <c r="D31" s="14">
        <v>88508</v>
      </c>
      <c r="E31" s="14">
        <v>-141823</v>
      </c>
      <c r="F31" s="14">
        <v>49632</v>
      </c>
      <c r="G31" s="14">
        <v>144758</v>
      </c>
      <c r="H31" s="92">
        <v>187985</v>
      </c>
      <c r="J31" s="200"/>
      <c r="K31" s="19"/>
    </row>
    <row r="32" spans="1:11" s="13" customFormat="1" x14ac:dyDescent="0.45">
      <c r="A32" s="197" t="s">
        <v>7</v>
      </c>
      <c r="B32" s="198">
        <v>0.442</v>
      </c>
      <c r="C32" s="198">
        <v>-0.34599999999999997</v>
      </c>
      <c r="D32" s="198">
        <v>3.1E-2</v>
      </c>
      <c r="E32" s="198">
        <v>-2.6019999999999999</v>
      </c>
      <c r="F32" s="195">
        <v>1.35</v>
      </c>
      <c r="G32" s="195">
        <v>1.9166263700838169</v>
      </c>
      <c r="H32" s="196">
        <v>0.29899999999999999</v>
      </c>
    </row>
    <row r="33" spans="1:8" s="13" customFormat="1" x14ac:dyDescent="0.45">
      <c r="A33" s="197" t="s">
        <v>9</v>
      </c>
      <c r="B33" s="201">
        <v>0.41599999999999998</v>
      </c>
      <c r="C33" s="201">
        <v>-0.26300000000000001</v>
      </c>
      <c r="D33" s="201">
        <v>0.187</v>
      </c>
      <c r="E33" s="201">
        <v>-3.14</v>
      </c>
      <c r="F33" s="202">
        <v>1.389</v>
      </c>
      <c r="G33" s="202">
        <v>2.4645670877914099</v>
      </c>
      <c r="H33" s="203">
        <v>0.93600000000000005</v>
      </c>
    </row>
    <row r="34" spans="1:8" x14ac:dyDescent="0.45">
      <c r="A34" s="15" t="s">
        <v>16</v>
      </c>
      <c r="B34" s="16">
        <v>0.61</v>
      </c>
      <c r="C34" s="16">
        <v>0.18</v>
      </c>
      <c r="D34" s="16">
        <v>0.39</v>
      </c>
      <c r="E34" s="16">
        <v>-0.73</v>
      </c>
      <c r="F34" s="16">
        <v>0.22</v>
      </c>
      <c r="G34" s="16">
        <v>0.66654738348390297</v>
      </c>
      <c r="H34" s="93">
        <v>0.86</v>
      </c>
    </row>
    <row r="35" spans="1:8" ht="16" thickBot="1" x14ac:dyDescent="0.5">
      <c r="A35" s="17" t="s">
        <v>17</v>
      </c>
      <c r="B35" s="18">
        <v>0.62</v>
      </c>
      <c r="C35" s="18">
        <v>0.41</v>
      </c>
      <c r="D35" s="18">
        <v>0.43</v>
      </c>
      <c r="E35" s="18">
        <v>-0.69</v>
      </c>
      <c r="F35" s="18">
        <v>0.24</v>
      </c>
      <c r="G35" s="18">
        <v>0.68751605807459393</v>
      </c>
      <c r="H35" s="94">
        <v>0.89</v>
      </c>
    </row>
    <row r="36" spans="1:8" ht="15.65" customHeight="1" x14ac:dyDescent="0.45">
      <c r="B36" s="19"/>
      <c r="C36" s="19"/>
      <c r="D36" s="19"/>
      <c r="E36" s="19"/>
    </row>
    <row r="37" spans="1:8" ht="21.4" customHeight="1" x14ac:dyDescent="0.45">
      <c r="A37" s="114" t="s">
        <v>18</v>
      </c>
      <c r="B37" s="224" t="s">
        <v>1</v>
      </c>
      <c r="C37" s="224"/>
      <c r="D37" s="224"/>
      <c r="E37" s="224"/>
      <c r="F37" s="224"/>
      <c r="G37" s="224"/>
      <c r="H37" s="225"/>
    </row>
    <row r="38" spans="1:8" ht="16" thickBot="1" x14ac:dyDescent="0.5">
      <c r="A38" s="3" t="s">
        <v>19</v>
      </c>
      <c r="B38" s="4">
        <v>2017</v>
      </c>
      <c r="C38" s="4">
        <v>2018</v>
      </c>
      <c r="D38" s="4">
        <v>2019</v>
      </c>
      <c r="E38" s="4">
        <v>2020</v>
      </c>
      <c r="F38" s="4">
        <v>2021</v>
      </c>
      <c r="G38" s="4">
        <v>2022</v>
      </c>
      <c r="H38" s="84">
        <v>2023</v>
      </c>
    </row>
    <row r="39" spans="1:8" ht="16" thickTop="1" x14ac:dyDescent="0.45">
      <c r="A39" s="1" t="s">
        <v>20</v>
      </c>
      <c r="B39" s="209">
        <v>0.25993280347479142</v>
      </c>
      <c r="C39" s="209">
        <v>17.781233053464639</v>
      </c>
      <c r="D39" s="209">
        <v>36.543880553567391</v>
      </c>
      <c r="E39" s="209">
        <v>-0.1742868575177573</v>
      </c>
      <c r="F39" s="209">
        <v>0.45904233264491801</v>
      </c>
      <c r="G39" s="209">
        <v>0.40663337216904893</v>
      </c>
      <c r="H39" s="95">
        <v>0.34599999999999997</v>
      </c>
    </row>
    <row r="40" spans="1:8" x14ac:dyDescent="0.45">
      <c r="A40" s="206" t="s">
        <v>21</v>
      </c>
      <c r="B40" s="210">
        <v>0.30169641282027737</v>
      </c>
      <c r="C40" s="210">
        <v>156.23551522147909</v>
      </c>
      <c r="D40" s="210">
        <v>348.95730454905583</v>
      </c>
      <c r="E40" s="210">
        <v>0.25922771085087293</v>
      </c>
      <c r="F40" s="210">
        <v>0.16755358275204871</v>
      </c>
      <c r="G40" s="210">
        <v>0.16756995714542047</v>
      </c>
      <c r="H40" s="207">
        <v>0.260280254504071</v>
      </c>
    </row>
    <row r="41" spans="1:8" x14ac:dyDescent="0.45">
      <c r="A41" s="197" t="s">
        <v>22</v>
      </c>
      <c r="B41" s="211">
        <v>0.86157074605204265</v>
      </c>
      <c r="C41" s="211">
        <v>0.11381044206407234</v>
      </c>
      <c r="D41" s="211">
        <v>0.10472307092350924</v>
      </c>
      <c r="E41" s="211">
        <v>-0.67233112133609851</v>
      </c>
      <c r="F41" s="211">
        <v>2.7</v>
      </c>
      <c r="G41" s="211">
        <v>2.4</v>
      </c>
      <c r="H41" s="204">
        <v>1.3</v>
      </c>
    </row>
    <row r="42" spans="1:8" x14ac:dyDescent="0.45">
      <c r="A42" s="1" t="s">
        <v>23</v>
      </c>
      <c r="B42" s="212">
        <v>0.106</v>
      </c>
      <c r="C42" s="212">
        <v>7.5999999999999998E-2</v>
      </c>
      <c r="D42" s="212">
        <v>0.11799999999999999</v>
      </c>
      <c r="E42" s="212">
        <v>-0.223</v>
      </c>
      <c r="F42" s="212">
        <v>0.38800000000000001</v>
      </c>
      <c r="G42" s="212">
        <v>0.39366739957652319</v>
      </c>
      <c r="H42" s="95">
        <v>0.308</v>
      </c>
    </row>
    <row r="43" spans="1:8" x14ac:dyDescent="0.45">
      <c r="A43" s="1" t="s">
        <v>24</v>
      </c>
      <c r="B43" s="212">
        <v>7.1999999999999995E-2</v>
      </c>
      <c r="C43" s="212">
        <v>8.6999999999999994E-2</v>
      </c>
      <c r="D43" s="212">
        <v>0.107</v>
      </c>
      <c r="E43" s="212">
        <v>7.4999999999999997E-2</v>
      </c>
      <c r="F43" s="212">
        <v>9.7000000000000003E-2</v>
      </c>
      <c r="G43" s="212">
        <v>0.15980203331071538</v>
      </c>
      <c r="H43" s="207">
        <v>0.23753184246889614</v>
      </c>
    </row>
    <row r="44" spans="1:8" x14ac:dyDescent="0.45">
      <c r="A44" s="197" t="s">
        <v>25</v>
      </c>
      <c r="B44" s="211">
        <v>1.4722222222222223</v>
      </c>
      <c r="C44" s="211">
        <v>0.87356321839080464</v>
      </c>
      <c r="D44" s="211">
        <v>1.1028037383177569</v>
      </c>
      <c r="E44" s="211">
        <v>-2.9733333333333336</v>
      </c>
      <c r="F44" s="211">
        <v>4</v>
      </c>
      <c r="G44" s="211">
        <v>2.4197474827079808</v>
      </c>
      <c r="H44" s="204">
        <v>1.3</v>
      </c>
    </row>
    <row r="45" spans="1:8" x14ac:dyDescent="0.45">
      <c r="A45" s="1" t="s">
        <v>26</v>
      </c>
      <c r="B45" s="213">
        <v>3.19</v>
      </c>
      <c r="C45" s="213">
        <v>3.65</v>
      </c>
      <c r="D45" s="213">
        <v>3.94</v>
      </c>
      <c r="E45" s="213">
        <v>5.15</v>
      </c>
      <c r="F45" s="214">
        <v>5.3975</v>
      </c>
      <c r="G45" s="214">
        <v>5.1628999999999996</v>
      </c>
      <c r="H45" s="111">
        <v>4.9946000000000002</v>
      </c>
    </row>
    <row r="46" spans="1:8" x14ac:dyDescent="0.45">
      <c r="A46" s="20" t="s">
        <v>27</v>
      </c>
      <c r="B46" s="215">
        <v>3.31</v>
      </c>
      <c r="C46" s="215">
        <v>3.87</v>
      </c>
      <c r="D46" s="215">
        <v>4.0199999999999996</v>
      </c>
      <c r="E46" s="215">
        <v>5.19</v>
      </c>
      <c r="F46" s="216">
        <v>5.5758000000000001</v>
      </c>
      <c r="G46" s="216">
        <v>5.2804000000000002</v>
      </c>
      <c r="H46" s="96">
        <v>4.8571999999999997</v>
      </c>
    </row>
    <row r="47" spans="1:8" x14ac:dyDescent="0.45">
      <c r="F47" s="19"/>
      <c r="G47" s="19"/>
      <c r="H47" s="19"/>
    </row>
    <row r="48" spans="1:8" x14ac:dyDescent="0.45">
      <c r="A48" s="21" t="s">
        <v>28</v>
      </c>
      <c r="B48" s="21"/>
      <c r="C48" s="21"/>
      <c r="E48" s="19"/>
      <c r="F48" s="82"/>
      <c r="G48" s="82"/>
      <c r="H48" s="82"/>
    </row>
    <row r="49" spans="1:8" x14ac:dyDescent="0.45">
      <c r="A49" s="22">
        <v>2023</v>
      </c>
      <c r="B49" s="23"/>
      <c r="C49" s="23"/>
      <c r="D49" s="23"/>
      <c r="E49" s="23"/>
      <c r="F49" s="23"/>
      <c r="G49" s="23"/>
      <c r="H49" s="23"/>
    </row>
    <row r="50" spans="1:8" s="206" customFormat="1" x14ac:dyDescent="0.45">
      <c r="A50" s="217" t="s">
        <v>152</v>
      </c>
      <c r="B50" s="218"/>
      <c r="C50" s="218"/>
      <c r="E50" s="49"/>
      <c r="F50" s="219"/>
      <c r="G50" s="219"/>
      <c r="H50" s="219"/>
    </row>
    <row r="51" spans="1:8" x14ac:dyDescent="0.45">
      <c r="A51" s="24" t="s">
        <v>29</v>
      </c>
      <c r="B51" s="21"/>
      <c r="C51" s="21"/>
      <c r="E51" s="19"/>
      <c r="F51" s="82"/>
      <c r="G51" s="82"/>
      <c r="H51" s="82"/>
    </row>
    <row r="52" spans="1:8" x14ac:dyDescent="0.45">
      <c r="A52" s="24"/>
      <c r="B52" s="21"/>
      <c r="C52" s="21"/>
      <c r="E52" s="19"/>
      <c r="F52" s="82"/>
      <c r="G52" s="82"/>
      <c r="H52" s="82"/>
    </row>
    <row r="53" spans="1:8" x14ac:dyDescent="0.45">
      <c r="A53" s="22">
        <v>2021</v>
      </c>
      <c r="B53" s="23"/>
      <c r="C53" s="23"/>
      <c r="D53" s="23"/>
      <c r="E53" s="23"/>
      <c r="F53" s="23"/>
      <c r="G53" s="23"/>
      <c r="H53" s="23"/>
    </row>
    <row r="54" spans="1:8" s="9" customFormat="1" x14ac:dyDescent="0.45">
      <c r="A54" s="24" t="s">
        <v>30</v>
      </c>
      <c r="B54" s="25"/>
      <c r="C54" s="25"/>
    </row>
    <row r="55" spans="1:8" s="9" customFormat="1" x14ac:dyDescent="0.45">
      <c r="A55" s="24" t="s">
        <v>31</v>
      </c>
      <c r="B55" s="25"/>
      <c r="C55" s="25"/>
    </row>
    <row r="56" spans="1:8" s="9" customFormat="1" x14ac:dyDescent="0.45">
      <c r="A56" s="24" t="s">
        <v>32</v>
      </c>
      <c r="B56" s="25"/>
      <c r="C56" s="25"/>
    </row>
    <row r="57" spans="1:8" s="9" customFormat="1" x14ac:dyDescent="0.45">
      <c r="A57" s="24" t="s">
        <v>33</v>
      </c>
      <c r="B57" s="25"/>
      <c r="C57" s="25"/>
    </row>
    <row r="58" spans="1:8" s="9" customFormat="1" x14ac:dyDescent="0.45">
      <c r="A58" s="1"/>
      <c r="B58" s="25"/>
      <c r="C58" s="25"/>
    </row>
    <row r="59" spans="1:8" x14ac:dyDescent="0.45">
      <c r="A59" s="22">
        <v>2020</v>
      </c>
      <c r="B59" s="23"/>
      <c r="C59" s="23"/>
      <c r="D59" s="23"/>
      <c r="E59" s="23"/>
      <c r="F59" s="23"/>
      <c r="G59" s="23"/>
      <c r="H59" s="23"/>
    </row>
    <row r="60" spans="1:8" x14ac:dyDescent="0.45">
      <c r="A60" s="26" t="s">
        <v>34</v>
      </c>
    </row>
    <row r="61" spans="1:8" x14ac:dyDescent="0.45">
      <c r="A61" s="26" t="s">
        <v>35</v>
      </c>
      <c r="B61" s="21"/>
      <c r="C61" s="21"/>
    </row>
    <row r="62" spans="1:8" x14ac:dyDescent="0.45">
      <c r="B62" s="21"/>
      <c r="C62" s="21"/>
    </row>
    <row r="63" spans="1:8" x14ac:dyDescent="0.45">
      <c r="A63" s="22">
        <v>2019</v>
      </c>
      <c r="B63" s="23"/>
      <c r="C63" s="23"/>
      <c r="D63" s="23"/>
      <c r="E63" s="23"/>
      <c r="F63" s="23"/>
      <c r="G63" s="23"/>
      <c r="H63" s="23"/>
    </row>
    <row r="64" spans="1:8" x14ac:dyDescent="0.45">
      <c r="A64" s="26" t="s">
        <v>36</v>
      </c>
    </row>
    <row r="66" spans="1:8" x14ac:dyDescent="0.45">
      <c r="A66" s="22">
        <v>2018</v>
      </c>
      <c r="B66" s="23"/>
      <c r="C66" s="23"/>
      <c r="D66" s="23"/>
      <c r="E66" s="23"/>
      <c r="F66" s="23"/>
      <c r="G66" s="23"/>
      <c r="H66" s="23"/>
    </row>
    <row r="67" spans="1:8" x14ac:dyDescent="0.45">
      <c r="A67" s="26" t="s">
        <v>37</v>
      </c>
    </row>
    <row r="68" spans="1:8" x14ac:dyDescent="0.45">
      <c r="A68" s="26" t="s">
        <v>38</v>
      </c>
    </row>
    <row r="69" spans="1:8" x14ac:dyDescent="0.45">
      <c r="A69" s="26" t="s">
        <v>39</v>
      </c>
    </row>
    <row r="71" spans="1:8" x14ac:dyDescent="0.45">
      <c r="A71" s="22">
        <v>2017</v>
      </c>
      <c r="B71" s="23"/>
      <c r="C71" s="23"/>
      <c r="D71" s="23"/>
      <c r="E71" s="23"/>
      <c r="F71" s="23"/>
      <c r="G71" s="23"/>
      <c r="H71" s="23"/>
    </row>
    <row r="72" spans="1:8" x14ac:dyDescent="0.45">
      <c r="A72" s="26" t="s">
        <v>40</v>
      </c>
    </row>
    <row r="73" spans="1:8" x14ac:dyDescent="0.45">
      <c r="A73" s="26" t="s">
        <v>41</v>
      </c>
    </row>
  </sheetData>
  <mergeCells count="3">
    <mergeCell ref="B6:H7"/>
    <mergeCell ref="B37:H37"/>
    <mergeCell ref="A1:H5"/>
  </mergeCells>
  <phoneticPr fontId="22" type="noConversion"/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showGridLines="0" zoomScale="65" zoomScaleNormal="65" workbookViewId="0">
      <pane xSplit="8" topLeftCell="AF1" activePane="topRight" state="frozen"/>
      <selection pane="topRight" sqref="A1:H5"/>
    </sheetView>
  </sheetViews>
  <sheetFormatPr defaultColWidth="10.7265625" defaultRowHeight="15.5" x14ac:dyDescent="0.45"/>
  <cols>
    <col min="1" max="1" width="64.453125" style="9" customWidth="1"/>
    <col min="2" max="8" width="14.26953125" style="9" customWidth="1"/>
    <col min="9" max="9" width="3.26953125" style="9" customWidth="1"/>
    <col min="10" max="37" width="14.453125" style="9" customWidth="1"/>
    <col min="38" max="16384" width="10.7265625" style="9"/>
  </cols>
  <sheetData>
    <row r="1" spans="1:38" ht="13.9" customHeight="1" x14ac:dyDescent="0.45">
      <c r="A1" s="226" t="s">
        <v>42</v>
      </c>
      <c r="B1" s="226"/>
      <c r="C1" s="226"/>
      <c r="D1" s="226"/>
      <c r="E1" s="226"/>
      <c r="F1" s="226"/>
      <c r="G1" s="226"/>
      <c r="H1" s="226"/>
      <c r="I1" s="27"/>
    </row>
    <row r="2" spans="1:38" ht="13.9" customHeight="1" x14ac:dyDescent="0.45">
      <c r="A2" s="226"/>
      <c r="B2" s="226"/>
      <c r="C2" s="226"/>
      <c r="D2" s="226"/>
      <c r="E2" s="226"/>
      <c r="F2" s="226"/>
      <c r="G2" s="226"/>
      <c r="H2" s="226"/>
      <c r="I2" s="27"/>
    </row>
    <row r="3" spans="1:38" ht="13.9" customHeight="1" x14ac:dyDescent="0.45">
      <c r="A3" s="226"/>
      <c r="B3" s="226"/>
      <c r="C3" s="226"/>
      <c r="D3" s="226"/>
      <c r="E3" s="226"/>
      <c r="F3" s="226"/>
      <c r="G3" s="226"/>
      <c r="H3" s="226"/>
      <c r="I3" s="27"/>
    </row>
    <row r="4" spans="1:38" ht="13.9" customHeight="1" x14ac:dyDescent="0.45">
      <c r="A4" s="226"/>
      <c r="B4" s="226"/>
      <c r="C4" s="226"/>
      <c r="D4" s="226"/>
      <c r="E4" s="226"/>
      <c r="F4" s="226"/>
      <c r="G4" s="226"/>
      <c r="H4" s="226"/>
      <c r="I4" s="27"/>
    </row>
    <row r="5" spans="1:38" ht="13.9" customHeight="1" x14ac:dyDescent="0.45">
      <c r="A5" s="226"/>
      <c r="B5" s="226"/>
      <c r="C5" s="226"/>
      <c r="D5" s="226"/>
      <c r="E5" s="226"/>
      <c r="F5" s="226"/>
      <c r="G5" s="226"/>
      <c r="H5" s="226"/>
      <c r="I5" s="27"/>
      <c r="AK5" s="208"/>
    </row>
    <row r="6" spans="1:38" ht="13.9" customHeight="1" x14ac:dyDescent="0.45">
      <c r="A6" s="184"/>
      <c r="B6" s="231" t="s">
        <v>1</v>
      </c>
      <c r="C6" s="231"/>
      <c r="D6" s="231"/>
      <c r="E6" s="231"/>
      <c r="F6" s="231"/>
      <c r="G6" s="161"/>
      <c r="H6" s="233"/>
      <c r="I6" s="29"/>
      <c r="J6" s="228" t="s">
        <v>43</v>
      </c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</row>
    <row r="7" spans="1:38" ht="13.9" customHeight="1" x14ac:dyDescent="0.45">
      <c r="A7" s="164"/>
      <c r="B7" s="232"/>
      <c r="C7" s="232"/>
      <c r="D7" s="232"/>
      <c r="E7" s="232"/>
      <c r="F7" s="232"/>
      <c r="G7" s="165"/>
      <c r="H7" s="234"/>
      <c r="I7" s="30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</row>
    <row r="8" spans="1:38" ht="16" thickBot="1" x14ac:dyDescent="0.5">
      <c r="A8" s="185" t="s">
        <v>2</v>
      </c>
      <c r="B8" s="186">
        <v>2017</v>
      </c>
      <c r="C8" s="186">
        <v>2018</v>
      </c>
      <c r="D8" s="186">
        <v>2019</v>
      </c>
      <c r="E8" s="186">
        <v>2020</v>
      </c>
      <c r="F8" s="186">
        <v>2021</v>
      </c>
      <c r="G8" s="186">
        <v>2022</v>
      </c>
      <c r="H8" s="186">
        <v>2023</v>
      </c>
      <c r="J8" s="158" t="s">
        <v>44</v>
      </c>
      <c r="K8" s="158" t="s">
        <v>45</v>
      </c>
      <c r="L8" s="158" t="s">
        <v>46</v>
      </c>
      <c r="M8" s="158" t="s">
        <v>47</v>
      </c>
      <c r="N8" s="159" t="s">
        <v>48</v>
      </c>
      <c r="O8" s="158" t="s">
        <v>49</v>
      </c>
      <c r="P8" s="158" t="s">
        <v>50</v>
      </c>
      <c r="Q8" s="158" t="s">
        <v>51</v>
      </c>
      <c r="R8" s="158" t="s">
        <v>52</v>
      </c>
      <c r="S8" s="159" t="s">
        <v>53</v>
      </c>
      <c r="T8" s="158" t="s">
        <v>54</v>
      </c>
      <c r="U8" s="158" t="s">
        <v>55</v>
      </c>
      <c r="V8" s="158" t="s">
        <v>56</v>
      </c>
      <c r="W8" s="158" t="s">
        <v>57</v>
      </c>
      <c r="X8" s="159" t="s">
        <v>58</v>
      </c>
      <c r="Y8" s="158" t="s">
        <v>59</v>
      </c>
      <c r="Z8" s="158" t="s">
        <v>60</v>
      </c>
      <c r="AA8" s="158" t="s">
        <v>61</v>
      </c>
      <c r="AB8" s="158" t="s">
        <v>62</v>
      </c>
      <c r="AC8" s="159" t="s">
        <v>63</v>
      </c>
      <c r="AD8" s="159" t="s">
        <v>64</v>
      </c>
      <c r="AE8" s="159" t="s">
        <v>65</v>
      </c>
      <c r="AF8" s="159" t="s">
        <v>66</v>
      </c>
      <c r="AG8" s="159" t="s">
        <v>67</v>
      </c>
      <c r="AH8" s="159" t="s">
        <v>68</v>
      </c>
      <c r="AI8" s="159" t="s">
        <v>69</v>
      </c>
      <c r="AJ8" s="159" t="s">
        <v>70</v>
      </c>
      <c r="AK8" s="159" t="s">
        <v>71</v>
      </c>
    </row>
    <row r="9" spans="1:38" ht="16" thickTop="1" x14ac:dyDescent="0.45">
      <c r="A9" s="9" t="s">
        <v>18</v>
      </c>
    </row>
    <row r="10" spans="1:38" x14ac:dyDescent="0.45">
      <c r="A10" s="31" t="s">
        <v>72</v>
      </c>
      <c r="B10" s="85"/>
      <c r="C10" s="85"/>
      <c r="D10" s="85"/>
      <c r="E10" s="85"/>
      <c r="F10" s="85"/>
      <c r="G10" s="85"/>
      <c r="H10" s="85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8" x14ac:dyDescent="0.45">
      <c r="A11" s="9" t="s">
        <v>73</v>
      </c>
      <c r="B11" s="32">
        <v>3162256</v>
      </c>
      <c r="C11" s="32">
        <v>2932609</v>
      </c>
      <c r="D11" s="32">
        <v>2812287</v>
      </c>
      <c r="E11" s="32">
        <v>1894618</v>
      </c>
      <c r="F11" s="32">
        <v>2543907</v>
      </c>
      <c r="G11" s="32">
        <v>3457491</v>
      </c>
      <c r="H11" s="32">
        <v>4137675</v>
      </c>
      <c r="I11" s="32"/>
      <c r="J11" s="32">
        <v>745408</v>
      </c>
      <c r="K11" s="32">
        <v>762221</v>
      </c>
      <c r="L11" s="32">
        <v>803351</v>
      </c>
      <c r="M11" s="32">
        <v>851276</v>
      </c>
      <c r="N11" s="32">
        <v>807061</v>
      </c>
      <c r="O11" s="32">
        <v>718454</v>
      </c>
      <c r="P11" s="32">
        <v>691270</v>
      </c>
      <c r="Q11" s="32">
        <v>715823</v>
      </c>
      <c r="R11" s="32">
        <v>695384</v>
      </c>
      <c r="S11" s="32">
        <v>688397</v>
      </c>
      <c r="T11" s="32">
        <v>713207</v>
      </c>
      <c r="U11" s="32">
        <v>715300</v>
      </c>
      <c r="V11" s="32">
        <v>587537</v>
      </c>
      <c r="W11" s="32">
        <v>279707</v>
      </c>
      <c r="X11" s="32">
        <v>446977</v>
      </c>
      <c r="Y11" s="32">
        <v>580397</v>
      </c>
      <c r="Z11" s="32">
        <v>537889</v>
      </c>
      <c r="AA11" s="32">
        <v>566092</v>
      </c>
      <c r="AB11" s="32">
        <v>694079</v>
      </c>
      <c r="AC11" s="32">
        <v>745847</v>
      </c>
      <c r="AD11" s="32">
        <v>755294</v>
      </c>
      <c r="AE11" s="32">
        <v>848350</v>
      </c>
      <c r="AF11" s="32">
        <v>881586</v>
      </c>
      <c r="AG11" s="32">
        <v>972261</v>
      </c>
      <c r="AH11" s="32">
        <v>946354</v>
      </c>
      <c r="AI11" s="32">
        <v>994530</v>
      </c>
      <c r="AJ11" s="32">
        <v>1075328</v>
      </c>
      <c r="AK11" s="32">
        <v>1121463</v>
      </c>
      <c r="AL11" s="32"/>
    </row>
    <row r="12" spans="1:38" x14ac:dyDescent="0.45">
      <c r="A12" s="166" t="s">
        <v>74</v>
      </c>
      <c r="B12" s="189">
        <v>157269</v>
      </c>
      <c r="C12" s="189">
        <v>148962</v>
      </c>
      <c r="D12" s="189">
        <v>146790</v>
      </c>
      <c r="E12" s="189">
        <v>89601</v>
      </c>
      <c r="F12" s="189">
        <v>116034</v>
      </c>
      <c r="G12" s="189">
        <v>161411</v>
      </c>
      <c r="H12" s="189">
        <v>194203</v>
      </c>
      <c r="I12" s="32"/>
      <c r="J12" s="190">
        <v>36072</v>
      </c>
      <c r="K12" s="190">
        <v>36477</v>
      </c>
      <c r="L12" s="190">
        <v>39115</v>
      </c>
      <c r="M12" s="190">
        <v>45605</v>
      </c>
      <c r="N12" s="190">
        <v>42826</v>
      </c>
      <c r="O12" s="190">
        <v>35516</v>
      </c>
      <c r="P12" s="190">
        <v>33102</v>
      </c>
      <c r="Q12" s="190">
        <v>37519</v>
      </c>
      <c r="R12" s="190">
        <v>35615</v>
      </c>
      <c r="S12" s="190">
        <v>35348</v>
      </c>
      <c r="T12" s="190">
        <v>36762</v>
      </c>
      <c r="U12" s="190">
        <v>39066</v>
      </c>
      <c r="V12" s="190">
        <v>29967</v>
      </c>
      <c r="W12" s="190">
        <v>12817</v>
      </c>
      <c r="X12" s="190">
        <v>19821</v>
      </c>
      <c r="Y12" s="190">
        <v>26996</v>
      </c>
      <c r="Z12" s="190">
        <v>23227</v>
      </c>
      <c r="AA12" s="190">
        <v>26604</v>
      </c>
      <c r="AB12" s="190">
        <v>31757</v>
      </c>
      <c r="AC12" s="190">
        <v>34447</v>
      </c>
      <c r="AD12" s="190">
        <v>35387</v>
      </c>
      <c r="AE12" s="190">
        <v>39545</v>
      </c>
      <c r="AF12" s="190">
        <v>40117</v>
      </c>
      <c r="AG12" s="190">
        <v>46362</v>
      </c>
      <c r="AH12" s="190">
        <v>44438</v>
      </c>
      <c r="AI12" s="190">
        <v>45991</v>
      </c>
      <c r="AJ12" s="190">
        <v>49782</v>
      </c>
      <c r="AK12" s="190">
        <v>53992</v>
      </c>
      <c r="AL12" s="32"/>
    </row>
    <row r="13" spans="1:38" x14ac:dyDescent="0.45">
      <c r="A13" s="187" t="s">
        <v>75</v>
      </c>
      <c r="B13" s="188">
        <v>3319525</v>
      </c>
      <c r="C13" s="188">
        <v>3081571</v>
      </c>
      <c r="D13" s="188">
        <v>2959077</v>
      </c>
      <c r="E13" s="188">
        <v>1984219</v>
      </c>
      <c r="F13" s="188">
        <v>2659941.0437387149</v>
      </c>
      <c r="G13" s="188">
        <v>3618902</v>
      </c>
      <c r="H13" s="188">
        <v>4331878</v>
      </c>
      <c r="I13" s="32"/>
      <c r="J13" s="188">
        <v>781480</v>
      </c>
      <c r="K13" s="188">
        <v>798698</v>
      </c>
      <c r="L13" s="188">
        <v>842466</v>
      </c>
      <c r="M13" s="188">
        <v>896881</v>
      </c>
      <c r="N13" s="188">
        <v>849887</v>
      </c>
      <c r="O13" s="188">
        <v>753970</v>
      </c>
      <c r="P13" s="188">
        <v>724372</v>
      </c>
      <c r="Q13" s="188">
        <v>753342</v>
      </c>
      <c r="R13" s="188">
        <v>730999</v>
      </c>
      <c r="S13" s="188">
        <v>723745</v>
      </c>
      <c r="T13" s="188">
        <v>749969</v>
      </c>
      <c r="U13" s="188">
        <v>754366</v>
      </c>
      <c r="V13" s="188">
        <v>617504</v>
      </c>
      <c r="W13" s="188">
        <v>292524</v>
      </c>
      <c r="X13" s="188">
        <v>466799</v>
      </c>
      <c r="Y13" s="188">
        <v>607392</v>
      </c>
      <c r="Z13" s="188">
        <v>561116</v>
      </c>
      <c r="AA13" s="188">
        <v>592696</v>
      </c>
      <c r="AB13" s="188">
        <v>725836</v>
      </c>
      <c r="AC13" s="188">
        <v>780294</v>
      </c>
      <c r="AD13" s="188">
        <v>790681</v>
      </c>
      <c r="AE13" s="188">
        <v>887895</v>
      </c>
      <c r="AF13" s="188">
        <v>921703</v>
      </c>
      <c r="AG13" s="188">
        <v>1018623</v>
      </c>
      <c r="AH13" s="188">
        <v>990792</v>
      </c>
      <c r="AI13" s="188">
        <v>1040521</v>
      </c>
      <c r="AJ13" s="188">
        <v>1125110</v>
      </c>
      <c r="AK13" s="188">
        <v>1175455</v>
      </c>
      <c r="AL13" s="32"/>
    </row>
    <row r="14" spans="1:38" x14ac:dyDescent="0.45">
      <c r="A14" s="31" t="s">
        <v>76</v>
      </c>
      <c r="B14" s="8"/>
      <c r="C14" s="8"/>
      <c r="D14" s="8"/>
      <c r="E14" s="8"/>
      <c r="F14" s="54"/>
      <c r="G14" s="54"/>
      <c r="H14" s="54"/>
      <c r="I14" s="32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8" x14ac:dyDescent="0.45">
      <c r="A15" s="166" t="s">
        <v>77</v>
      </c>
      <c r="B15" s="51"/>
      <c r="C15" s="51"/>
      <c r="D15" s="51"/>
      <c r="E15" s="51"/>
      <c r="F15" s="51"/>
      <c r="G15" s="51"/>
      <c r="H15" s="51"/>
      <c r="I15" s="32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</row>
    <row r="16" spans="1:38" x14ac:dyDescent="0.45">
      <c r="A16" s="36" t="s">
        <v>78</v>
      </c>
      <c r="B16" s="32">
        <v>-1110240</v>
      </c>
      <c r="C16" s="32">
        <v>-1030499</v>
      </c>
      <c r="D16" s="32">
        <v>-1007584</v>
      </c>
      <c r="E16" s="32">
        <v>-677087</v>
      </c>
      <c r="F16" s="32">
        <v>-899077</v>
      </c>
      <c r="G16" s="32">
        <v>-1227293</v>
      </c>
      <c r="H16" s="32">
        <v>-1457720</v>
      </c>
      <c r="I16" s="32"/>
      <c r="J16" s="32">
        <v>-263464</v>
      </c>
      <c r="K16" s="32">
        <v>-272741</v>
      </c>
      <c r="L16" s="32">
        <v>-283892</v>
      </c>
      <c r="M16" s="32">
        <v>-290143</v>
      </c>
      <c r="N16" s="32">
        <v>-285267</v>
      </c>
      <c r="O16" s="32">
        <v>-249569</v>
      </c>
      <c r="P16" s="32">
        <v>-245141</v>
      </c>
      <c r="Q16" s="32">
        <v>-250524</v>
      </c>
      <c r="R16" s="32">
        <v>-247035</v>
      </c>
      <c r="S16" s="32">
        <v>-248583</v>
      </c>
      <c r="T16" s="32">
        <v>-256189</v>
      </c>
      <c r="U16" s="32">
        <v>-255776</v>
      </c>
      <c r="V16" s="32">
        <v>-211857</v>
      </c>
      <c r="W16" s="32">
        <v>-101645</v>
      </c>
      <c r="X16" s="32">
        <v>-158289</v>
      </c>
      <c r="Y16" s="32">
        <v>-205296</v>
      </c>
      <c r="Z16" s="32">
        <v>-192659</v>
      </c>
      <c r="AA16" s="32">
        <v>-203355</v>
      </c>
      <c r="AB16" s="32">
        <v>-244527</v>
      </c>
      <c r="AC16" s="32">
        <v>-258536</v>
      </c>
      <c r="AD16" s="32">
        <v>-263408</v>
      </c>
      <c r="AE16" s="32">
        <v>-301028</v>
      </c>
      <c r="AF16" s="32">
        <v>-316368</v>
      </c>
      <c r="AG16" s="32">
        <v>-346489</v>
      </c>
      <c r="AH16" s="32">
        <v>-333866</v>
      </c>
      <c r="AI16" s="32">
        <v>-351745</v>
      </c>
      <c r="AJ16" s="32">
        <v>-376023</v>
      </c>
      <c r="AK16" s="32">
        <v>-396086</v>
      </c>
      <c r="AL16" s="32"/>
    </row>
    <row r="17" spans="1:38" x14ac:dyDescent="0.45">
      <c r="A17" s="191" t="s">
        <v>79</v>
      </c>
      <c r="B17" s="189">
        <v>-683954</v>
      </c>
      <c r="C17" s="189">
        <v>-607793</v>
      </c>
      <c r="D17" s="189">
        <v>-567653</v>
      </c>
      <c r="E17" s="189">
        <v>-413074</v>
      </c>
      <c r="F17" s="189">
        <v>-482608</v>
      </c>
      <c r="G17" s="189">
        <v>-668764</v>
      </c>
      <c r="H17" s="189">
        <v>-790042</v>
      </c>
      <c r="I17" s="32"/>
      <c r="J17" s="190">
        <v>-166276</v>
      </c>
      <c r="K17" s="190">
        <v>-168617</v>
      </c>
      <c r="L17" s="190">
        <v>-174023</v>
      </c>
      <c r="M17" s="190">
        <v>-175040</v>
      </c>
      <c r="N17" s="190">
        <v>-173114</v>
      </c>
      <c r="O17" s="190">
        <v>-156150</v>
      </c>
      <c r="P17" s="190">
        <v>-141439</v>
      </c>
      <c r="Q17" s="190">
        <v>-137090</v>
      </c>
      <c r="R17" s="190">
        <v>-142056</v>
      </c>
      <c r="S17" s="190">
        <v>-142759</v>
      </c>
      <c r="T17" s="190">
        <v>-142474</v>
      </c>
      <c r="U17" s="190">
        <v>-140364</v>
      </c>
      <c r="V17" s="190">
        <v>-134199</v>
      </c>
      <c r="W17" s="190">
        <v>-71785</v>
      </c>
      <c r="X17" s="190">
        <v>-95543</v>
      </c>
      <c r="Y17" s="190">
        <v>-111547</v>
      </c>
      <c r="Z17" s="190">
        <v>-114421</v>
      </c>
      <c r="AA17" s="190">
        <v>-109845</v>
      </c>
      <c r="AB17" s="190">
        <v>-125228</v>
      </c>
      <c r="AC17" s="190">
        <v>-133114</v>
      </c>
      <c r="AD17" s="190">
        <v>-152228</v>
      </c>
      <c r="AE17" s="190">
        <v>-169441</v>
      </c>
      <c r="AF17" s="190">
        <v>-165362</v>
      </c>
      <c r="AG17" s="190">
        <v>-181733</v>
      </c>
      <c r="AH17" s="190">
        <v>-185317</v>
      </c>
      <c r="AI17" s="190">
        <v>-194065</v>
      </c>
      <c r="AJ17" s="190">
        <v>-200904</v>
      </c>
      <c r="AK17" s="190">
        <v>-209756</v>
      </c>
      <c r="AL17" s="32"/>
    </row>
    <row r="18" spans="1:38" x14ac:dyDescent="0.45">
      <c r="A18" s="36" t="s">
        <v>80</v>
      </c>
      <c r="B18" s="32">
        <v>-842519</v>
      </c>
      <c r="C18" s="32">
        <v>-803539</v>
      </c>
      <c r="D18" s="32">
        <v>-799633</v>
      </c>
      <c r="E18" s="32">
        <v>-624154</v>
      </c>
      <c r="F18" s="32">
        <v>-772169</v>
      </c>
      <c r="G18" s="32">
        <v>-967690</v>
      </c>
      <c r="H18" s="32">
        <v>-1154334</v>
      </c>
      <c r="I18" s="32"/>
      <c r="J18" s="32">
        <v>-202803</v>
      </c>
      <c r="K18" s="32">
        <v>-206944</v>
      </c>
      <c r="L18" s="32">
        <v>-213467</v>
      </c>
      <c r="M18" s="32">
        <v>-219304</v>
      </c>
      <c r="N18" s="32">
        <v>-216622</v>
      </c>
      <c r="O18" s="32">
        <v>-199923</v>
      </c>
      <c r="P18" s="32">
        <v>-190964</v>
      </c>
      <c r="Q18" s="32">
        <v>-196031</v>
      </c>
      <c r="R18" s="32">
        <v>-199904</v>
      </c>
      <c r="S18" s="32">
        <v>-197242</v>
      </c>
      <c r="T18" s="32">
        <v>-201407</v>
      </c>
      <c r="U18" s="32">
        <v>-201081</v>
      </c>
      <c r="V18" s="32">
        <v>-188104</v>
      </c>
      <c r="W18" s="32">
        <v>-125617</v>
      </c>
      <c r="X18" s="32">
        <v>-144338</v>
      </c>
      <c r="Y18" s="32">
        <v>-166095</v>
      </c>
      <c r="Z18" s="32">
        <v>-178193</v>
      </c>
      <c r="AA18" s="32">
        <v>-182740</v>
      </c>
      <c r="AB18" s="32">
        <v>-204293</v>
      </c>
      <c r="AC18" s="32">
        <v>-206943</v>
      </c>
      <c r="AD18" s="32">
        <v>-220127</v>
      </c>
      <c r="AE18" s="32">
        <v>-244747</v>
      </c>
      <c r="AF18" s="32">
        <v>-243208</v>
      </c>
      <c r="AG18" s="32">
        <v>-259608</v>
      </c>
      <c r="AH18" s="32">
        <v>-263723</v>
      </c>
      <c r="AI18" s="32">
        <v>-278997</v>
      </c>
      <c r="AJ18" s="32">
        <v>-300456</v>
      </c>
      <c r="AK18" s="32">
        <v>-311158</v>
      </c>
      <c r="AL18" s="32"/>
    </row>
    <row r="19" spans="1:38" x14ac:dyDescent="0.45">
      <c r="A19" s="191" t="s">
        <v>81</v>
      </c>
      <c r="B19" s="189">
        <v>-163954</v>
      </c>
      <c r="C19" s="189">
        <v>-157886</v>
      </c>
      <c r="D19" s="189">
        <v>-155388</v>
      </c>
      <c r="E19" s="189">
        <v>-110957</v>
      </c>
      <c r="F19" s="189">
        <v>-131401</v>
      </c>
      <c r="G19" s="189">
        <v>-194522</v>
      </c>
      <c r="H19" s="189">
        <v>-249278</v>
      </c>
      <c r="I19" s="32"/>
      <c r="J19" s="190">
        <v>-38512</v>
      </c>
      <c r="K19" s="190">
        <v>-38845</v>
      </c>
      <c r="L19" s="190">
        <v>-40092</v>
      </c>
      <c r="M19" s="190">
        <v>-46504</v>
      </c>
      <c r="N19" s="190">
        <v>-42171</v>
      </c>
      <c r="O19" s="190">
        <v>-38603</v>
      </c>
      <c r="P19" s="190">
        <v>-37851</v>
      </c>
      <c r="Q19" s="190">
        <v>-39259</v>
      </c>
      <c r="R19" s="190">
        <v>-39329</v>
      </c>
      <c r="S19" s="190">
        <v>-38433</v>
      </c>
      <c r="T19" s="190">
        <v>-38656</v>
      </c>
      <c r="U19" s="190">
        <v>-38969</v>
      </c>
      <c r="V19" s="190">
        <v>-34124</v>
      </c>
      <c r="W19" s="190">
        <v>-16545</v>
      </c>
      <c r="X19" s="190">
        <v>-26402</v>
      </c>
      <c r="Y19" s="190">
        <v>-33886</v>
      </c>
      <c r="Z19" s="190">
        <v>-27661</v>
      </c>
      <c r="AA19" s="190">
        <v>-29236</v>
      </c>
      <c r="AB19" s="190">
        <v>-35623</v>
      </c>
      <c r="AC19" s="190">
        <v>-38881</v>
      </c>
      <c r="AD19" s="190">
        <v>-38616</v>
      </c>
      <c r="AE19" s="190">
        <v>-44061</v>
      </c>
      <c r="AF19" s="190">
        <v>-51076</v>
      </c>
      <c r="AG19" s="190">
        <v>-60769</v>
      </c>
      <c r="AH19" s="190">
        <v>-56739</v>
      </c>
      <c r="AI19" s="190">
        <v>-58520</v>
      </c>
      <c r="AJ19" s="190">
        <v>-65058</v>
      </c>
      <c r="AK19" s="190">
        <v>-68961</v>
      </c>
      <c r="AL19" s="32"/>
    </row>
    <row r="20" spans="1:38" x14ac:dyDescent="0.45">
      <c r="A20" s="9" t="s">
        <v>82</v>
      </c>
      <c r="B20" s="32">
        <v>-69836</v>
      </c>
      <c r="C20" s="32">
        <v>-67927</v>
      </c>
      <c r="D20" s="32">
        <v>-61278</v>
      </c>
      <c r="E20" s="32">
        <v>-43512</v>
      </c>
      <c r="F20" s="32">
        <v>-50627</v>
      </c>
      <c r="G20" s="32">
        <v>-68028</v>
      </c>
      <c r="H20" s="32">
        <v>-83359</v>
      </c>
      <c r="I20" s="32"/>
      <c r="J20" s="32">
        <v>-16111</v>
      </c>
      <c r="K20" s="32">
        <v>-16540</v>
      </c>
      <c r="L20" s="32">
        <v>-17000</v>
      </c>
      <c r="M20" s="32">
        <v>-20185</v>
      </c>
      <c r="N20" s="32">
        <v>-19155</v>
      </c>
      <c r="O20" s="32">
        <v>-15787</v>
      </c>
      <c r="P20" s="32">
        <v>-15382</v>
      </c>
      <c r="Q20" s="32">
        <v>-17604</v>
      </c>
      <c r="R20" s="32">
        <v>-17874</v>
      </c>
      <c r="S20" s="32">
        <v>-17834</v>
      </c>
      <c r="T20" s="32">
        <v>-17793</v>
      </c>
      <c r="U20" s="32">
        <v>-7777</v>
      </c>
      <c r="V20" s="32">
        <v>-9780</v>
      </c>
      <c r="W20" s="32">
        <v>-10171</v>
      </c>
      <c r="X20" s="32">
        <v>-10825</v>
      </c>
      <c r="Y20" s="32">
        <v>-12736</v>
      </c>
      <c r="Z20" s="32">
        <v>-11827</v>
      </c>
      <c r="AA20" s="32">
        <v>-12152</v>
      </c>
      <c r="AB20" s="32">
        <v>-13342</v>
      </c>
      <c r="AC20" s="32">
        <v>-13306</v>
      </c>
      <c r="AD20" s="32">
        <v>-16008</v>
      </c>
      <c r="AE20" s="32">
        <v>-16855</v>
      </c>
      <c r="AF20" s="32">
        <v>-17181</v>
      </c>
      <c r="AG20" s="32">
        <v>-17984</v>
      </c>
      <c r="AH20" s="32">
        <v>-18209</v>
      </c>
      <c r="AI20" s="32">
        <v>-20420</v>
      </c>
      <c r="AJ20" s="32">
        <v>-21424</v>
      </c>
      <c r="AK20" s="32">
        <v>-23306</v>
      </c>
      <c r="AL20" s="32"/>
    </row>
    <row r="21" spans="1:38" x14ac:dyDescent="0.45">
      <c r="A21" s="166" t="s">
        <v>83</v>
      </c>
      <c r="B21" s="189">
        <v>-244664</v>
      </c>
      <c r="C21" s="189">
        <v>-229324</v>
      </c>
      <c r="D21" s="189">
        <v>-212515</v>
      </c>
      <c r="E21" s="189">
        <v>-171382</v>
      </c>
      <c r="F21" s="189">
        <v>-210909</v>
      </c>
      <c r="G21" s="189">
        <v>-239263</v>
      </c>
      <c r="H21" s="189">
        <v>-285000</v>
      </c>
      <c r="I21" s="32"/>
      <c r="J21" s="190">
        <v>-54903</v>
      </c>
      <c r="K21" s="190">
        <v>-60844</v>
      </c>
      <c r="L21" s="190">
        <v>-60203</v>
      </c>
      <c r="M21" s="190">
        <v>-68714</v>
      </c>
      <c r="N21" s="190">
        <v>-57650</v>
      </c>
      <c r="O21" s="190">
        <v>-59268</v>
      </c>
      <c r="P21" s="190">
        <v>-50155</v>
      </c>
      <c r="Q21" s="190">
        <v>-62250</v>
      </c>
      <c r="R21" s="190">
        <v>-52359</v>
      </c>
      <c r="S21" s="190">
        <v>-53500</v>
      </c>
      <c r="T21" s="190">
        <v>-51354</v>
      </c>
      <c r="U21" s="190">
        <v>-55302</v>
      </c>
      <c r="V21" s="190">
        <v>-48798</v>
      </c>
      <c r="W21" s="190">
        <v>-37249</v>
      </c>
      <c r="X21" s="190">
        <v>-38561</v>
      </c>
      <c r="Y21" s="190">
        <v>-46774</v>
      </c>
      <c r="Z21" s="190">
        <v>-44966</v>
      </c>
      <c r="AA21" s="190">
        <v>-49352</v>
      </c>
      <c r="AB21" s="190">
        <v>-53522</v>
      </c>
      <c r="AC21" s="190">
        <v>-63069</v>
      </c>
      <c r="AD21" s="190">
        <v>-55538</v>
      </c>
      <c r="AE21" s="190">
        <v>-54996</v>
      </c>
      <c r="AF21" s="190">
        <v>-58638</v>
      </c>
      <c r="AG21" s="190">
        <v>-70091</v>
      </c>
      <c r="AH21" s="190">
        <v>-65592</v>
      </c>
      <c r="AI21" s="190">
        <v>-69526</v>
      </c>
      <c r="AJ21" s="190">
        <v>-67806</v>
      </c>
      <c r="AK21" s="190">
        <v>-82076</v>
      </c>
      <c r="AL21" s="32"/>
    </row>
    <row r="22" spans="1:38" x14ac:dyDescent="0.45">
      <c r="A22" s="9" t="s">
        <v>84</v>
      </c>
      <c r="B22" s="32">
        <v>68577</v>
      </c>
      <c r="C22" s="32">
        <v>-61145</v>
      </c>
      <c r="D22" s="32">
        <v>4910</v>
      </c>
      <c r="E22" s="32">
        <v>-10807</v>
      </c>
      <c r="F22" s="32">
        <v>26369</v>
      </c>
      <c r="G22" s="32">
        <v>11080</v>
      </c>
      <c r="H22" s="32">
        <v>1894</v>
      </c>
      <c r="I22" s="32"/>
      <c r="J22" s="32">
        <v>49919</v>
      </c>
      <c r="K22" s="32">
        <v>1417</v>
      </c>
      <c r="L22" s="32">
        <v>-6021</v>
      </c>
      <c r="M22" s="32">
        <v>23263</v>
      </c>
      <c r="N22" s="32">
        <v>-43837</v>
      </c>
      <c r="O22" s="32">
        <v>-15537</v>
      </c>
      <c r="P22" s="32">
        <v>9959</v>
      </c>
      <c r="Q22" s="32">
        <v>-11730</v>
      </c>
      <c r="R22" s="32">
        <v>-1118</v>
      </c>
      <c r="S22" s="32">
        <v>351</v>
      </c>
      <c r="T22" s="32">
        <v>149</v>
      </c>
      <c r="U22" s="32">
        <v>5528</v>
      </c>
      <c r="V22" s="32">
        <v>2223</v>
      </c>
      <c r="W22" s="32">
        <v>-6789</v>
      </c>
      <c r="X22" s="32">
        <v>3100</v>
      </c>
      <c r="Y22" s="32">
        <v>-9341</v>
      </c>
      <c r="Z22" s="32">
        <v>1803</v>
      </c>
      <c r="AA22" s="32">
        <v>11801</v>
      </c>
      <c r="AB22" s="32">
        <v>1442</v>
      </c>
      <c r="AC22" s="32">
        <v>11323</v>
      </c>
      <c r="AD22" s="32">
        <v>3591</v>
      </c>
      <c r="AE22" s="32">
        <v>3879</v>
      </c>
      <c r="AF22" s="32">
        <v>4044</v>
      </c>
      <c r="AG22" s="32">
        <v>-434</v>
      </c>
      <c r="AH22" s="32">
        <v>-1061</v>
      </c>
      <c r="AI22" s="32">
        <v>7644</v>
      </c>
      <c r="AJ22" s="32">
        <v>-2364</v>
      </c>
      <c r="AK22" s="32">
        <v>-2325</v>
      </c>
      <c r="AL22" s="32"/>
    </row>
    <row r="23" spans="1:38" x14ac:dyDescent="0.45">
      <c r="A23" s="187" t="s">
        <v>85</v>
      </c>
      <c r="B23" s="193">
        <v>-3046590</v>
      </c>
      <c r="C23" s="193">
        <v>-2958113</v>
      </c>
      <c r="D23" s="193">
        <v>-2799141</v>
      </c>
      <c r="E23" s="193">
        <v>-2050973</v>
      </c>
      <c r="F23" s="193">
        <v>-2520422</v>
      </c>
      <c r="G23" s="193">
        <v>-3354480</v>
      </c>
      <c r="H23" s="193">
        <v>-4017839</v>
      </c>
      <c r="I23" s="32"/>
      <c r="J23" s="193">
        <v>-692150</v>
      </c>
      <c r="K23" s="193">
        <v>-763114</v>
      </c>
      <c r="L23" s="193">
        <v>-794698</v>
      </c>
      <c r="M23" s="193">
        <v>-796627</v>
      </c>
      <c r="N23" s="193">
        <v>-837816</v>
      </c>
      <c r="O23" s="193">
        <v>-734837</v>
      </c>
      <c r="P23" s="193">
        <v>-670973</v>
      </c>
      <c r="Q23" s="193">
        <v>-714488</v>
      </c>
      <c r="R23" s="193">
        <v>-699675</v>
      </c>
      <c r="S23" s="193">
        <v>-698000</v>
      </c>
      <c r="T23" s="193">
        <v>-707724</v>
      </c>
      <c r="U23" s="193">
        <v>-693741</v>
      </c>
      <c r="V23" s="193">
        <v>-624639</v>
      </c>
      <c r="W23" s="193">
        <v>-369801</v>
      </c>
      <c r="X23" s="193">
        <v>-470858</v>
      </c>
      <c r="Y23" s="193">
        <v>-585675</v>
      </c>
      <c r="Z23" s="193">
        <v>-567924</v>
      </c>
      <c r="AA23" s="193">
        <v>-574879</v>
      </c>
      <c r="AB23" s="193">
        <v>-675093</v>
      </c>
      <c r="AC23" s="193">
        <v>-702526</v>
      </c>
      <c r="AD23" s="193">
        <v>-742334</v>
      </c>
      <c r="AE23" s="193">
        <v>-827249</v>
      </c>
      <c r="AF23" s="193">
        <v>-847789</v>
      </c>
      <c r="AG23" s="193">
        <v>-937108</v>
      </c>
      <c r="AH23" s="193">
        <v>-924507</v>
      </c>
      <c r="AI23" s="193">
        <v>-965629</v>
      </c>
      <c r="AJ23" s="193">
        <v>-1034035</v>
      </c>
      <c r="AK23" s="193">
        <v>-1093668</v>
      </c>
      <c r="AL23" s="32"/>
    </row>
    <row r="24" spans="1:38" x14ac:dyDescent="0.45">
      <c r="A24" s="187" t="s">
        <v>86</v>
      </c>
      <c r="B24" s="193">
        <v>272935</v>
      </c>
      <c r="C24" s="193">
        <v>123458</v>
      </c>
      <c r="D24" s="193">
        <v>159936</v>
      </c>
      <c r="E24" s="193">
        <v>-66753</v>
      </c>
      <c r="F24" s="193">
        <v>139519</v>
      </c>
      <c r="G24" s="193">
        <v>264422</v>
      </c>
      <c r="H24" s="193">
        <v>314039</v>
      </c>
      <c r="I24" s="32"/>
      <c r="J24" s="193">
        <v>89330</v>
      </c>
      <c r="K24" s="193">
        <v>35584</v>
      </c>
      <c r="L24" s="193">
        <v>47768</v>
      </c>
      <c r="M24" s="193">
        <v>100254</v>
      </c>
      <c r="N24" s="193">
        <v>12071</v>
      </c>
      <c r="O24" s="193">
        <v>19133</v>
      </c>
      <c r="P24" s="193">
        <v>53399</v>
      </c>
      <c r="Q24" s="193">
        <v>38854</v>
      </c>
      <c r="R24" s="193">
        <v>31324</v>
      </c>
      <c r="S24" s="193">
        <v>25745</v>
      </c>
      <c r="T24" s="193">
        <v>42245</v>
      </c>
      <c r="U24" s="193">
        <v>60625</v>
      </c>
      <c r="V24" s="193">
        <v>-7135</v>
      </c>
      <c r="W24" s="193">
        <v>-77277</v>
      </c>
      <c r="X24" s="193">
        <v>-4059</v>
      </c>
      <c r="Y24" s="193">
        <v>21717</v>
      </c>
      <c r="Z24" s="193">
        <v>-6808</v>
      </c>
      <c r="AA24" s="193">
        <v>17817</v>
      </c>
      <c r="AB24" s="193">
        <v>50743</v>
      </c>
      <c r="AC24" s="193">
        <v>77768</v>
      </c>
      <c r="AD24" s="193">
        <v>48347</v>
      </c>
      <c r="AE24" s="193">
        <v>60646</v>
      </c>
      <c r="AF24" s="193">
        <v>73914</v>
      </c>
      <c r="AG24" s="193">
        <v>81515</v>
      </c>
      <c r="AH24" s="193">
        <v>66285</v>
      </c>
      <c r="AI24" s="193">
        <v>74892</v>
      </c>
      <c r="AJ24" s="193">
        <v>91075</v>
      </c>
      <c r="AK24" s="193">
        <v>81787</v>
      </c>
      <c r="AL24" s="32"/>
    </row>
    <row r="25" spans="1:38" x14ac:dyDescent="0.45">
      <c r="A25" s="166" t="s">
        <v>87</v>
      </c>
      <c r="B25" s="189">
        <v>-68357</v>
      </c>
      <c r="C25" s="189">
        <v>-52868</v>
      </c>
      <c r="D25" s="189">
        <v>-52079</v>
      </c>
      <c r="E25" s="189">
        <v>-59068</v>
      </c>
      <c r="F25" s="189">
        <v>-49546</v>
      </c>
      <c r="G25" s="189">
        <v>-43750</v>
      </c>
      <c r="H25" s="189">
        <v>-32275</v>
      </c>
      <c r="I25" s="32"/>
      <c r="J25" s="190">
        <v>-16415</v>
      </c>
      <c r="K25" s="190">
        <v>-23043</v>
      </c>
      <c r="L25" s="190">
        <v>-15045</v>
      </c>
      <c r="M25" s="190">
        <v>-13854</v>
      </c>
      <c r="N25" s="190">
        <v>-14640</v>
      </c>
      <c r="O25" s="190">
        <v>-12457</v>
      </c>
      <c r="P25" s="190">
        <v>-12229</v>
      </c>
      <c r="Q25" s="190">
        <v>-13542</v>
      </c>
      <c r="R25" s="190">
        <v>-12446</v>
      </c>
      <c r="S25" s="190">
        <v>-13230</v>
      </c>
      <c r="T25" s="190">
        <v>-12524</v>
      </c>
      <c r="U25" s="190">
        <v>-13879</v>
      </c>
      <c r="V25" s="190">
        <v>-14396</v>
      </c>
      <c r="W25" s="190">
        <v>-14832</v>
      </c>
      <c r="X25" s="190">
        <v>-15024</v>
      </c>
      <c r="Y25" s="190">
        <v>-14816</v>
      </c>
      <c r="Z25" s="190">
        <v>-12282</v>
      </c>
      <c r="AA25" s="190">
        <v>-13425</v>
      </c>
      <c r="AB25" s="190">
        <v>-14028</v>
      </c>
      <c r="AC25" s="190">
        <v>-9811</v>
      </c>
      <c r="AD25" s="190">
        <v>-10659</v>
      </c>
      <c r="AE25" s="190">
        <f>-21923-2238</f>
        <v>-24161</v>
      </c>
      <c r="AF25" s="190">
        <f>-3222-4698</f>
        <v>-7920</v>
      </c>
      <c r="AG25" s="190">
        <v>-1010</v>
      </c>
      <c r="AH25" s="190">
        <v>-9859</v>
      </c>
      <c r="AI25" s="190">
        <v>-12128</v>
      </c>
      <c r="AJ25" s="190">
        <v>-4973</v>
      </c>
      <c r="AK25" s="190">
        <v>-5315</v>
      </c>
      <c r="AL25" s="32"/>
    </row>
    <row r="26" spans="1:38" x14ac:dyDescent="0.45">
      <c r="A26" s="9" t="s">
        <v>88</v>
      </c>
      <c r="B26" s="32">
        <v>-7065</v>
      </c>
      <c r="C26" s="32">
        <v>-565</v>
      </c>
      <c r="D26" s="32">
        <v>439</v>
      </c>
      <c r="E26" s="32">
        <v>-2297</v>
      </c>
      <c r="F26" s="32">
        <v>-5183</v>
      </c>
      <c r="G26" s="32">
        <v>-10490</v>
      </c>
      <c r="H26" s="32">
        <v>-13183</v>
      </c>
      <c r="I26" s="32"/>
      <c r="J26" s="190">
        <v>-642</v>
      </c>
      <c r="K26" s="190">
        <v>-6589</v>
      </c>
      <c r="L26" s="190">
        <v>195</v>
      </c>
      <c r="M26" s="190">
        <v>-29</v>
      </c>
      <c r="N26" s="32">
        <v>-98</v>
      </c>
      <c r="O26" s="32">
        <v>-233</v>
      </c>
      <c r="P26" s="32">
        <v>140</v>
      </c>
      <c r="Q26" s="32">
        <v>-374</v>
      </c>
      <c r="R26" s="32">
        <v>769</v>
      </c>
      <c r="S26" s="32">
        <v>-1199</v>
      </c>
      <c r="T26" s="32">
        <v>2219</v>
      </c>
      <c r="U26" s="32">
        <v>-1350</v>
      </c>
      <c r="V26" s="32">
        <v>-491</v>
      </c>
      <c r="W26" s="32">
        <v>29</v>
      </c>
      <c r="X26" s="32">
        <v>79</v>
      </c>
      <c r="Y26" s="32">
        <v>-1914</v>
      </c>
      <c r="Z26" s="32">
        <v>-1149</v>
      </c>
      <c r="AA26" s="32">
        <v>-4232</v>
      </c>
      <c r="AB26" s="32">
        <v>-809</v>
      </c>
      <c r="AC26" s="32">
        <v>1007</v>
      </c>
      <c r="AD26" s="32">
        <v>-11692</v>
      </c>
      <c r="AE26" s="32">
        <v>-1144</v>
      </c>
      <c r="AF26" s="32">
        <v>7578</v>
      </c>
      <c r="AG26" s="32">
        <v>-5232</v>
      </c>
      <c r="AH26" s="32">
        <v>-4929</v>
      </c>
      <c r="AI26" s="32">
        <v>-9191</v>
      </c>
      <c r="AJ26" s="32">
        <v>900</v>
      </c>
      <c r="AK26" s="32">
        <v>37</v>
      </c>
      <c r="AL26" s="32"/>
    </row>
    <row r="27" spans="1:38" x14ac:dyDescent="0.45">
      <c r="A27" s="9" t="s">
        <v>89</v>
      </c>
      <c r="B27" s="192">
        <v>0</v>
      </c>
      <c r="C27" s="192">
        <v>0</v>
      </c>
      <c r="D27" s="192">
        <v>0</v>
      </c>
      <c r="E27" s="32">
        <v>25676</v>
      </c>
      <c r="F27" s="192">
        <v>0</v>
      </c>
      <c r="G27" s="32">
        <v>0</v>
      </c>
      <c r="H27" s="32">
        <v>0</v>
      </c>
      <c r="I27" s="32"/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T27" s="192">
        <v>0</v>
      </c>
      <c r="U27" s="192">
        <v>0</v>
      </c>
      <c r="V27" s="32">
        <v>4247</v>
      </c>
      <c r="W27" s="32">
        <v>8705</v>
      </c>
      <c r="X27" s="32">
        <v>5118</v>
      </c>
      <c r="Y27" s="32">
        <v>7606</v>
      </c>
      <c r="Z27" s="192">
        <v>0</v>
      </c>
      <c r="AA27" s="192">
        <v>0</v>
      </c>
      <c r="AB27" s="192">
        <v>0</v>
      </c>
      <c r="AC27" s="192">
        <v>0</v>
      </c>
      <c r="AD27" s="192">
        <v>0</v>
      </c>
      <c r="AE27" s="192">
        <v>0</v>
      </c>
      <c r="AF27" s="192">
        <v>0</v>
      </c>
      <c r="AG27" s="192">
        <v>0</v>
      </c>
      <c r="AH27" s="192">
        <v>0</v>
      </c>
      <c r="AI27" s="192">
        <v>0</v>
      </c>
      <c r="AJ27" s="192">
        <v>0</v>
      </c>
      <c r="AK27" s="192">
        <v>0</v>
      </c>
      <c r="AL27" s="32"/>
    </row>
    <row r="28" spans="1:38" x14ac:dyDescent="0.45">
      <c r="A28" s="166" t="s">
        <v>90</v>
      </c>
      <c r="B28" s="189">
        <v>-14265</v>
      </c>
      <c r="C28" s="189">
        <v>14874</v>
      </c>
      <c r="D28" s="189">
        <v>12754</v>
      </c>
      <c r="E28" s="189">
        <v>-31707</v>
      </c>
      <c r="F28" s="189">
        <v>-9189</v>
      </c>
      <c r="G28" s="189">
        <v>16501</v>
      </c>
      <c r="H28" s="189">
        <v>10774</v>
      </c>
      <c r="I28" s="32"/>
      <c r="J28" s="190">
        <v>-8560</v>
      </c>
      <c r="K28" s="190">
        <v>-15552</v>
      </c>
      <c r="L28" s="190">
        <v>5635</v>
      </c>
      <c r="M28" s="190">
        <v>4211</v>
      </c>
      <c r="N28" s="190">
        <v>8177</v>
      </c>
      <c r="O28" s="190">
        <v>-3049</v>
      </c>
      <c r="P28" s="190">
        <v>10523</v>
      </c>
      <c r="Q28" s="190">
        <v>-777</v>
      </c>
      <c r="R28" s="190">
        <v>1538</v>
      </c>
      <c r="S28" s="190">
        <v>4110</v>
      </c>
      <c r="T28" s="190">
        <v>4467</v>
      </c>
      <c r="U28" s="190">
        <v>2639</v>
      </c>
      <c r="V28" s="190">
        <v>-32634</v>
      </c>
      <c r="W28" s="190">
        <v>-3806</v>
      </c>
      <c r="X28" s="190">
        <v>-8555</v>
      </c>
      <c r="Y28" s="190">
        <v>13288</v>
      </c>
      <c r="Z28" s="190">
        <v>-9348</v>
      </c>
      <c r="AA28" s="190">
        <v>15167</v>
      </c>
      <c r="AB28" s="190">
        <v>-14909</v>
      </c>
      <c r="AC28" s="190">
        <v>-99</v>
      </c>
      <c r="AD28" s="190">
        <v>15827</v>
      </c>
      <c r="AE28" s="190">
        <f>-7283+2238</f>
        <v>-5045</v>
      </c>
      <c r="AF28" s="190">
        <f>1318+4698</f>
        <v>6016</v>
      </c>
      <c r="AG28" s="190">
        <v>-297</v>
      </c>
      <c r="AH28" s="190">
        <v>7283</v>
      </c>
      <c r="AI28" s="190">
        <v>13662</v>
      </c>
      <c r="AJ28" s="190">
        <v>1286</v>
      </c>
      <c r="AK28" s="190">
        <v>-11457</v>
      </c>
      <c r="AL28" s="32"/>
    </row>
    <row r="29" spans="1:38" x14ac:dyDescent="0.45">
      <c r="A29" s="9" t="s">
        <v>91</v>
      </c>
      <c r="B29" s="32">
        <v>-435</v>
      </c>
      <c r="C29" s="32">
        <v>270</v>
      </c>
      <c r="D29" s="32">
        <v>-2097</v>
      </c>
      <c r="E29" s="32">
        <v>2296</v>
      </c>
      <c r="F29" s="32">
        <v>2185</v>
      </c>
      <c r="G29" s="32">
        <v>-287</v>
      </c>
      <c r="H29" s="32">
        <v>-1238</v>
      </c>
      <c r="I29" s="32"/>
      <c r="J29" s="32">
        <v>-695</v>
      </c>
      <c r="K29" s="32">
        <v>-430</v>
      </c>
      <c r="L29" s="32">
        <v>517</v>
      </c>
      <c r="M29" s="32">
        <v>172</v>
      </c>
      <c r="N29" s="32">
        <v>16</v>
      </c>
      <c r="O29" s="32">
        <v>-78</v>
      </c>
      <c r="P29" s="32">
        <v>53</v>
      </c>
      <c r="Q29" s="32">
        <v>280</v>
      </c>
      <c r="R29" s="32">
        <v>-85</v>
      </c>
      <c r="S29" s="32">
        <v>-12</v>
      </c>
      <c r="T29" s="32">
        <v>-2216</v>
      </c>
      <c r="U29" s="32">
        <v>216</v>
      </c>
      <c r="V29" s="32">
        <v>-46</v>
      </c>
      <c r="W29" s="32">
        <v>26</v>
      </c>
      <c r="X29" s="32">
        <v>-111</v>
      </c>
      <c r="Y29" s="32">
        <v>2427</v>
      </c>
      <c r="Z29" s="32">
        <v>-142</v>
      </c>
      <c r="AA29" s="32">
        <v>-77</v>
      </c>
      <c r="AB29" s="32">
        <v>2439</v>
      </c>
      <c r="AC29" s="32">
        <v>-35</v>
      </c>
      <c r="AD29" s="32">
        <v>-25</v>
      </c>
      <c r="AE29" s="32">
        <v>-83</v>
      </c>
      <c r="AF29" s="32">
        <v>59</v>
      </c>
      <c r="AG29" s="32">
        <v>-238</v>
      </c>
      <c r="AH29" s="32">
        <v>-110</v>
      </c>
      <c r="AI29" s="32">
        <v>116</v>
      </c>
      <c r="AJ29" s="32">
        <v>-106</v>
      </c>
      <c r="AK29" s="32">
        <v>-1138</v>
      </c>
      <c r="AL29" s="32"/>
    </row>
    <row r="30" spans="1:38" x14ac:dyDescent="0.45">
      <c r="A30" s="187" t="s">
        <v>92</v>
      </c>
      <c r="B30" s="193">
        <v>182813</v>
      </c>
      <c r="C30" s="193">
        <v>85169</v>
      </c>
      <c r="D30" s="193">
        <v>118953</v>
      </c>
      <c r="E30" s="193">
        <v>-131853.5</v>
      </c>
      <c r="F30" s="193">
        <v>77786</v>
      </c>
      <c r="G30" s="193">
        <v>226396</v>
      </c>
      <c r="H30" s="193">
        <v>278117</v>
      </c>
      <c r="I30" s="32"/>
      <c r="J30" s="193">
        <v>63018</v>
      </c>
      <c r="K30" s="193">
        <v>-10030</v>
      </c>
      <c r="L30" s="193">
        <v>39070</v>
      </c>
      <c r="M30" s="193">
        <v>90754</v>
      </c>
      <c r="N30" s="193">
        <v>5526</v>
      </c>
      <c r="O30" s="193">
        <v>3316</v>
      </c>
      <c r="P30" s="193">
        <v>51886</v>
      </c>
      <c r="Q30" s="193">
        <v>24441</v>
      </c>
      <c r="R30" s="193">
        <v>21100</v>
      </c>
      <c r="S30" s="193">
        <v>15414</v>
      </c>
      <c r="T30" s="193">
        <v>34191</v>
      </c>
      <c r="U30" s="193">
        <v>48251</v>
      </c>
      <c r="V30" s="193">
        <v>-50455</v>
      </c>
      <c r="W30" s="193">
        <v>-87155</v>
      </c>
      <c r="X30" s="193">
        <v>-22552</v>
      </c>
      <c r="Y30" s="193">
        <v>28308</v>
      </c>
      <c r="Z30" s="193">
        <v>-29729</v>
      </c>
      <c r="AA30" s="193">
        <v>15250</v>
      </c>
      <c r="AB30" s="193">
        <v>23436</v>
      </c>
      <c r="AC30" s="193">
        <v>68830</v>
      </c>
      <c r="AD30" s="193">
        <v>41798</v>
      </c>
      <c r="AE30" s="193">
        <v>30213</v>
      </c>
      <c r="AF30" s="193">
        <v>79647</v>
      </c>
      <c r="AG30" s="193">
        <v>74738</v>
      </c>
      <c r="AH30" s="193">
        <v>58670</v>
      </c>
      <c r="AI30" s="193">
        <v>67351</v>
      </c>
      <c r="AJ30" s="193">
        <v>88182</v>
      </c>
      <c r="AK30" s="193">
        <v>63914</v>
      </c>
      <c r="AL30" s="32"/>
    </row>
    <row r="31" spans="1:38" x14ac:dyDescent="0.45">
      <c r="A31" s="9" t="s">
        <v>93</v>
      </c>
      <c r="B31" s="32">
        <v>-53314</v>
      </c>
      <c r="C31" s="32">
        <v>-48136</v>
      </c>
      <c r="D31" s="32">
        <v>-38837</v>
      </c>
      <c r="E31" s="32">
        <v>-17532</v>
      </c>
      <c r="F31" s="32">
        <v>-31933</v>
      </c>
      <c r="G31" s="32">
        <v>-85476</v>
      </c>
      <c r="H31" s="32">
        <v>-95702</v>
      </c>
      <c r="I31" s="32"/>
      <c r="J31" s="32">
        <v>-22339</v>
      </c>
      <c r="K31" s="32">
        <v>5987</v>
      </c>
      <c r="L31" s="32">
        <v>-15537</v>
      </c>
      <c r="M31" s="32">
        <v>-21426</v>
      </c>
      <c r="N31" s="32">
        <v>-4963</v>
      </c>
      <c r="O31" s="32">
        <v>-2210</v>
      </c>
      <c r="P31" s="32">
        <v>-25805</v>
      </c>
      <c r="Q31" s="32">
        <v>-15158</v>
      </c>
      <c r="R31" s="32">
        <v>-8876</v>
      </c>
      <c r="S31" s="32">
        <v>-4980</v>
      </c>
      <c r="T31" s="32">
        <v>-9793</v>
      </c>
      <c r="U31" s="32">
        <v>-15187</v>
      </c>
      <c r="V31" s="32">
        <v>-1869</v>
      </c>
      <c r="W31" s="32">
        <v>-2426</v>
      </c>
      <c r="X31" s="32">
        <v>-7049</v>
      </c>
      <c r="Y31" s="32">
        <v>-6188</v>
      </c>
      <c r="Z31" s="32">
        <v>70</v>
      </c>
      <c r="AA31" s="32">
        <v>-10259</v>
      </c>
      <c r="AB31" s="32">
        <v>1439</v>
      </c>
      <c r="AC31" s="32">
        <v>-23183</v>
      </c>
      <c r="AD31" s="32">
        <v>-17169</v>
      </c>
      <c r="AE31" s="32">
        <v>-15638</v>
      </c>
      <c r="AF31" s="32">
        <v>-32604</v>
      </c>
      <c r="AG31" s="32">
        <v>-20065</v>
      </c>
      <c r="AH31" s="32">
        <v>-21026</v>
      </c>
      <c r="AI31" s="32">
        <v>-38824</v>
      </c>
      <c r="AJ31" s="32">
        <v>-28072</v>
      </c>
      <c r="AK31" s="32">
        <v>-7780</v>
      </c>
      <c r="AL31" s="32"/>
    </row>
    <row r="32" spans="1:38" x14ac:dyDescent="0.45">
      <c r="A32" s="187" t="s">
        <v>94</v>
      </c>
      <c r="B32" s="193">
        <v>129499</v>
      </c>
      <c r="C32" s="193">
        <v>37033</v>
      </c>
      <c r="D32" s="193">
        <v>80116</v>
      </c>
      <c r="E32" s="193">
        <v>-149385.5</v>
      </c>
      <c r="F32" s="193">
        <v>45853</v>
      </c>
      <c r="G32" s="193">
        <v>140920</v>
      </c>
      <c r="H32" s="193">
        <v>182415</v>
      </c>
      <c r="I32" s="32"/>
      <c r="J32" s="193">
        <v>40679</v>
      </c>
      <c r="K32" s="193">
        <v>-4043</v>
      </c>
      <c r="L32" s="193">
        <v>23533</v>
      </c>
      <c r="M32" s="193">
        <v>69328</v>
      </c>
      <c r="N32" s="193">
        <v>563</v>
      </c>
      <c r="O32" s="193">
        <v>1106</v>
      </c>
      <c r="P32" s="193">
        <v>26081</v>
      </c>
      <c r="Q32" s="193">
        <v>9283</v>
      </c>
      <c r="R32" s="193">
        <v>12224</v>
      </c>
      <c r="S32" s="193">
        <v>10434</v>
      </c>
      <c r="T32" s="193">
        <v>24398</v>
      </c>
      <c r="U32" s="193">
        <v>33064</v>
      </c>
      <c r="V32" s="193">
        <v>-52324</v>
      </c>
      <c r="W32" s="193">
        <v>-89581</v>
      </c>
      <c r="X32" s="193">
        <v>-29601</v>
      </c>
      <c r="Y32" s="193">
        <v>22120</v>
      </c>
      <c r="Z32" s="193">
        <v>-29659</v>
      </c>
      <c r="AA32" s="193">
        <v>4991</v>
      </c>
      <c r="AB32" s="193">
        <v>24875</v>
      </c>
      <c r="AC32" s="193">
        <v>45647</v>
      </c>
      <c r="AD32" s="193">
        <v>24629</v>
      </c>
      <c r="AE32" s="193">
        <v>14575</v>
      </c>
      <c r="AF32" s="193">
        <v>47043</v>
      </c>
      <c r="AG32" s="193">
        <v>54673</v>
      </c>
      <c r="AH32" s="193">
        <v>37644</v>
      </c>
      <c r="AI32" s="193">
        <v>28527</v>
      </c>
      <c r="AJ32" s="193">
        <v>60110</v>
      </c>
      <c r="AK32" s="193">
        <v>56134</v>
      </c>
      <c r="AL32" s="32"/>
    </row>
    <row r="33" spans="1:38" x14ac:dyDescent="0.45">
      <c r="A33" s="9" t="s">
        <v>95</v>
      </c>
      <c r="B33" s="32">
        <v>-333</v>
      </c>
      <c r="C33" s="32">
        <v>-186</v>
      </c>
      <c r="D33" s="32">
        <v>-220</v>
      </c>
      <c r="E33" s="32">
        <v>-65</v>
      </c>
      <c r="F33" s="32">
        <v>-367</v>
      </c>
      <c r="G33" s="32">
        <v>-577</v>
      </c>
      <c r="H33" s="32">
        <v>-1141</v>
      </c>
      <c r="I33" s="32"/>
      <c r="J33" s="32">
        <v>-77</v>
      </c>
      <c r="K33" s="32">
        <v>-71</v>
      </c>
      <c r="L33" s="32">
        <v>-128</v>
      </c>
      <c r="M33" s="32">
        <v>-56</v>
      </c>
      <c r="N33" s="32">
        <v>-45</v>
      </c>
      <c r="O33" s="32">
        <v>-40</v>
      </c>
      <c r="P33" s="32">
        <v>-55</v>
      </c>
      <c r="Q33" s="32">
        <v>-47</v>
      </c>
      <c r="R33" s="32">
        <v>-59</v>
      </c>
      <c r="S33" s="32">
        <v>-11</v>
      </c>
      <c r="T33" s="32">
        <v>-46</v>
      </c>
      <c r="U33" s="32">
        <v>-105</v>
      </c>
      <c r="V33" s="32">
        <v>-8</v>
      </c>
      <c r="W33" s="32">
        <v>38</v>
      </c>
      <c r="X33" s="32">
        <v>-10</v>
      </c>
      <c r="Y33" s="32">
        <v>-85</v>
      </c>
      <c r="Z33" s="32">
        <v>-54</v>
      </c>
      <c r="AA33" s="32">
        <v>-58</v>
      </c>
      <c r="AB33" s="32">
        <v>-170</v>
      </c>
      <c r="AC33" s="32">
        <v>-85</v>
      </c>
      <c r="AD33" s="32">
        <v>-126</v>
      </c>
      <c r="AE33" s="32">
        <v>-94</v>
      </c>
      <c r="AF33" s="32">
        <v>-176</v>
      </c>
      <c r="AG33" s="32">
        <v>-181</v>
      </c>
      <c r="AH33" s="32">
        <v>-237</v>
      </c>
      <c r="AI33" s="32">
        <v>-159</v>
      </c>
      <c r="AJ33" s="32">
        <v>-389</v>
      </c>
      <c r="AK33" s="32">
        <v>-356</v>
      </c>
      <c r="AL33" s="32"/>
    </row>
    <row r="34" spans="1:38" x14ac:dyDescent="0.45">
      <c r="A34" s="187" t="s">
        <v>96</v>
      </c>
      <c r="B34" s="193">
        <v>129166</v>
      </c>
      <c r="C34" s="193">
        <v>36847</v>
      </c>
      <c r="D34" s="193">
        <v>79896</v>
      </c>
      <c r="E34" s="193">
        <v>-149450.5</v>
      </c>
      <c r="F34" s="193">
        <v>45486</v>
      </c>
      <c r="G34" s="193">
        <v>140343</v>
      </c>
      <c r="H34" s="193">
        <v>181274</v>
      </c>
      <c r="I34" s="32"/>
      <c r="J34" s="193">
        <v>40602</v>
      </c>
      <c r="K34" s="193">
        <v>-4114</v>
      </c>
      <c r="L34" s="193">
        <v>23405</v>
      </c>
      <c r="M34" s="193">
        <v>69272</v>
      </c>
      <c r="N34" s="193">
        <v>518</v>
      </c>
      <c r="O34" s="193">
        <v>1066</v>
      </c>
      <c r="P34" s="193">
        <v>26026</v>
      </c>
      <c r="Q34" s="193">
        <v>9236</v>
      </c>
      <c r="R34" s="193">
        <v>12165</v>
      </c>
      <c r="S34" s="193">
        <v>10423</v>
      </c>
      <c r="T34" s="193">
        <v>24352</v>
      </c>
      <c r="U34" s="193">
        <v>32959</v>
      </c>
      <c r="V34" s="193">
        <v>-52332</v>
      </c>
      <c r="W34" s="193">
        <v>-89543</v>
      </c>
      <c r="X34" s="193">
        <v>-29611</v>
      </c>
      <c r="Y34" s="193">
        <v>22035</v>
      </c>
      <c r="Z34" s="193">
        <v>-29713</v>
      </c>
      <c r="AA34" s="193">
        <v>4933</v>
      </c>
      <c r="AB34" s="193">
        <v>24705</v>
      </c>
      <c r="AC34" s="193">
        <v>45562</v>
      </c>
      <c r="AD34" s="193">
        <v>24503</v>
      </c>
      <c r="AE34" s="193">
        <v>14481</v>
      </c>
      <c r="AF34" s="193">
        <v>46867</v>
      </c>
      <c r="AG34" s="193">
        <v>54492</v>
      </c>
      <c r="AH34" s="193">
        <v>37407</v>
      </c>
      <c r="AI34" s="193">
        <v>28368</v>
      </c>
      <c r="AJ34" s="193">
        <v>59721</v>
      </c>
      <c r="AK34" s="193">
        <v>55778</v>
      </c>
      <c r="AL34" s="32"/>
    </row>
    <row r="35" spans="1:38" x14ac:dyDescent="0.45">
      <c r="A35" s="7" t="s">
        <v>97</v>
      </c>
      <c r="B35" s="73"/>
      <c r="C35" s="73"/>
      <c r="D35" s="73"/>
      <c r="E35" s="73"/>
      <c r="F35" s="73"/>
      <c r="G35" s="73"/>
      <c r="H35" s="73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8" s="39" customFormat="1" x14ac:dyDescent="0.45">
      <c r="A36" s="37" t="s">
        <v>98</v>
      </c>
      <c r="B36" s="38">
        <v>0.61</v>
      </c>
      <c r="C36" s="38">
        <v>0.18</v>
      </c>
      <c r="D36" s="38">
        <v>0.39</v>
      </c>
      <c r="E36" s="38">
        <v>-0.73</v>
      </c>
      <c r="F36" s="38">
        <v>0.22</v>
      </c>
      <c r="G36" s="38">
        <v>0.67</v>
      </c>
      <c r="H36" s="38">
        <v>0.86</v>
      </c>
      <c r="I36" s="32"/>
      <c r="J36" s="38">
        <v>0.19</v>
      </c>
      <c r="K36" s="38">
        <v>-0.02</v>
      </c>
      <c r="L36" s="38">
        <v>0.11</v>
      </c>
      <c r="M36" s="38">
        <v>0.33</v>
      </c>
      <c r="N36" s="38">
        <v>0</v>
      </c>
      <c r="O36" s="38">
        <v>0.01</v>
      </c>
      <c r="P36" s="38">
        <v>0.12</v>
      </c>
      <c r="Q36" s="38">
        <v>0.04</v>
      </c>
      <c r="R36" s="38">
        <v>0.06</v>
      </c>
      <c r="S36" s="38">
        <v>0.05</v>
      </c>
      <c r="T36" s="38">
        <v>0.12</v>
      </c>
      <c r="U36" s="38">
        <v>0.16</v>
      </c>
      <c r="V36" s="38">
        <v>-0.26</v>
      </c>
      <c r="W36" s="38">
        <v>-0.44</v>
      </c>
      <c r="X36" s="38">
        <v>-0.14000000000000001</v>
      </c>
      <c r="Y36" s="38">
        <v>0.11</v>
      </c>
      <c r="Z36" s="38">
        <v>-0.14000000000000001</v>
      </c>
      <c r="AA36" s="38">
        <v>0.02</v>
      </c>
      <c r="AB36" s="38">
        <v>0.12</v>
      </c>
      <c r="AC36" s="38">
        <v>0.22</v>
      </c>
      <c r="AD36" s="38">
        <v>0.12</v>
      </c>
      <c r="AE36" s="38">
        <v>7.0000000000000007E-2</v>
      </c>
      <c r="AF36" s="38">
        <v>0.22254612530443299</v>
      </c>
      <c r="AG36" s="38">
        <v>0.25875314101796903</v>
      </c>
      <c r="AH36" s="38">
        <v>0.177625683514262</v>
      </c>
      <c r="AI36" s="38">
        <v>0.13468431718063598</v>
      </c>
      <c r="AJ36" s="38">
        <v>0.28000000000000003</v>
      </c>
      <c r="AK36" s="38">
        <v>0.26</v>
      </c>
    </row>
    <row r="37" spans="1:38" s="39" customFormat="1" ht="16" thickBot="1" x14ac:dyDescent="0.5">
      <c r="A37" s="77" t="s">
        <v>99</v>
      </c>
      <c r="B37" s="76">
        <v>210935685</v>
      </c>
      <c r="C37" s="76">
        <v>209136832</v>
      </c>
      <c r="D37" s="76">
        <v>204003977</v>
      </c>
      <c r="E37" s="76">
        <v>205417516</v>
      </c>
      <c r="F37" s="40">
        <v>210386761</v>
      </c>
      <c r="G37" s="40">
        <v>210552173</v>
      </c>
      <c r="H37" s="40">
        <v>210632812</v>
      </c>
      <c r="I37" s="32"/>
      <c r="J37" s="40">
        <v>210711224</v>
      </c>
      <c r="K37" s="40">
        <v>210881194</v>
      </c>
      <c r="L37" s="40">
        <v>211072340</v>
      </c>
      <c r="M37" s="40">
        <v>211072508</v>
      </c>
      <c r="N37" s="40">
        <v>211072508</v>
      </c>
      <c r="O37" s="40">
        <v>210579612</v>
      </c>
      <c r="P37" s="40">
        <v>208628186</v>
      </c>
      <c r="Q37" s="40">
        <v>206324785</v>
      </c>
      <c r="R37" s="40">
        <v>204035213</v>
      </c>
      <c r="S37" s="40">
        <v>203840735</v>
      </c>
      <c r="T37" s="40">
        <v>204069355</v>
      </c>
      <c r="U37" s="40">
        <v>204069509</v>
      </c>
      <c r="V37" s="40">
        <v>204070029</v>
      </c>
      <c r="W37" s="76">
        <v>204317323</v>
      </c>
      <c r="X37" s="76">
        <v>205990486</v>
      </c>
      <c r="Y37" s="76">
        <v>207265620</v>
      </c>
      <c r="Z37" s="76">
        <v>207265773</v>
      </c>
      <c r="AA37" s="76">
        <v>210359930</v>
      </c>
      <c r="AB37" s="76">
        <v>210478322</v>
      </c>
      <c r="AC37" s="76">
        <v>210478322</v>
      </c>
      <c r="AD37" s="76">
        <v>210478322</v>
      </c>
      <c r="AE37" s="76">
        <v>210539537</v>
      </c>
      <c r="AF37" s="76">
        <v>210594545</v>
      </c>
      <c r="AG37" s="76">
        <v>210594545</v>
      </c>
      <c r="AH37" s="76">
        <v>210594545</v>
      </c>
      <c r="AI37" s="76">
        <v>210625859</v>
      </c>
      <c r="AJ37" s="76">
        <v>210654969</v>
      </c>
      <c r="AK37" s="76">
        <v>210654969</v>
      </c>
    </row>
    <row r="38" spans="1:38" s="39" customFormat="1" x14ac:dyDescent="0.45">
      <c r="A38" s="41" t="s">
        <v>100</v>
      </c>
      <c r="B38" s="86"/>
      <c r="C38" s="86"/>
      <c r="D38" s="86"/>
      <c r="E38" s="87"/>
      <c r="F38" s="87"/>
      <c r="G38" s="87"/>
      <c r="H38" s="87"/>
      <c r="I38" s="32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</row>
    <row r="39" spans="1:38" s="39" customFormat="1" x14ac:dyDescent="0.45">
      <c r="A39" s="33" t="s">
        <v>86</v>
      </c>
      <c r="B39" s="64">
        <v>272935</v>
      </c>
      <c r="C39" s="64">
        <v>123458</v>
      </c>
      <c r="D39" s="64">
        <v>159936</v>
      </c>
      <c r="E39" s="64">
        <v>-66754</v>
      </c>
      <c r="F39" s="64">
        <v>139519</v>
      </c>
      <c r="G39" s="64">
        <v>264422</v>
      </c>
      <c r="H39" s="64">
        <v>314039</v>
      </c>
      <c r="I39" s="32"/>
      <c r="J39" s="34">
        <v>89330</v>
      </c>
      <c r="K39" s="34">
        <v>35584</v>
      </c>
      <c r="L39" s="34">
        <v>47768</v>
      </c>
      <c r="M39" s="34">
        <v>100254</v>
      </c>
      <c r="N39" s="34">
        <v>12071</v>
      </c>
      <c r="O39" s="34">
        <v>19133</v>
      </c>
      <c r="P39" s="34">
        <v>53399</v>
      </c>
      <c r="Q39" s="34">
        <v>38854</v>
      </c>
      <c r="R39" s="34">
        <v>31324</v>
      </c>
      <c r="S39" s="34">
        <v>25745</v>
      </c>
      <c r="T39" s="34">
        <v>42245</v>
      </c>
      <c r="U39" s="34">
        <v>60625</v>
      </c>
      <c r="V39" s="34">
        <v>-7135</v>
      </c>
      <c r="W39" s="34">
        <v>-77277</v>
      </c>
      <c r="X39" s="34">
        <v>-4059</v>
      </c>
      <c r="Y39" s="34">
        <v>21717</v>
      </c>
      <c r="Z39" s="34">
        <v>-6808</v>
      </c>
      <c r="AA39" s="34">
        <v>17817</v>
      </c>
      <c r="AB39" s="34">
        <v>50743</v>
      </c>
      <c r="AC39" s="34">
        <v>77768</v>
      </c>
      <c r="AD39" s="34">
        <v>48347</v>
      </c>
      <c r="AE39" s="34">
        <v>60646</v>
      </c>
      <c r="AF39" s="34">
        <v>73914</v>
      </c>
      <c r="AG39" s="34">
        <v>81515</v>
      </c>
      <c r="AH39" s="34">
        <v>66285</v>
      </c>
      <c r="AI39" s="34">
        <v>74892</v>
      </c>
      <c r="AJ39" s="34">
        <v>91075</v>
      </c>
      <c r="AK39" s="34">
        <v>81787</v>
      </c>
      <c r="AL39" s="32"/>
    </row>
    <row r="40" spans="1:38" s="39" customFormat="1" x14ac:dyDescent="0.45">
      <c r="A40" s="37" t="s">
        <v>101</v>
      </c>
      <c r="B40" s="43">
        <v>99382</v>
      </c>
      <c r="C40" s="43">
        <v>105800</v>
      </c>
      <c r="D40" s="43">
        <v>123218</v>
      </c>
      <c r="E40" s="43">
        <v>126853</v>
      </c>
      <c r="F40" s="43">
        <v>120394</v>
      </c>
      <c r="G40" s="43">
        <v>119777</v>
      </c>
      <c r="H40" s="43">
        <v>149268</v>
      </c>
      <c r="I40" s="32"/>
      <c r="J40" s="43">
        <v>23452</v>
      </c>
      <c r="K40" s="43">
        <v>24440</v>
      </c>
      <c r="L40" s="43">
        <v>25298</v>
      </c>
      <c r="M40" s="43">
        <v>26192</v>
      </c>
      <c r="N40" s="43">
        <v>26517</v>
      </c>
      <c r="O40" s="43">
        <v>25573</v>
      </c>
      <c r="P40" s="43">
        <v>25195</v>
      </c>
      <c r="Q40" s="43">
        <v>28515</v>
      </c>
      <c r="R40" s="43">
        <v>28948</v>
      </c>
      <c r="S40" s="43">
        <v>30321</v>
      </c>
      <c r="T40" s="43">
        <v>30400</v>
      </c>
      <c r="U40" s="43">
        <v>33548</v>
      </c>
      <c r="V40" s="43">
        <v>35348</v>
      </c>
      <c r="W40" s="43">
        <v>30277</v>
      </c>
      <c r="X40" s="43">
        <v>30841</v>
      </c>
      <c r="Y40" s="43">
        <v>30387</v>
      </c>
      <c r="Z40" s="43">
        <v>30366</v>
      </c>
      <c r="AA40" s="43">
        <v>29796</v>
      </c>
      <c r="AB40" s="43">
        <v>31032</v>
      </c>
      <c r="AC40" s="43">
        <v>29200</v>
      </c>
      <c r="AD40" s="43">
        <v>30136</v>
      </c>
      <c r="AE40" s="43">
        <v>30504</v>
      </c>
      <c r="AF40" s="43">
        <v>28294</v>
      </c>
      <c r="AG40" s="43">
        <v>30843</v>
      </c>
      <c r="AH40" s="43">
        <v>33520</v>
      </c>
      <c r="AI40" s="43">
        <v>35000</v>
      </c>
      <c r="AJ40" s="43">
        <v>37286</v>
      </c>
      <c r="AK40" s="43">
        <v>43462</v>
      </c>
      <c r="AL40" s="32"/>
    </row>
    <row r="41" spans="1:38" s="39" customFormat="1" x14ac:dyDescent="0.45">
      <c r="A41" s="33" t="s">
        <v>102</v>
      </c>
      <c r="B41" s="64">
        <v>-67380</v>
      </c>
      <c r="C41" s="64">
        <v>28739</v>
      </c>
      <c r="D41" s="64">
        <v>8621</v>
      </c>
      <c r="E41" s="64">
        <v>8012</v>
      </c>
      <c r="F41" s="64">
        <v>11845</v>
      </c>
      <c r="G41" s="64">
        <v>2365</v>
      </c>
      <c r="H41" s="64">
        <v>8997</v>
      </c>
      <c r="I41" s="32"/>
      <c r="J41" s="34">
        <v>-50098</v>
      </c>
      <c r="K41" s="34">
        <v>-3426</v>
      </c>
      <c r="L41" s="34">
        <v>1170</v>
      </c>
      <c r="M41" s="34">
        <v>-15026</v>
      </c>
      <c r="N41" s="34">
        <v>18</v>
      </c>
      <c r="O41" s="34">
        <v>698</v>
      </c>
      <c r="P41" s="34">
        <v>9293</v>
      </c>
      <c r="Q41" s="34">
        <v>18732</v>
      </c>
      <c r="R41" s="34">
        <v>347</v>
      </c>
      <c r="S41" s="34">
        <v>-250</v>
      </c>
      <c r="T41" s="34">
        <v>2320</v>
      </c>
      <c r="U41" s="34">
        <v>6204</v>
      </c>
      <c r="V41" s="34">
        <v>313</v>
      </c>
      <c r="W41" s="34">
        <v>4096</v>
      </c>
      <c r="X41" s="34">
        <v>-1746</v>
      </c>
      <c r="Y41" s="34">
        <v>5352</v>
      </c>
      <c r="Z41" s="34">
        <v>372</v>
      </c>
      <c r="AA41" s="34">
        <v>-457</v>
      </c>
      <c r="AB41" s="34">
        <v>7512</v>
      </c>
      <c r="AC41" s="34">
        <v>4418</v>
      </c>
      <c r="AD41" s="34">
        <v>15</v>
      </c>
      <c r="AE41" s="34">
        <v>212</v>
      </c>
      <c r="AF41" s="34">
        <v>441</v>
      </c>
      <c r="AG41" s="34">
        <v>1697</v>
      </c>
      <c r="AH41" s="34">
        <v>699</v>
      </c>
      <c r="AI41" s="34">
        <v>164</v>
      </c>
      <c r="AJ41" s="34">
        <v>759</v>
      </c>
      <c r="AK41" s="34">
        <v>7375</v>
      </c>
      <c r="AL41" s="32"/>
    </row>
    <row r="42" spans="1:38" s="39" customFormat="1" x14ac:dyDescent="0.45">
      <c r="A42" s="41" t="s">
        <v>12</v>
      </c>
      <c r="B42" s="44">
        <v>304937</v>
      </c>
      <c r="C42" s="44">
        <v>257997</v>
      </c>
      <c r="D42" s="44">
        <v>291775</v>
      </c>
      <c r="E42" s="44">
        <v>68111</v>
      </c>
      <c r="F42" s="44">
        <v>271758</v>
      </c>
      <c r="G42" s="44">
        <v>386564</v>
      </c>
      <c r="H42" s="44">
        <v>472304</v>
      </c>
      <c r="I42" s="32"/>
      <c r="J42" s="44">
        <v>62684</v>
      </c>
      <c r="K42" s="44">
        <v>56598</v>
      </c>
      <c r="L42" s="44">
        <v>74236</v>
      </c>
      <c r="M42" s="44">
        <v>111420</v>
      </c>
      <c r="N42" s="44">
        <v>38606</v>
      </c>
      <c r="O42" s="44">
        <v>45404</v>
      </c>
      <c r="P42" s="44">
        <v>87887</v>
      </c>
      <c r="Q42" s="44">
        <v>86101</v>
      </c>
      <c r="R42" s="44">
        <v>60619</v>
      </c>
      <c r="S42" s="44">
        <v>55816</v>
      </c>
      <c r="T42" s="44">
        <v>74965</v>
      </c>
      <c r="U42" s="44">
        <v>100377</v>
      </c>
      <c r="V42" s="44">
        <v>28526</v>
      </c>
      <c r="W42" s="44">
        <v>-42904</v>
      </c>
      <c r="X42" s="44">
        <v>25036</v>
      </c>
      <c r="Y42" s="44">
        <v>57456</v>
      </c>
      <c r="Z42" s="44">
        <v>23930</v>
      </c>
      <c r="AA42" s="44">
        <v>47156</v>
      </c>
      <c r="AB42" s="44">
        <v>89287</v>
      </c>
      <c r="AC42" s="44">
        <v>111386</v>
      </c>
      <c r="AD42" s="44">
        <v>78498</v>
      </c>
      <c r="AE42" s="44">
        <v>91362</v>
      </c>
      <c r="AF42" s="44">
        <v>102649</v>
      </c>
      <c r="AG42" s="44">
        <v>114055</v>
      </c>
      <c r="AH42" s="44">
        <v>100504</v>
      </c>
      <c r="AI42" s="44">
        <v>110056</v>
      </c>
      <c r="AJ42" s="44">
        <v>129120</v>
      </c>
      <c r="AK42" s="44">
        <v>132624</v>
      </c>
      <c r="AL42" s="32"/>
    </row>
    <row r="43" spans="1:38" s="39" customFormat="1" x14ac:dyDescent="0.45">
      <c r="A43" s="41" t="s">
        <v>103</v>
      </c>
      <c r="B43" s="88">
        <v>9.1999999999999998E-2</v>
      </c>
      <c r="C43" s="88">
        <v>8.4000000000000005E-2</v>
      </c>
      <c r="D43" s="88">
        <v>9.9000000000000005E-2</v>
      </c>
      <c r="E43" s="88">
        <v>3.4000000000000002E-2</v>
      </c>
      <c r="F43" s="88">
        <v>0.10199999999999999</v>
      </c>
      <c r="G43" s="88">
        <v>0.106818034862508</v>
      </c>
      <c r="H43" s="88">
        <v>0.109</v>
      </c>
      <c r="I43" s="32"/>
      <c r="J43" s="45">
        <v>0.08</v>
      </c>
      <c r="K43" s="45">
        <v>7.0999999999999994E-2</v>
      </c>
      <c r="L43" s="45">
        <v>8.7999999999999995E-2</v>
      </c>
      <c r="M43" s="45">
        <v>0.124</v>
      </c>
      <c r="N43" s="45">
        <v>4.4999999999999998E-2</v>
      </c>
      <c r="O43" s="45">
        <v>0.06</v>
      </c>
      <c r="P43" s="45">
        <v>0.121</v>
      </c>
      <c r="Q43" s="45">
        <v>0.114</v>
      </c>
      <c r="R43" s="45">
        <v>8.3000000000000004E-2</v>
      </c>
      <c r="S43" s="45">
        <v>7.6999999999999999E-2</v>
      </c>
      <c r="T43" s="45">
        <v>0.1</v>
      </c>
      <c r="U43" s="45">
        <v>0.13300000000000001</v>
      </c>
      <c r="V43" s="45">
        <v>4.5999999999999999E-2</v>
      </c>
      <c r="W43" s="45">
        <v>-0.14699999999999999</v>
      </c>
      <c r="X43" s="45">
        <v>5.3999999999999999E-2</v>
      </c>
      <c r="Y43" s="45">
        <v>9.5000000000000001E-2</v>
      </c>
      <c r="Z43" s="45">
        <v>4.2999999999999997E-2</v>
      </c>
      <c r="AA43" s="45">
        <v>0.08</v>
      </c>
      <c r="AB43" s="45">
        <v>0.123</v>
      </c>
      <c r="AC43" s="45">
        <v>0.14299999999999999</v>
      </c>
      <c r="AD43" s="45">
        <v>9.9000000000000005E-2</v>
      </c>
      <c r="AE43" s="45">
        <v>0.10299999999999999</v>
      </c>
      <c r="AF43" s="45">
        <v>0.111368846580732</v>
      </c>
      <c r="AG43" s="45">
        <v>0.111969786662975</v>
      </c>
      <c r="AH43" s="45">
        <v>0.10143804148600299</v>
      </c>
      <c r="AI43" s="45">
        <v>0.10577009017597901</v>
      </c>
      <c r="AJ43" s="45">
        <v>0.11476211214903401</v>
      </c>
      <c r="AK43" s="45">
        <v>0.112827798597139</v>
      </c>
      <c r="AL43" s="32"/>
    </row>
    <row r="44" spans="1:38" s="39" customFormat="1" x14ac:dyDescent="0.45">
      <c r="A44" s="37"/>
      <c r="B44" s="44"/>
      <c r="C44" s="44"/>
      <c r="D44" s="44"/>
      <c r="E44" s="44"/>
      <c r="F44" s="44"/>
      <c r="G44" s="44"/>
      <c r="H44" s="44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106"/>
      <c r="AF44" s="106"/>
      <c r="AG44" s="106"/>
      <c r="AH44" s="106"/>
      <c r="AI44" s="106"/>
      <c r="AJ44" s="106"/>
      <c r="AK44" s="106"/>
    </row>
    <row r="45" spans="1:38" s="39" customFormat="1" x14ac:dyDescent="0.45">
      <c r="A45" s="78" t="s">
        <v>104</v>
      </c>
      <c r="B45" s="42"/>
      <c r="C45" s="42"/>
      <c r="D45" s="42"/>
      <c r="E45" s="42"/>
      <c r="F45" s="42"/>
      <c r="G45" s="44"/>
      <c r="H45" s="44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8" s="39" customFormat="1" ht="15.65" customHeight="1" x14ac:dyDescent="0.45">
      <c r="A46" s="78"/>
      <c r="B46" s="42"/>
      <c r="C46" s="42"/>
      <c r="D46" s="42"/>
      <c r="E46" s="42"/>
      <c r="F46" s="42"/>
      <c r="G46" s="81"/>
      <c r="H46" s="81"/>
      <c r="AC46" s="46"/>
      <c r="AD46" s="46"/>
      <c r="AE46" s="46"/>
      <c r="AF46" s="46"/>
      <c r="AG46" s="46"/>
      <c r="AH46" s="46"/>
      <c r="AI46" s="46"/>
      <c r="AJ46" s="46"/>
      <c r="AK46" s="46"/>
    </row>
    <row r="47" spans="1:38" ht="24" customHeight="1" x14ac:dyDescent="0.45">
      <c r="A47" s="104" t="s">
        <v>18</v>
      </c>
      <c r="B47" s="230" t="s">
        <v>1</v>
      </c>
      <c r="C47" s="230"/>
      <c r="D47" s="230"/>
      <c r="E47" s="230"/>
      <c r="F47" s="230"/>
      <c r="G47" s="103"/>
      <c r="H47" s="103"/>
    </row>
    <row r="48" spans="1:38" ht="16" thickBot="1" x14ac:dyDescent="0.5">
      <c r="A48" s="3" t="s">
        <v>19</v>
      </c>
      <c r="B48" s="83">
        <v>2017</v>
      </c>
      <c r="C48" s="83">
        <v>2018</v>
      </c>
      <c r="D48" s="83">
        <v>2019</v>
      </c>
      <c r="E48" s="83">
        <v>2020</v>
      </c>
      <c r="F48" s="83">
        <v>2021</v>
      </c>
      <c r="G48" s="4">
        <v>2022</v>
      </c>
      <c r="H48" s="4">
        <v>2023</v>
      </c>
    </row>
    <row r="49" spans="1:8" ht="16" thickTop="1" x14ac:dyDescent="0.45">
      <c r="A49" s="47" t="s">
        <v>3</v>
      </c>
      <c r="B49" s="48">
        <v>4412862</v>
      </c>
      <c r="C49" s="48">
        <v>4132721</v>
      </c>
      <c r="D49" s="48">
        <v>4001820</v>
      </c>
      <c r="E49" s="48">
        <v>2634662</v>
      </c>
      <c r="F49" s="48">
        <v>3482150</v>
      </c>
      <c r="G49" s="48">
        <v>4727734</v>
      </c>
      <c r="H49" s="48">
        <v>5615665</v>
      </c>
    </row>
    <row r="50" spans="1:8" x14ac:dyDescent="0.45">
      <c r="A50" s="47" t="s">
        <v>105</v>
      </c>
      <c r="B50" s="51">
        <v>5.5E-2</v>
      </c>
      <c r="C50" s="51">
        <v>5.5E-2</v>
      </c>
      <c r="D50" s="51">
        <v>5.2999999999999999E-2</v>
      </c>
      <c r="E50" s="49">
        <f>-E21/Summary!E10</f>
        <v>6.5048951250672768E-2</v>
      </c>
      <c r="F50" s="51">
        <v>6.0999999999999999E-2</v>
      </c>
      <c r="G50" s="51">
        <v>5.0608388712224506E-2</v>
      </c>
      <c r="H50" s="51">
        <v>5.0999999999999997E-2</v>
      </c>
    </row>
    <row r="51" spans="1:8" x14ac:dyDescent="0.45">
      <c r="A51" s="9" t="s">
        <v>106</v>
      </c>
      <c r="B51" s="51">
        <v>5.1999999999999998E-2</v>
      </c>
      <c r="C51" s="51">
        <v>5.3999999999999999E-2</v>
      </c>
      <c r="D51" s="51">
        <v>5.5E-2</v>
      </c>
      <c r="E51" s="51">
        <v>5.8999999999999997E-2</v>
      </c>
      <c r="F51" s="107">
        <v>5.1999999999999998E-2</v>
      </c>
      <c r="G51" s="51">
        <v>5.6261028589806888E-2</v>
      </c>
      <c r="H51" s="51">
        <v>0.06</v>
      </c>
    </row>
    <row r="52" spans="1:8" x14ac:dyDescent="0.45">
      <c r="F52" s="52"/>
      <c r="G52" s="52"/>
    </row>
    <row r="53" spans="1:8" x14ac:dyDescent="0.45">
      <c r="G53" s="52"/>
      <c r="H53" s="52"/>
    </row>
  </sheetData>
  <mergeCells count="5">
    <mergeCell ref="J6:AK7"/>
    <mergeCell ref="B47:F47"/>
    <mergeCell ref="B6:F7"/>
    <mergeCell ref="A1:H5"/>
    <mergeCell ref="H6:H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8"/>
  <sheetViews>
    <sheetView showGridLines="0" zoomScale="65" zoomScaleNormal="65" workbookViewId="0">
      <pane xSplit="6" topLeftCell="T1" activePane="topRight" state="frozen"/>
      <selection pane="topRight" sqref="A1:F5"/>
    </sheetView>
  </sheetViews>
  <sheetFormatPr defaultColWidth="10.7265625" defaultRowHeight="15.5" x14ac:dyDescent="0.45"/>
  <cols>
    <col min="1" max="1" width="65.1796875" style="9" customWidth="1"/>
    <col min="2" max="6" width="14.453125" style="9" customWidth="1"/>
    <col min="7" max="7" width="2" style="110" customWidth="1"/>
    <col min="8" max="27" width="14.26953125" style="9" customWidth="1"/>
    <col min="28" max="16384" width="10.7265625" style="9"/>
  </cols>
  <sheetData>
    <row r="1" spans="1:27" ht="14.15" customHeight="1" x14ac:dyDescent="0.45">
      <c r="A1" s="226" t="s">
        <v>107</v>
      </c>
      <c r="B1" s="226"/>
      <c r="C1" s="226"/>
      <c r="D1" s="226"/>
      <c r="E1" s="226"/>
      <c r="F1" s="226"/>
      <c r="G1" s="108"/>
      <c r="S1" s="53"/>
      <c r="T1" s="53"/>
      <c r="U1" s="53"/>
      <c r="V1" s="53"/>
      <c r="W1" s="53"/>
      <c r="X1" s="53"/>
      <c r="Y1" s="53"/>
      <c r="Z1" s="53"/>
      <c r="AA1" s="53"/>
    </row>
    <row r="2" spans="1:27" ht="14.15" customHeight="1" x14ac:dyDescent="0.45">
      <c r="A2" s="226"/>
      <c r="B2" s="226"/>
      <c r="C2" s="226"/>
      <c r="D2" s="226"/>
      <c r="E2" s="226"/>
      <c r="F2" s="226"/>
      <c r="G2" s="108"/>
      <c r="S2" s="53"/>
      <c r="T2" s="53"/>
      <c r="U2" s="53"/>
      <c r="V2" s="53"/>
      <c r="W2" s="53"/>
      <c r="X2" s="53"/>
      <c r="Y2" s="53"/>
      <c r="Z2" s="53"/>
      <c r="AA2" s="53"/>
    </row>
    <row r="3" spans="1:27" ht="14.15" customHeight="1" x14ac:dyDescent="0.45">
      <c r="A3" s="226"/>
      <c r="B3" s="226"/>
      <c r="C3" s="226"/>
      <c r="D3" s="226"/>
      <c r="E3" s="226"/>
      <c r="F3" s="226"/>
      <c r="G3" s="108"/>
      <c r="S3" s="53"/>
      <c r="T3" s="53"/>
      <c r="U3" s="53"/>
      <c r="V3" s="53"/>
      <c r="W3" s="53"/>
      <c r="X3" s="53"/>
      <c r="Y3" s="53"/>
      <c r="Z3" s="53"/>
      <c r="AA3" s="53"/>
    </row>
    <row r="4" spans="1:27" ht="14.15" customHeight="1" x14ac:dyDescent="0.45">
      <c r="A4" s="226"/>
      <c r="B4" s="226"/>
      <c r="C4" s="226"/>
      <c r="D4" s="226"/>
      <c r="E4" s="226"/>
      <c r="F4" s="226"/>
      <c r="G4" s="108"/>
      <c r="S4" s="53"/>
      <c r="T4" s="53"/>
      <c r="U4" s="53"/>
      <c r="V4" s="53"/>
      <c r="W4" s="53"/>
      <c r="X4" s="53"/>
      <c r="Y4" s="53"/>
      <c r="Z4" s="53"/>
      <c r="AA4" s="53"/>
    </row>
    <row r="5" spans="1:27" ht="14.65" customHeight="1" x14ac:dyDescent="0.45">
      <c r="A5" s="226"/>
      <c r="B5" s="226"/>
      <c r="C5" s="226"/>
      <c r="D5" s="226"/>
      <c r="E5" s="226"/>
      <c r="F5" s="226"/>
      <c r="G5" s="108"/>
      <c r="S5" s="53"/>
      <c r="T5" s="53"/>
      <c r="U5" s="53"/>
      <c r="V5" s="53"/>
      <c r="W5" s="53"/>
      <c r="X5" s="53"/>
      <c r="Y5" s="53"/>
      <c r="Z5" s="53"/>
      <c r="AA5" s="53"/>
    </row>
    <row r="6" spans="1:27" ht="13.9" customHeight="1" x14ac:dyDescent="0.45">
      <c r="A6" s="160"/>
      <c r="B6" s="231" t="s">
        <v>108</v>
      </c>
      <c r="C6" s="231"/>
      <c r="D6" s="231"/>
      <c r="E6" s="231"/>
      <c r="F6" s="231"/>
      <c r="G6" s="109"/>
      <c r="H6" s="228" t="s">
        <v>43</v>
      </c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</row>
    <row r="7" spans="1:27" ht="13.9" customHeight="1" x14ac:dyDescent="0.45">
      <c r="A7" s="164"/>
      <c r="B7" s="232"/>
      <c r="C7" s="232"/>
      <c r="D7" s="232"/>
      <c r="E7" s="232"/>
      <c r="F7" s="232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</row>
    <row r="8" spans="1:27" ht="16" thickBot="1" x14ac:dyDescent="0.5">
      <c r="A8" s="162" t="s">
        <v>109</v>
      </c>
      <c r="B8" s="163">
        <v>2019</v>
      </c>
      <c r="C8" s="163">
        <v>2020</v>
      </c>
      <c r="D8" s="163">
        <v>2021</v>
      </c>
      <c r="E8" s="163">
        <v>2022</v>
      </c>
      <c r="F8" s="163">
        <v>2023</v>
      </c>
      <c r="H8" s="158" t="s">
        <v>52</v>
      </c>
      <c r="I8" s="159" t="s">
        <v>53</v>
      </c>
      <c r="J8" s="158" t="s">
        <v>54</v>
      </c>
      <c r="K8" s="158" t="s">
        <v>55</v>
      </c>
      <c r="L8" s="158" t="s">
        <v>56</v>
      </c>
      <c r="M8" s="158" t="s">
        <v>57</v>
      </c>
      <c r="N8" s="159" t="s">
        <v>58</v>
      </c>
      <c r="O8" s="158" t="s">
        <v>59</v>
      </c>
      <c r="P8" s="158" t="s">
        <v>60</v>
      </c>
      <c r="Q8" s="158" t="s">
        <v>61</v>
      </c>
      <c r="R8" s="158" t="s">
        <v>62</v>
      </c>
      <c r="S8" s="159" t="s">
        <v>63</v>
      </c>
      <c r="T8" s="159" t="s">
        <v>64</v>
      </c>
      <c r="U8" s="159" t="s">
        <v>65</v>
      </c>
      <c r="V8" s="159" t="s">
        <v>66</v>
      </c>
      <c r="W8" s="159" t="s">
        <v>67</v>
      </c>
      <c r="X8" s="159" t="s">
        <v>68</v>
      </c>
      <c r="Y8" s="159" t="s">
        <v>69</v>
      </c>
      <c r="Z8" s="159" t="s">
        <v>70</v>
      </c>
      <c r="AA8" s="159" t="s">
        <v>71</v>
      </c>
    </row>
    <row r="9" spans="1:27" ht="14.65" customHeight="1" thickTop="1" x14ac:dyDescent="0.45">
      <c r="A9" s="9" t="s">
        <v>18</v>
      </c>
      <c r="B9" s="243"/>
      <c r="L9" s="244"/>
      <c r="M9" s="244"/>
      <c r="N9" s="244"/>
      <c r="O9" s="244"/>
    </row>
    <row r="10" spans="1:27" x14ac:dyDescent="0.45">
      <c r="A10" s="41" t="s">
        <v>110</v>
      </c>
      <c r="B10" s="7"/>
      <c r="C10" s="55"/>
      <c r="D10" s="54"/>
      <c r="E10" s="54"/>
      <c r="F10" s="54"/>
    </row>
    <row r="11" spans="1:27" s="171" customFormat="1" x14ac:dyDescent="0.45">
      <c r="A11" s="172" t="s">
        <v>111</v>
      </c>
      <c r="B11" s="173">
        <v>9.7000000000000003E-2</v>
      </c>
      <c r="C11" s="173">
        <v>-0.218</v>
      </c>
      <c r="D11" s="173">
        <v>0.20399999999999999</v>
      </c>
      <c r="E11" s="173">
        <v>0.28832084913481504</v>
      </c>
      <c r="F11" s="173">
        <v>9.9000000000000005E-2</v>
      </c>
      <c r="G11" s="174"/>
      <c r="H11" s="175">
        <v>6.8000000000000005E-2</v>
      </c>
      <c r="I11" s="175">
        <v>0.121</v>
      </c>
      <c r="J11" s="175">
        <v>0.108</v>
      </c>
      <c r="K11" s="175">
        <v>9.5000000000000001E-2</v>
      </c>
      <c r="L11" s="175">
        <v>-0.06</v>
      </c>
      <c r="M11" s="175">
        <v>-0.46300000000000002</v>
      </c>
      <c r="N11" s="175">
        <v>-0.26200000000000001</v>
      </c>
      <c r="O11" s="175">
        <v>-0.106</v>
      </c>
      <c r="P11" s="175">
        <v>-0.1</v>
      </c>
      <c r="Q11" s="175">
        <v>0.65600000000000003</v>
      </c>
      <c r="R11" s="175">
        <v>0.36199999999999999</v>
      </c>
      <c r="S11" s="175">
        <v>0.183</v>
      </c>
      <c r="T11" s="175">
        <v>0.39</v>
      </c>
      <c r="U11" s="175">
        <v>0.374</v>
      </c>
      <c r="V11" s="175">
        <v>0.218</v>
      </c>
      <c r="W11" s="175">
        <v>0.21909999999999999</v>
      </c>
      <c r="X11" s="175">
        <v>0.13847999999999999</v>
      </c>
      <c r="Y11" s="175">
        <v>9.6199999999999994E-2</v>
      </c>
      <c r="Z11" s="175">
        <v>0.10829999999999999</v>
      </c>
      <c r="AA11" s="175">
        <v>6.2E-2</v>
      </c>
    </row>
    <row r="12" spans="1:27" x14ac:dyDescent="0.45">
      <c r="A12" s="37" t="s">
        <v>112</v>
      </c>
      <c r="B12" s="51">
        <v>3.6999999999999998E-2</v>
      </c>
      <c r="C12" s="51">
        <v>-0.19800000000000001</v>
      </c>
      <c r="D12" s="51">
        <v>0.33200000000000002</v>
      </c>
      <c r="E12" s="51">
        <v>0.20552634908185374</v>
      </c>
      <c r="F12" s="51">
        <v>0.106</v>
      </c>
      <c r="H12" s="49">
        <v>1.7000000000000001E-2</v>
      </c>
      <c r="I12" s="49">
        <v>5.0999999999999997E-2</v>
      </c>
      <c r="J12" s="49">
        <v>2.8000000000000001E-2</v>
      </c>
      <c r="K12" s="49">
        <v>4.9000000000000002E-2</v>
      </c>
      <c r="L12" s="49">
        <v>-6.7000000000000004E-2</v>
      </c>
      <c r="M12" s="49">
        <v>-0.437</v>
      </c>
      <c r="N12" s="49">
        <v>-0.21199999999999999</v>
      </c>
      <c r="O12" s="49">
        <v>-7.8E-2</v>
      </c>
      <c r="P12" s="49">
        <v>6.7000000000000004E-2</v>
      </c>
      <c r="Q12" s="49">
        <v>0.84499999999999997</v>
      </c>
      <c r="R12" s="49">
        <v>0.38700000000000001</v>
      </c>
      <c r="S12" s="49">
        <v>0.23599999999999999</v>
      </c>
      <c r="T12" s="49">
        <v>0.24099999999999999</v>
      </c>
      <c r="U12" s="49">
        <v>0.20899999999999999</v>
      </c>
      <c r="V12" s="49">
        <v>0.183</v>
      </c>
      <c r="W12" s="49">
        <v>0.19600000000000001</v>
      </c>
      <c r="X12" s="49">
        <v>0.16600000000000001</v>
      </c>
      <c r="Y12" s="49">
        <v>0.1043</v>
      </c>
      <c r="Z12" s="49">
        <v>0.1147</v>
      </c>
      <c r="AA12" s="49">
        <v>5.3999999999999999E-2</v>
      </c>
    </row>
    <row r="13" spans="1:27" s="171" customFormat="1" x14ac:dyDescent="0.45">
      <c r="A13" s="172" t="s">
        <v>113</v>
      </c>
      <c r="B13" s="173">
        <v>119.63200000000001</v>
      </c>
      <c r="C13" s="173">
        <v>-0.06</v>
      </c>
      <c r="D13" s="173">
        <v>1.171</v>
      </c>
      <c r="E13" s="173">
        <v>0.78262855947293053</v>
      </c>
      <c r="F13" s="173">
        <v>0.90900000000000003</v>
      </c>
      <c r="G13" s="174"/>
      <c r="H13" s="175">
        <v>315.37200000000001</v>
      </c>
      <c r="I13" s="175">
        <v>75.438000000000002</v>
      </c>
      <c r="J13" s="175">
        <v>4.851</v>
      </c>
      <c r="K13" s="175">
        <v>3.746</v>
      </c>
      <c r="L13" s="175">
        <v>0.31</v>
      </c>
      <c r="M13" s="175">
        <v>-0.60099999999999998</v>
      </c>
      <c r="N13" s="175">
        <v>-0.221</v>
      </c>
      <c r="O13" s="175">
        <v>0.28799999999999998</v>
      </c>
      <c r="P13" s="175">
        <v>0.51800000000000002</v>
      </c>
      <c r="Q13" s="175">
        <v>2.9209999999999998</v>
      </c>
      <c r="R13" s="175">
        <v>1.6180000000000001</v>
      </c>
      <c r="S13" s="175">
        <v>0.91100000000000003</v>
      </c>
      <c r="T13" s="175">
        <v>0.69699999999999995</v>
      </c>
      <c r="U13" s="175">
        <v>1.0212000000000001</v>
      </c>
      <c r="V13" s="175">
        <v>0.70699999999999996</v>
      </c>
      <c r="W13" s="175">
        <v>0.75310335163040398</v>
      </c>
      <c r="X13" s="175">
        <v>0.91769999999999996</v>
      </c>
      <c r="Y13" s="175">
        <v>0.82379999999999998</v>
      </c>
      <c r="Z13" s="175">
        <v>0.93779999999999997</v>
      </c>
      <c r="AA13" s="175">
        <v>0.94699999999999995</v>
      </c>
    </row>
    <row r="14" spans="1:27" s="171" customFormat="1" x14ac:dyDescent="0.45">
      <c r="A14" s="167" t="s">
        <v>114</v>
      </c>
      <c r="B14" s="168">
        <v>0.215</v>
      </c>
      <c r="C14" s="168">
        <v>-0.25800000000000001</v>
      </c>
      <c r="D14" s="168">
        <v>0.86799999999999999</v>
      </c>
      <c r="E14" s="168">
        <v>0.742295313134683</v>
      </c>
      <c r="F14" s="168">
        <v>0.79500000000000004</v>
      </c>
      <c r="G14" s="169"/>
      <c r="H14" s="170">
        <v>0.20799999999999999</v>
      </c>
      <c r="I14" s="170">
        <v>0.24299999999999999</v>
      </c>
      <c r="J14" s="170">
        <v>0.23799999999999999</v>
      </c>
      <c r="K14" s="170">
        <v>0.16900000000000001</v>
      </c>
      <c r="L14" s="170">
        <v>6.0000000000000001E-3</v>
      </c>
      <c r="M14" s="170">
        <v>-0.67</v>
      </c>
      <c r="N14" s="170">
        <v>-0.34599999999999997</v>
      </c>
      <c r="O14" s="170">
        <v>-0.01</v>
      </c>
      <c r="P14" s="170">
        <v>0.249</v>
      </c>
      <c r="Q14" s="170">
        <v>2.294</v>
      </c>
      <c r="R14" s="170">
        <v>1.212</v>
      </c>
      <c r="S14" s="170">
        <v>0.751</v>
      </c>
      <c r="T14" s="170">
        <v>0.64300000000000002</v>
      </c>
      <c r="U14" s="170">
        <v>0.98799999999999999</v>
      </c>
      <c r="V14" s="170">
        <v>0.67800000000000005</v>
      </c>
      <c r="W14" s="170">
        <v>0.70660000000000001</v>
      </c>
      <c r="X14" s="170">
        <v>0.81069999999999998</v>
      </c>
      <c r="Y14" s="170">
        <v>0.70760000000000001</v>
      </c>
      <c r="Z14" s="170">
        <v>0.79920000000000002</v>
      </c>
      <c r="AA14" s="170">
        <v>0.85299999999999998</v>
      </c>
    </row>
    <row r="15" spans="1:27" s="180" customFormat="1" x14ac:dyDescent="0.45">
      <c r="A15" s="176" t="s">
        <v>115</v>
      </c>
      <c r="B15" s="177">
        <v>0.11799999999999999</v>
      </c>
      <c r="C15" s="177">
        <v>-0.223</v>
      </c>
      <c r="D15" s="177">
        <v>0.38800000000000001</v>
      </c>
      <c r="E15" s="177">
        <v>0.39366739957652319</v>
      </c>
      <c r="F15" s="177">
        <v>0.308</v>
      </c>
      <c r="G15" s="178"/>
      <c r="H15" s="179">
        <v>0.1</v>
      </c>
      <c r="I15" s="179">
        <v>0.14199999999999999</v>
      </c>
      <c r="J15" s="179">
        <v>0.127</v>
      </c>
      <c r="K15" s="179">
        <v>0.104</v>
      </c>
      <c r="L15" s="179">
        <v>-4.4999999999999998E-2</v>
      </c>
      <c r="M15" s="179">
        <v>-0.51</v>
      </c>
      <c r="N15" s="179">
        <v>-0.27200000000000002</v>
      </c>
      <c r="O15" s="179">
        <v>-7.9000000000000001E-2</v>
      </c>
      <c r="P15" s="179">
        <v>2.1000000000000001E-2</v>
      </c>
      <c r="Q15" s="179">
        <v>0.98699999999999999</v>
      </c>
      <c r="R15" s="179">
        <v>0.56599999999999995</v>
      </c>
      <c r="S15" s="179">
        <v>0.33600000000000002</v>
      </c>
      <c r="T15" s="179">
        <v>0.42</v>
      </c>
      <c r="U15" s="179">
        <v>0.47899999999999998</v>
      </c>
      <c r="V15" s="179">
        <v>0.34200000000000003</v>
      </c>
      <c r="W15" s="179">
        <v>0.35720000000000002</v>
      </c>
      <c r="X15" s="179">
        <v>0.34200000000000003</v>
      </c>
      <c r="Y15" s="179">
        <v>0.27748616770000001</v>
      </c>
      <c r="Z15" s="179">
        <v>0.32600000000000001</v>
      </c>
      <c r="AA15" s="179">
        <v>0.32400000000000001</v>
      </c>
    </row>
    <row r="17" spans="1:28" x14ac:dyDescent="0.45">
      <c r="A17" s="7" t="s">
        <v>116</v>
      </c>
      <c r="B17" s="7"/>
      <c r="C17" s="7"/>
      <c r="D17" s="7"/>
      <c r="E17" s="7"/>
      <c r="F17" s="7"/>
      <c r="H17" s="112"/>
      <c r="I17" s="59"/>
      <c r="J17" s="59"/>
      <c r="L17" s="112"/>
      <c r="M17" s="59"/>
      <c r="N17" s="59"/>
      <c r="P17" s="112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8" s="171" customFormat="1" x14ac:dyDescent="0.45">
      <c r="A18" s="172" t="s">
        <v>111</v>
      </c>
      <c r="B18" s="181">
        <v>1385566</v>
      </c>
      <c r="C18" s="181">
        <v>862748</v>
      </c>
      <c r="D18" s="181">
        <v>1002781</v>
      </c>
      <c r="E18" s="181">
        <v>1429105</v>
      </c>
      <c r="F18" s="181">
        <v>1701547</v>
      </c>
      <c r="G18" s="174"/>
      <c r="H18" s="181">
        <v>340764</v>
      </c>
      <c r="I18" s="181">
        <v>329298</v>
      </c>
      <c r="J18" s="181">
        <v>346201</v>
      </c>
      <c r="K18" s="181">
        <v>369302</v>
      </c>
      <c r="L18" s="181">
        <v>284382</v>
      </c>
      <c r="M18" s="181">
        <v>132234</v>
      </c>
      <c r="N18" s="181">
        <v>192402</v>
      </c>
      <c r="O18" s="181">
        <v>253730</v>
      </c>
      <c r="P18" s="181">
        <v>203251</v>
      </c>
      <c r="Q18" s="182">
        <v>225740</v>
      </c>
      <c r="R18" s="182">
        <v>275229</v>
      </c>
      <c r="S18" s="182">
        <v>298561</v>
      </c>
      <c r="T18" s="182">
        <v>311979</v>
      </c>
      <c r="U18" s="182">
        <v>358069</v>
      </c>
      <c r="V18" s="182">
        <v>352798</v>
      </c>
      <c r="W18" s="182">
        <v>406259</v>
      </c>
      <c r="X18" s="182">
        <v>374198</v>
      </c>
      <c r="Y18" s="182">
        <v>405199</v>
      </c>
      <c r="Z18" s="182">
        <v>439213</v>
      </c>
      <c r="AA18" s="182">
        <v>482937</v>
      </c>
      <c r="AB18" s="205"/>
    </row>
    <row r="19" spans="1:28" s="39" customFormat="1" x14ac:dyDescent="0.45">
      <c r="A19" s="37" t="s">
        <v>112</v>
      </c>
      <c r="B19" s="60">
        <v>676382</v>
      </c>
      <c r="C19" s="60">
        <v>584646</v>
      </c>
      <c r="D19" s="60">
        <v>780866</v>
      </c>
      <c r="E19" s="60">
        <v>920189</v>
      </c>
      <c r="F19" s="60">
        <v>1132912</v>
      </c>
      <c r="G19" s="110"/>
      <c r="H19" s="60">
        <v>157939</v>
      </c>
      <c r="I19" s="60">
        <v>169158</v>
      </c>
      <c r="J19" s="60">
        <v>172048</v>
      </c>
      <c r="K19" s="60">
        <v>177237</v>
      </c>
      <c r="L19" s="60">
        <v>155531</v>
      </c>
      <c r="M19" s="60">
        <v>102226</v>
      </c>
      <c r="N19" s="60">
        <v>149279</v>
      </c>
      <c r="O19" s="60">
        <v>177610</v>
      </c>
      <c r="P19" s="60">
        <v>173754</v>
      </c>
      <c r="Q19" s="60">
        <v>193271</v>
      </c>
      <c r="R19" s="60">
        <v>204670</v>
      </c>
      <c r="S19" s="60">
        <v>209171</v>
      </c>
      <c r="T19" s="60">
        <v>203852</v>
      </c>
      <c r="U19" s="60">
        <v>222726</v>
      </c>
      <c r="V19" s="60">
        <v>232852</v>
      </c>
      <c r="W19" s="60">
        <v>260759</v>
      </c>
      <c r="X19" s="60">
        <v>259266</v>
      </c>
      <c r="Y19" s="60">
        <v>277590</v>
      </c>
      <c r="Z19" s="60">
        <v>295641</v>
      </c>
      <c r="AA19" s="60">
        <v>300415</v>
      </c>
      <c r="AB19" s="205"/>
    </row>
    <row r="20" spans="1:28" s="171" customFormat="1" x14ac:dyDescent="0.45">
      <c r="A20" s="172" t="s">
        <v>113</v>
      </c>
      <c r="B20" s="181">
        <v>897129</v>
      </c>
      <c r="C20" s="181">
        <v>536825</v>
      </c>
      <c r="D20" s="181">
        <v>876294</v>
      </c>
      <c r="E20" s="181">
        <v>1269608</v>
      </c>
      <c r="F20" s="181">
        <v>1497419</v>
      </c>
      <c r="G20" s="174"/>
      <c r="H20" s="181">
        <v>232296</v>
      </c>
      <c r="I20" s="181">
        <v>225288</v>
      </c>
      <c r="J20" s="181">
        <v>231719</v>
      </c>
      <c r="K20" s="181">
        <v>207827</v>
      </c>
      <c r="L20" s="181">
        <v>177591</v>
      </c>
      <c r="M20" s="181">
        <v>58064</v>
      </c>
      <c r="N20" s="181">
        <v>125118</v>
      </c>
      <c r="O20" s="181">
        <v>176052</v>
      </c>
      <c r="P20" s="181">
        <v>184111</v>
      </c>
      <c r="Q20" s="182">
        <v>173685</v>
      </c>
      <c r="R20" s="182">
        <v>245938</v>
      </c>
      <c r="S20" s="182">
        <v>272560</v>
      </c>
      <c r="T20" s="182">
        <v>274850</v>
      </c>
      <c r="U20" s="182">
        <v>307100</v>
      </c>
      <c r="V20" s="182">
        <v>336053</v>
      </c>
      <c r="W20" s="182">
        <v>351605</v>
      </c>
      <c r="X20" s="182">
        <v>357328</v>
      </c>
      <c r="Y20" s="182">
        <v>357732</v>
      </c>
      <c r="Z20" s="182">
        <v>390256</v>
      </c>
      <c r="AA20" s="182">
        <v>392103</v>
      </c>
      <c r="AB20" s="205"/>
    </row>
    <row r="21" spans="1:28" x14ac:dyDescent="0.45">
      <c r="A21" s="56" t="s">
        <v>114</v>
      </c>
      <c r="B21" s="60">
        <v>886947</v>
      </c>
      <c r="C21" s="60">
        <v>532330</v>
      </c>
      <c r="D21" s="60">
        <v>867957</v>
      </c>
      <c r="E21" s="60">
        <v>1251007</v>
      </c>
      <c r="F21" s="60">
        <v>1465489</v>
      </c>
      <c r="H21" s="60">
        <v>229240</v>
      </c>
      <c r="I21" s="60">
        <v>222569</v>
      </c>
      <c r="J21" s="60">
        <v>229349</v>
      </c>
      <c r="K21" s="60">
        <v>205788</v>
      </c>
      <c r="L21" s="60">
        <v>175994</v>
      </c>
      <c r="M21" s="60">
        <v>57739</v>
      </c>
      <c r="N21" s="60">
        <v>124225</v>
      </c>
      <c r="O21" s="60">
        <v>174373</v>
      </c>
      <c r="P21" s="60">
        <v>182831</v>
      </c>
      <c r="Q21" s="60">
        <v>172266</v>
      </c>
      <c r="R21" s="60">
        <v>243462</v>
      </c>
      <c r="S21" s="60">
        <v>269398</v>
      </c>
      <c r="T21" s="60">
        <v>271470</v>
      </c>
      <c r="U21" s="60">
        <v>303083</v>
      </c>
      <c r="V21" s="60">
        <v>330688</v>
      </c>
      <c r="W21" s="60">
        <v>345766</v>
      </c>
      <c r="X21" s="60">
        <v>352026</v>
      </c>
      <c r="Y21" s="60">
        <v>351615</v>
      </c>
      <c r="Z21" s="60">
        <v>380657</v>
      </c>
      <c r="AA21" s="60">
        <v>381191</v>
      </c>
      <c r="AB21" s="205"/>
    </row>
    <row r="22" spans="1:28" s="7" customFormat="1" x14ac:dyDescent="0.45">
      <c r="A22" s="57" t="s">
        <v>117</v>
      </c>
      <c r="B22" s="61">
        <v>2959077</v>
      </c>
      <c r="C22" s="61">
        <v>1984219</v>
      </c>
      <c r="D22" s="61">
        <v>2659941</v>
      </c>
      <c r="E22" s="61">
        <v>3618902</v>
      </c>
      <c r="F22" s="61">
        <v>4331878</v>
      </c>
      <c r="G22" s="110"/>
      <c r="H22" s="61">
        <v>730999</v>
      </c>
      <c r="I22" s="61">
        <v>723744</v>
      </c>
      <c r="J22" s="61">
        <v>749968</v>
      </c>
      <c r="K22" s="61">
        <v>754366</v>
      </c>
      <c r="L22" s="61">
        <v>617504</v>
      </c>
      <c r="M22" s="61">
        <v>292524</v>
      </c>
      <c r="N22" s="61">
        <v>466799</v>
      </c>
      <c r="O22" s="61">
        <v>607392</v>
      </c>
      <c r="P22" s="61">
        <v>561116</v>
      </c>
      <c r="Q22" s="62">
        <v>592696</v>
      </c>
      <c r="R22" s="62">
        <v>725837</v>
      </c>
      <c r="S22" s="62">
        <v>780292</v>
      </c>
      <c r="T22" s="62">
        <v>790681</v>
      </c>
      <c r="U22" s="62">
        <v>887895</v>
      </c>
      <c r="V22" s="62">
        <v>921703</v>
      </c>
      <c r="W22" s="62">
        <v>1018623</v>
      </c>
      <c r="X22" s="62">
        <v>990792</v>
      </c>
      <c r="Y22" s="62">
        <v>1040521</v>
      </c>
      <c r="Z22" s="62">
        <v>1125110</v>
      </c>
      <c r="AA22" s="62">
        <v>1175455</v>
      </c>
      <c r="AB22" s="205"/>
    </row>
    <row r="23" spans="1:28" s="7" customFormat="1" x14ac:dyDescent="0.45">
      <c r="A23" s="41" t="s">
        <v>115</v>
      </c>
      <c r="B23" s="63">
        <v>2948895</v>
      </c>
      <c r="C23" s="63">
        <v>1979725</v>
      </c>
      <c r="D23" s="63">
        <v>2651604</v>
      </c>
      <c r="E23" s="63">
        <v>3600301</v>
      </c>
      <c r="F23" s="63">
        <v>4299948</v>
      </c>
      <c r="G23" s="134"/>
      <c r="H23" s="63">
        <v>727943</v>
      </c>
      <c r="I23" s="63">
        <v>721025</v>
      </c>
      <c r="J23" s="63">
        <v>747598</v>
      </c>
      <c r="K23" s="63">
        <v>752327</v>
      </c>
      <c r="L23" s="63">
        <v>615907</v>
      </c>
      <c r="M23" s="63">
        <v>292199</v>
      </c>
      <c r="N23" s="63">
        <v>465906</v>
      </c>
      <c r="O23" s="63">
        <v>605713</v>
      </c>
      <c r="P23" s="63">
        <v>559836</v>
      </c>
      <c r="Q23" s="66">
        <v>591277</v>
      </c>
      <c r="R23" s="66">
        <v>723361</v>
      </c>
      <c r="S23" s="66">
        <v>777130</v>
      </c>
      <c r="T23" s="66">
        <v>787301</v>
      </c>
      <c r="U23" s="66">
        <v>883878</v>
      </c>
      <c r="V23" s="66">
        <v>916338</v>
      </c>
      <c r="W23" s="66">
        <v>1012784</v>
      </c>
      <c r="X23" s="66">
        <v>985490</v>
      </c>
      <c r="Y23" s="66">
        <v>1034404</v>
      </c>
      <c r="Z23" s="66">
        <v>1115511</v>
      </c>
      <c r="AA23" s="66">
        <v>1164543</v>
      </c>
      <c r="AB23" s="205"/>
    </row>
    <row r="24" spans="1:28" s="7" customFormat="1" x14ac:dyDescent="0.45">
      <c r="A24" s="41"/>
      <c r="B24" s="63"/>
      <c r="C24" s="102"/>
      <c r="D24" s="63"/>
      <c r="E24" s="63"/>
      <c r="F24" s="63"/>
      <c r="G24" s="110"/>
      <c r="K24" s="63"/>
      <c r="N24" s="9"/>
      <c r="O24" s="63"/>
      <c r="AB24" s="205"/>
    </row>
    <row r="25" spans="1:28" x14ac:dyDescent="0.45">
      <c r="A25" s="7" t="s">
        <v>118</v>
      </c>
      <c r="B25" s="7"/>
      <c r="C25" s="7"/>
      <c r="D25" s="105"/>
      <c r="E25" s="105"/>
      <c r="F25" s="105"/>
      <c r="AB25" s="205"/>
    </row>
    <row r="26" spans="1:28" s="171" customFormat="1" x14ac:dyDescent="0.45">
      <c r="A26" s="172" t="s">
        <v>111</v>
      </c>
      <c r="B26" s="181">
        <v>164342</v>
      </c>
      <c r="C26" s="181">
        <v>16121</v>
      </c>
      <c r="D26" s="181">
        <v>117887</v>
      </c>
      <c r="E26" s="181">
        <v>186862</v>
      </c>
      <c r="F26" s="181">
        <v>230024</v>
      </c>
      <c r="G26" s="174"/>
      <c r="H26" s="181">
        <v>32093</v>
      </c>
      <c r="I26" s="181">
        <v>28486</v>
      </c>
      <c r="J26" s="181">
        <v>41633</v>
      </c>
      <c r="K26" s="181">
        <v>62131</v>
      </c>
      <c r="L26" s="181">
        <v>11088</v>
      </c>
      <c r="M26" s="181">
        <v>-21135</v>
      </c>
      <c r="N26" s="181">
        <v>7676</v>
      </c>
      <c r="O26" s="181">
        <v>18492</v>
      </c>
      <c r="P26" s="181">
        <v>180</v>
      </c>
      <c r="Q26" s="182">
        <v>19995</v>
      </c>
      <c r="R26" s="182">
        <v>36925</v>
      </c>
      <c r="S26" s="182">
        <v>60787</v>
      </c>
      <c r="T26" s="182">
        <v>32021</v>
      </c>
      <c r="U26" s="182">
        <v>38024</v>
      </c>
      <c r="V26" s="182">
        <v>49498</v>
      </c>
      <c r="W26" s="182">
        <v>67319</v>
      </c>
      <c r="X26" s="182">
        <v>44090</v>
      </c>
      <c r="Y26" s="182">
        <v>52912</v>
      </c>
      <c r="Z26" s="182">
        <v>59374</v>
      </c>
      <c r="AA26" s="182">
        <v>73648</v>
      </c>
      <c r="AB26" s="205"/>
    </row>
    <row r="27" spans="1:28" s="39" customFormat="1" x14ac:dyDescent="0.45">
      <c r="A27" s="37" t="s">
        <v>112</v>
      </c>
      <c r="B27" s="60">
        <v>29955</v>
      </c>
      <c r="C27" s="60">
        <v>30</v>
      </c>
      <c r="D27" s="60">
        <v>48785</v>
      </c>
      <c r="E27" s="60">
        <v>61832</v>
      </c>
      <c r="F27" s="60">
        <v>73237</v>
      </c>
      <c r="G27" s="110"/>
      <c r="H27" s="50">
        <v>2542</v>
      </c>
      <c r="I27" s="50">
        <v>5130</v>
      </c>
      <c r="J27" s="50">
        <v>7275</v>
      </c>
      <c r="K27" s="50">
        <v>15008</v>
      </c>
      <c r="L27" s="50">
        <v>2653</v>
      </c>
      <c r="M27" s="50">
        <v>-9510</v>
      </c>
      <c r="N27" s="50">
        <v>972</v>
      </c>
      <c r="O27" s="50">
        <v>5915</v>
      </c>
      <c r="P27" s="50">
        <v>5141</v>
      </c>
      <c r="Q27" s="50">
        <v>8916</v>
      </c>
      <c r="R27" s="50">
        <v>12487</v>
      </c>
      <c r="S27" s="50">
        <v>22241</v>
      </c>
      <c r="T27" s="50">
        <v>13233</v>
      </c>
      <c r="U27" s="50">
        <v>14854</v>
      </c>
      <c r="V27" s="50">
        <v>14619</v>
      </c>
      <c r="W27" s="50">
        <v>19126</v>
      </c>
      <c r="X27" s="50">
        <v>13947</v>
      </c>
      <c r="Y27" s="50">
        <v>18410</v>
      </c>
      <c r="Z27" s="50">
        <v>21779</v>
      </c>
      <c r="AA27" s="50">
        <v>19101</v>
      </c>
      <c r="AB27" s="205"/>
    </row>
    <row r="28" spans="1:28" s="171" customFormat="1" x14ac:dyDescent="0.45">
      <c r="A28" s="172" t="s">
        <v>113</v>
      </c>
      <c r="B28" s="181">
        <v>27894</v>
      </c>
      <c r="C28" s="181">
        <v>-28842</v>
      </c>
      <c r="D28" s="181">
        <v>48614</v>
      </c>
      <c r="E28" s="181">
        <v>107520</v>
      </c>
      <c r="F28" s="181">
        <v>121683</v>
      </c>
      <c r="G28" s="174"/>
      <c r="H28" s="181">
        <v>9434</v>
      </c>
      <c r="I28" s="181">
        <v>7556</v>
      </c>
      <c r="J28" s="181">
        <v>8882</v>
      </c>
      <c r="K28" s="181">
        <v>2024</v>
      </c>
      <c r="L28" s="181">
        <v>-7382</v>
      </c>
      <c r="M28" s="181">
        <v>-34784</v>
      </c>
      <c r="N28" s="181">
        <v>-777</v>
      </c>
      <c r="O28" s="181">
        <v>14101</v>
      </c>
      <c r="P28" s="181">
        <v>1852</v>
      </c>
      <c r="Q28" s="182">
        <v>5631</v>
      </c>
      <c r="R28" s="182">
        <v>18718</v>
      </c>
      <c r="S28" s="182">
        <v>22413</v>
      </c>
      <c r="T28" s="182">
        <v>23826</v>
      </c>
      <c r="U28" s="182">
        <v>26845</v>
      </c>
      <c r="V28" s="182">
        <v>33470</v>
      </c>
      <c r="W28" s="182">
        <v>23379</v>
      </c>
      <c r="X28" s="182">
        <v>33462</v>
      </c>
      <c r="Y28" s="182">
        <v>29452</v>
      </c>
      <c r="Z28" s="182">
        <v>34187</v>
      </c>
      <c r="AA28" s="182">
        <v>24582</v>
      </c>
      <c r="AB28" s="205"/>
    </row>
    <row r="29" spans="1:28" x14ac:dyDescent="0.45">
      <c r="A29" s="56" t="s">
        <v>114</v>
      </c>
      <c r="B29" s="9">
        <v>36137</v>
      </c>
      <c r="C29" s="65">
        <v>-21130</v>
      </c>
      <c r="D29" s="60">
        <v>52853</v>
      </c>
      <c r="E29" s="60">
        <v>112488</v>
      </c>
      <c r="F29" s="60">
        <v>127722</v>
      </c>
      <c r="H29" s="50">
        <v>11094</v>
      </c>
      <c r="I29" s="50">
        <v>8680</v>
      </c>
      <c r="J29" s="50">
        <v>10464</v>
      </c>
      <c r="K29" s="50">
        <v>5897</v>
      </c>
      <c r="L29" s="50">
        <v>-5539</v>
      </c>
      <c r="M29" s="50">
        <v>-32388</v>
      </c>
      <c r="N29" s="50">
        <v>774</v>
      </c>
      <c r="O29" s="50">
        <v>16023</v>
      </c>
      <c r="P29" s="50">
        <v>3727</v>
      </c>
      <c r="Q29" s="50">
        <v>6129</v>
      </c>
      <c r="R29" s="50">
        <v>19093</v>
      </c>
      <c r="S29" s="50">
        <v>23905</v>
      </c>
      <c r="T29" s="50">
        <v>25236</v>
      </c>
      <c r="U29" s="50">
        <v>28185</v>
      </c>
      <c r="V29" s="50">
        <v>34121</v>
      </c>
      <c r="W29" s="50">
        <v>24946</v>
      </c>
      <c r="X29" s="50">
        <v>34877</v>
      </c>
      <c r="Y29" s="50">
        <v>31345</v>
      </c>
      <c r="Z29" s="50">
        <v>35142</v>
      </c>
      <c r="AA29" s="50">
        <v>26358</v>
      </c>
      <c r="AB29" s="205"/>
    </row>
    <row r="30" spans="1:28" s="39" customFormat="1" x14ac:dyDescent="0.45">
      <c r="A30" s="37" t="s">
        <v>119</v>
      </c>
      <c r="B30" s="65">
        <v>-62255</v>
      </c>
      <c r="C30" s="65">
        <v>-54063</v>
      </c>
      <c r="D30" s="65">
        <v>-75767</v>
      </c>
      <c r="E30" s="65">
        <v>-91792</v>
      </c>
      <c r="F30" s="65">
        <v>-110905</v>
      </c>
      <c r="G30" s="110"/>
      <c r="H30" s="50">
        <v>-12745</v>
      </c>
      <c r="I30" s="50">
        <v>-15428</v>
      </c>
      <c r="J30" s="50">
        <v>-15543</v>
      </c>
      <c r="K30" s="50">
        <v>-18538</v>
      </c>
      <c r="L30" s="50">
        <v>-13494</v>
      </c>
      <c r="M30" s="50">
        <v>-11849</v>
      </c>
      <c r="N30" s="50">
        <v>-11932</v>
      </c>
      <c r="O30" s="50">
        <v>-16788</v>
      </c>
      <c r="P30" s="50">
        <v>-13981</v>
      </c>
      <c r="Q30" s="50">
        <v>-16724</v>
      </c>
      <c r="R30" s="50">
        <v>-17389</v>
      </c>
      <c r="S30" s="50">
        <v>-27673</v>
      </c>
      <c r="T30" s="50">
        <v>-20733</v>
      </c>
      <c r="U30" s="50">
        <v>-19077</v>
      </c>
      <c r="V30" s="50">
        <v>-23673</v>
      </c>
      <c r="W30" s="50">
        <v>-28309</v>
      </c>
      <c r="X30" s="50">
        <v>-25214</v>
      </c>
      <c r="Y30" s="50">
        <v>-25882</v>
      </c>
      <c r="Z30" s="50">
        <v>-24265</v>
      </c>
      <c r="AA30" s="50">
        <v>-35544</v>
      </c>
      <c r="AB30" s="205"/>
    </row>
    <row r="31" spans="1:28" s="7" customFormat="1" x14ac:dyDescent="0.45">
      <c r="A31" s="57" t="s">
        <v>117</v>
      </c>
      <c r="B31" s="61">
        <v>159937</v>
      </c>
      <c r="C31" s="61">
        <v>-66754</v>
      </c>
      <c r="D31" s="61">
        <v>139519</v>
      </c>
      <c r="E31" s="61">
        <v>264422</v>
      </c>
      <c r="F31" s="61">
        <v>314039</v>
      </c>
      <c r="G31" s="110"/>
      <c r="H31" s="61">
        <v>31324</v>
      </c>
      <c r="I31" s="61">
        <v>25744</v>
      </c>
      <c r="J31" s="61">
        <v>42247</v>
      </c>
      <c r="K31" s="61">
        <v>60625</v>
      </c>
      <c r="L31" s="61">
        <v>-7135</v>
      </c>
      <c r="M31" s="61">
        <v>-77278</v>
      </c>
      <c r="N31" s="61">
        <v>-4061</v>
      </c>
      <c r="O31" s="61">
        <v>21720</v>
      </c>
      <c r="P31" s="61">
        <v>-6808</v>
      </c>
      <c r="Q31" s="62">
        <v>17818</v>
      </c>
      <c r="R31" s="62">
        <v>50741</v>
      </c>
      <c r="S31" s="62">
        <v>77768</v>
      </c>
      <c r="T31" s="62">
        <v>48347</v>
      </c>
      <c r="U31" s="62">
        <v>60646</v>
      </c>
      <c r="V31" s="62">
        <v>73914</v>
      </c>
      <c r="W31" s="62">
        <v>81515</v>
      </c>
      <c r="X31" s="62">
        <v>66285</v>
      </c>
      <c r="Y31" s="62">
        <v>74892</v>
      </c>
      <c r="Z31" s="62">
        <v>91075</v>
      </c>
      <c r="AA31" s="62">
        <v>81787</v>
      </c>
      <c r="AB31" s="205"/>
    </row>
    <row r="32" spans="1:28" s="7" customFormat="1" x14ac:dyDescent="0.45">
      <c r="A32" s="41" t="s">
        <v>115</v>
      </c>
      <c r="B32" s="63">
        <v>168180</v>
      </c>
      <c r="C32" s="63">
        <v>-59042</v>
      </c>
      <c r="D32" s="63">
        <v>143758</v>
      </c>
      <c r="E32" s="63">
        <v>269390</v>
      </c>
      <c r="F32" s="63">
        <v>320078</v>
      </c>
      <c r="G32" s="134"/>
      <c r="H32" s="63">
        <v>32984</v>
      </c>
      <c r="I32" s="63">
        <v>26868</v>
      </c>
      <c r="J32" s="63">
        <v>43829</v>
      </c>
      <c r="K32" s="63">
        <v>64498</v>
      </c>
      <c r="L32" s="63">
        <v>-5292</v>
      </c>
      <c r="M32" s="63">
        <v>-74882</v>
      </c>
      <c r="N32" s="63">
        <v>-2510</v>
      </c>
      <c r="O32" s="63">
        <v>23642</v>
      </c>
      <c r="P32" s="63">
        <v>-4933</v>
      </c>
      <c r="Q32" s="66">
        <v>18316</v>
      </c>
      <c r="R32" s="66">
        <v>51116</v>
      </c>
      <c r="S32" s="66">
        <v>79260</v>
      </c>
      <c r="T32" s="66">
        <v>49757</v>
      </c>
      <c r="U32" s="66">
        <v>61986</v>
      </c>
      <c r="V32" s="66">
        <v>74565</v>
      </c>
      <c r="W32" s="66">
        <v>83082</v>
      </c>
      <c r="X32" s="66">
        <v>67700</v>
      </c>
      <c r="Y32" s="66">
        <v>76785</v>
      </c>
      <c r="Z32" s="66">
        <v>92030</v>
      </c>
      <c r="AA32" s="66">
        <v>83563</v>
      </c>
      <c r="AB32" s="205"/>
    </row>
    <row r="33" spans="1:28" s="7" customFormat="1" x14ac:dyDescent="0.45">
      <c r="A33" s="41"/>
      <c r="B33" s="63"/>
      <c r="C33" s="66"/>
      <c r="D33" s="63"/>
      <c r="E33" s="63"/>
      <c r="F33" s="63"/>
      <c r="G33" s="110"/>
      <c r="K33" s="63"/>
      <c r="N33" s="9"/>
      <c r="O33" s="63"/>
      <c r="U33" s="14"/>
      <c r="V33" s="14"/>
      <c r="W33" s="14"/>
      <c r="X33" s="14"/>
      <c r="Y33" s="14"/>
      <c r="Z33" s="14"/>
      <c r="AA33" s="14"/>
      <c r="AB33" s="205"/>
    </row>
    <row r="34" spans="1:28" x14ac:dyDescent="0.45">
      <c r="A34" s="7" t="s">
        <v>120</v>
      </c>
      <c r="B34" s="7"/>
      <c r="C34" s="7"/>
      <c r="D34" s="7"/>
      <c r="E34" s="7"/>
      <c r="F34" s="7"/>
      <c r="H34" s="112"/>
      <c r="I34" s="59"/>
      <c r="J34" s="59"/>
      <c r="L34" s="112"/>
      <c r="M34" s="59"/>
      <c r="N34" s="59"/>
      <c r="P34" s="112"/>
      <c r="T34" s="112"/>
      <c r="AB34" s="205"/>
    </row>
    <row r="35" spans="1:28" s="171" customFormat="1" x14ac:dyDescent="0.45">
      <c r="A35" s="172" t="s">
        <v>111</v>
      </c>
      <c r="B35" s="181">
        <v>227844</v>
      </c>
      <c r="C35" s="181">
        <v>76155</v>
      </c>
      <c r="D35" s="181">
        <v>175603</v>
      </c>
      <c r="E35" s="181">
        <v>242346</v>
      </c>
      <c r="F35" s="181">
        <v>300177</v>
      </c>
      <c r="G35" s="174"/>
      <c r="H35" s="181">
        <v>46904</v>
      </c>
      <c r="I35" s="181">
        <v>44198</v>
      </c>
      <c r="J35" s="181">
        <v>57481</v>
      </c>
      <c r="K35" s="181">
        <v>79262</v>
      </c>
      <c r="L35" s="181">
        <v>29171</v>
      </c>
      <c r="M35" s="181">
        <v>-7099</v>
      </c>
      <c r="N35" s="181">
        <v>21507</v>
      </c>
      <c r="O35" s="181">
        <v>32576</v>
      </c>
      <c r="P35" s="181">
        <v>13540</v>
      </c>
      <c r="Q35" s="182">
        <v>33819</v>
      </c>
      <c r="R35" s="182">
        <v>52188</v>
      </c>
      <c r="S35" s="182">
        <v>76056</v>
      </c>
      <c r="T35" s="182">
        <v>46038</v>
      </c>
      <c r="U35" s="182">
        <v>52706</v>
      </c>
      <c r="V35" s="182">
        <v>62364</v>
      </c>
      <c r="W35" s="182">
        <v>81238</v>
      </c>
      <c r="X35" s="182">
        <v>59473</v>
      </c>
      <c r="Y35" s="182">
        <v>69129</v>
      </c>
      <c r="Z35" s="182">
        <v>77848</v>
      </c>
      <c r="AA35" s="182">
        <v>93727</v>
      </c>
      <c r="AB35" s="205"/>
    </row>
    <row r="36" spans="1:28" s="39" customFormat="1" x14ac:dyDescent="0.45">
      <c r="A36" s="37" t="s">
        <v>112</v>
      </c>
      <c r="B36" s="60">
        <v>64059</v>
      </c>
      <c r="C36" s="60">
        <v>41496</v>
      </c>
      <c r="D36" s="60">
        <v>85323</v>
      </c>
      <c r="E36" s="60">
        <v>95290</v>
      </c>
      <c r="F36" s="60">
        <v>115364</v>
      </c>
      <c r="G36" s="110"/>
      <c r="H36" s="50">
        <v>10546</v>
      </c>
      <c r="I36" s="50">
        <v>12825</v>
      </c>
      <c r="J36" s="50">
        <v>14912</v>
      </c>
      <c r="K36" s="50">
        <v>25775</v>
      </c>
      <c r="L36" s="50">
        <v>13415</v>
      </c>
      <c r="M36" s="50">
        <v>-2214</v>
      </c>
      <c r="N36" s="50">
        <v>10874</v>
      </c>
      <c r="O36" s="50">
        <v>19421</v>
      </c>
      <c r="P36" s="50">
        <v>13836</v>
      </c>
      <c r="Q36" s="50">
        <v>19039</v>
      </c>
      <c r="R36" s="50">
        <v>22273</v>
      </c>
      <c r="S36" s="50">
        <v>30175</v>
      </c>
      <c r="T36" s="50">
        <v>21402</v>
      </c>
      <c r="U36" s="50">
        <v>23258</v>
      </c>
      <c r="V36" s="50">
        <v>22748</v>
      </c>
      <c r="W36" s="50">
        <v>27882</v>
      </c>
      <c r="X36" s="50">
        <v>23700</v>
      </c>
      <c r="Y36" s="50">
        <v>28210</v>
      </c>
      <c r="Z36" s="50">
        <v>32308</v>
      </c>
      <c r="AA36" s="50">
        <v>31146</v>
      </c>
      <c r="AB36" s="205"/>
    </row>
    <row r="37" spans="1:28" s="171" customFormat="1" x14ac:dyDescent="0.45">
      <c r="A37" s="172" t="s">
        <v>113</v>
      </c>
      <c r="B37" s="181">
        <v>63043</v>
      </c>
      <c r="C37" s="181">
        <v>830</v>
      </c>
      <c r="D37" s="181">
        <v>77573</v>
      </c>
      <c r="E37" s="181">
        <v>134253</v>
      </c>
      <c r="F37" s="181">
        <v>160380</v>
      </c>
      <c r="G37" s="174"/>
      <c r="H37" s="181">
        <v>16207</v>
      </c>
      <c r="I37" s="181">
        <v>14578</v>
      </c>
      <c r="J37" s="181">
        <v>18477</v>
      </c>
      <c r="K37" s="181">
        <v>13781</v>
      </c>
      <c r="L37" s="181">
        <v>-1822</v>
      </c>
      <c r="M37" s="181">
        <v>-22687</v>
      </c>
      <c r="N37" s="181">
        <v>3572</v>
      </c>
      <c r="O37" s="181">
        <v>21767</v>
      </c>
      <c r="P37" s="181">
        <v>9604</v>
      </c>
      <c r="Q37" s="182">
        <v>11083</v>
      </c>
      <c r="R37" s="182">
        <v>26409</v>
      </c>
      <c r="S37" s="182">
        <v>30477</v>
      </c>
      <c r="T37" s="182">
        <v>30316</v>
      </c>
      <c r="U37" s="182">
        <v>32937</v>
      </c>
      <c r="V37" s="182">
        <v>39683</v>
      </c>
      <c r="W37" s="182">
        <v>31317</v>
      </c>
      <c r="X37" s="182">
        <v>40716</v>
      </c>
      <c r="Y37" s="182">
        <v>36874</v>
      </c>
      <c r="Z37" s="182">
        <v>41780</v>
      </c>
      <c r="AA37" s="182">
        <v>41010</v>
      </c>
      <c r="AB37" s="205"/>
    </row>
    <row r="38" spans="1:28" x14ac:dyDescent="0.45">
      <c r="A38" s="56" t="s">
        <v>114</v>
      </c>
      <c r="B38" s="9">
        <v>67500</v>
      </c>
      <c r="C38" s="65">
        <v>5245</v>
      </c>
      <c r="D38" s="60">
        <v>80856</v>
      </c>
      <c r="E38" s="60">
        <v>137793</v>
      </c>
      <c r="F38" s="60">
        <v>164651</v>
      </c>
      <c r="H38" s="50">
        <v>17343</v>
      </c>
      <c r="I38" s="50">
        <v>15364</v>
      </c>
      <c r="J38" s="50">
        <v>19639</v>
      </c>
      <c r="K38" s="50">
        <v>15154</v>
      </c>
      <c r="L38" s="50">
        <v>-332</v>
      </c>
      <c r="M38" s="50">
        <v>-21460</v>
      </c>
      <c r="N38" s="50">
        <v>4355</v>
      </c>
      <c r="O38" s="50">
        <v>22682</v>
      </c>
      <c r="P38" s="50">
        <v>10418</v>
      </c>
      <c r="Q38" s="50">
        <v>12231</v>
      </c>
      <c r="R38" s="50">
        <v>26691</v>
      </c>
      <c r="S38" s="50">
        <v>31516</v>
      </c>
      <c r="T38" s="50">
        <v>31459</v>
      </c>
      <c r="U38" s="50">
        <v>33961</v>
      </c>
      <c r="V38" s="50">
        <v>40045</v>
      </c>
      <c r="W38" s="50">
        <v>32328</v>
      </c>
      <c r="X38" s="50">
        <v>41825</v>
      </c>
      <c r="Y38" s="50">
        <v>38402</v>
      </c>
      <c r="Z38" s="50">
        <v>42428</v>
      </c>
      <c r="AA38" s="50">
        <v>41996</v>
      </c>
      <c r="AB38" s="205"/>
    </row>
    <row r="39" spans="1:28" s="39" customFormat="1" x14ac:dyDescent="0.45">
      <c r="A39" s="37" t="s">
        <v>121</v>
      </c>
      <c r="B39" s="65">
        <v>-63171</v>
      </c>
      <c r="C39" s="65">
        <v>-50370</v>
      </c>
      <c r="D39" s="65">
        <v>-66741</v>
      </c>
      <c r="E39" s="65">
        <v>-85325</v>
      </c>
      <c r="F39" s="65">
        <v>-103617</v>
      </c>
      <c r="G39" s="110"/>
      <c r="H39" s="50">
        <v>-13038</v>
      </c>
      <c r="I39" s="50">
        <v>-15785</v>
      </c>
      <c r="J39" s="50">
        <v>-15905</v>
      </c>
      <c r="K39" s="50">
        <v>-18442</v>
      </c>
      <c r="L39" s="50">
        <v>-12241</v>
      </c>
      <c r="M39" s="50">
        <v>-10907</v>
      </c>
      <c r="N39" s="50">
        <v>-10919</v>
      </c>
      <c r="O39" s="50">
        <v>-16303</v>
      </c>
      <c r="P39" s="50">
        <v>-13050</v>
      </c>
      <c r="Q39" s="50">
        <v>-16785</v>
      </c>
      <c r="R39" s="50">
        <v>-11583</v>
      </c>
      <c r="S39" s="50">
        <v>-25323</v>
      </c>
      <c r="T39" s="50">
        <v>-19258</v>
      </c>
      <c r="U39" s="50">
        <v>-17539</v>
      </c>
      <c r="V39" s="50">
        <v>-22146</v>
      </c>
      <c r="W39" s="50">
        <v>-26382</v>
      </c>
      <c r="X39" s="50">
        <v>-23385</v>
      </c>
      <c r="Y39" s="50">
        <v>-24157</v>
      </c>
      <c r="Z39" s="50">
        <v>-22816</v>
      </c>
      <c r="AA39" s="50">
        <v>-33259</v>
      </c>
      <c r="AB39" s="205"/>
    </row>
    <row r="40" spans="1:28" s="7" customFormat="1" x14ac:dyDescent="0.45">
      <c r="A40" s="57" t="s">
        <v>117</v>
      </c>
      <c r="B40" s="61">
        <v>291775</v>
      </c>
      <c r="C40" s="61">
        <v>68111</v>
      </c>
      <c r="D40" s="61">
        <v>271758</v>
      </c>
      <c r="E40" s="61">
        <v>386564</v>
      </c>
      <c r="F40" s="61">
        <v>472304</v>
      </c>
      <c r="G40" s="110"/>
      <c r="H40" s="61">
        <v>60619</v>
      </c>
      <c r="I40" s="61">
        <v>55816</v>
      </c>
      <c r="J40" s="61">
        <v>74965</v>
      </c>
      <c r="K40" s="61">
        <v>100376</v>
      </c>
      <c r="L40" s="61">
        <v>28523</v>
      </c>
      <c r="M40" s="61">
        <v>-42907</v>
      </c>
      <c r="N40" s="61">
        <v>25034</v>
      </c>
      <c r="O40" s="61">
        <v>57461</v>
      </c>
      <c r="P40" s="61">
        <v>23930</v>
      </c>
      <c r="Q40" s="62">
        <v>47156</v>
      </c>
      <c r="R40" s="62">
        <v>89287</v>
      </c>
      <c r="S40" s="62">
        <v>111385</v>
      </c>
      <c r="T40" s="62">
        <v>78498</v>
      </c>
      <c r="U40" s="62">
        <v>91362</v>
      </c>
      <c r="V40" s="62">
        <v>102649</v>
      </c>
      <c r="W40" s="62">
        <v>114055</v>
      </c>
      <c r="X40" s="62">
        <v>100504</v>
      </c>
      <c r="Y40" s="62">
        <v>110056</v>
      </c>
      <c r="Z40" s="62">
        <v>129120</v>
      </c>
      <c r="AA40" s="62">
        <v>132624</v>
      </c>
      <c r="AB40" s="205"/>
    </row>
    <row r="41" spans="1:28" s="7" customFormat="1" x14ac:dyDescent="0.45">
      <c r="A41" s="41" t="s">
        <v>115</v>
      </c>
      <c r="B41" s="63">
        <v>296232</v>
      </c>
      <c r="C41" s="63">
        <v>72526</v>
      </c>
      <c r="D41" s="63">
        <v>275041</v>
      </c>
      <c r="E41" s="63">
        <v>390104</v>
      </c>
      <c r="F41" s="63">
        <v>476575</v>
      </c>
      <c r="G41" s="134"/>
      <c r="H41" s="63">
        <v>61755</v>
      </c>
      <c r="I41" s="63">
        <v>56602</v>
      </c>
      <c r="J41" s="63">
        <v>76127</v>
      </c>
      <c r="K41" s="63">
        <v>101749</v>
      </c>
      <c r="L41" s="63">
        <v>30013</v>
      </c>
      <c r="M41" s="63">
        <v>-41680</v>
      </c>
      <c r="N41" s="63">
        <v>25817</v>
      </c>
      <c r="O41" s="63">
        <v>58376</v>
      </c>
      <c r="P41" s="63">
        <v>24744</v>
      </c>
      <c r="Q41" s="66">
        <v>48304</v>
      </c>
      <c r="R41" s="66">
        <v>89569</v>
      </c>
      <c r="S41" s="66">
        <v>112424</v>
      </c>
      <c r="T41" s="66">
        <v>79641</v>
      </c>
      <c r="U41" s="66">
        <v>92386</v>
      </c>
      <c r="V41" s="66">
        <v>103011</v>
      </c>
      <c r="W41" s="66">
        <v>115066</v>
      </c>
      <c r="X41" s="66">
        <v>101613</v>
      </c>
      <c r="Y41" s="66">
        <v>111584</v>
      </c>
      <c r="Z41" s="66">
        <v>129768</v>
      </c>
      <c r="AA41" s="66">
        <v>133610</v>
      </c>
      <c r="AB41" s="205"/>
    </row>
    <row r="42" spans="1:28" x14ac:dyDescent="0.45">
      <c r="A42" s="41"/>
      <c r="B42" s="66"/>
      <c r="C42" s="66"/>
      <c r="D42" s="66"/>
      <c r="E42" s="66"/>
      <c r="F42" s="66"/>
    </row>
    <row r="43" spans="1:28" x14ac:dyDescent="0.45">
      <c r="A43" s="7" t="s">
        <v>122</v>
      </c>
      <c r="B43" s="7"/>
      <c r="C43" s="7"/>
      <c r="D43" s="7"/>
      <c r="E43" s="7"/>
      <c r="F43" s="7"/>
    </row>
    <row r="44" spans="1:28" s="171" customFormat="1" x14ac:dyDescent="0.45">
      <c r="A44" s="172" t="s">
        <v>111</v>
      </c>
      <c r="B44" s="173">
        <v>0.16400000000000001</v>
      </c>
      <c r="C44" s="173">
        <v>8.7999999999999995E-2</v>
      </c>
      <c r="D44" s="173">
        <v>0.17499999999999999</v>
      </c>
      <c r="E44" s="173">
        <v>0.16957886229493299</v>
      </c>
      <c r="F44" s="173">
        <v>0.17599999999999999</v>
      </c>
      <c r="G44" s="174"/>
      <c r="H44" s="173">
        <v>0.13800000000000001</v>
      </c>
      <c r="I44" s="173">
        <v>0.13400000000000001</v>
      </c>
      <c r="J44" s="173">
        <v>0.16600000000000001</v>
      </c>
      <c r="K44" s="173">
        <v>0.215</v>
      </c>
      <c r="L44" s="173">
        <v>0.10299999999999999</v>
      </c>
      <c r="M44" s="173">
        <v>-5.3999999999999999E-2</v>
      </c>
      <c r="N44" s="173">
        <v>0.112</v>
      </c>
      <c r="O44" s="173">
        <v>0.128</v>
      </c>
      <c r="P44" s="173">
        <v>6.7000000000000004E-2</v>
      </c>
      <c r="Q44" s="173">
        <v>0.15</v>
      </c>
      <c r="R44" s="173">
        <v>0.19</v>
      </c>
      <c r="S44" s="173">
        <v>0.255</v>
      </c>
      <c r="T44" s="173">
        <v>0.14799999999999999</v>
      </c>
      <c r="U44" s="173">
        <v>0.14719509368306108</v>
      </c>
      <c r="V44" s="173">
        <v>0.176761206129286</v>
      </c>
      <c r="W44" s="173">
        <v>0.19996603152176301</v>
      </c>
      <c r="X44" s="173">
        <v>0.158934574743852</v>
      </c>
      <c r="Y44" s="173">
        <v>0.17060506072324999</v>
      </c>
      <c r="Z44" s="173">
        <v>0.177244298324503</v>
      </c>
      <c r="AA44" s="173">
        <v>0.19400000000000001</v>
      </c>
    </row>
    <row r="45" spans="1:28" s="39" customFormat="1" x14ac:dyDescent="0.45">
      <c r="A45" s="37" t="s">
        <v>112</v>
      </c>
      <c r="B45" s="183">
        <v>9.5000000000000001E-2</v>
      </c>
      <c r="C45" s="183">
        <v>7.0999999999999994E-2</v>
      </c>
      <c r="D45" s="183">
        <v>0.109</v>
      </c>
      <c r="E45" s="183">
        <v>0.103554813195985</v>
      </c>
      <c r="F45" s="183">
        <v>0.10199999999999999</v>
      </c>
      <c r="G45" s="110"/>
      <c r="H45" s="183">
        <v>6.7000000000000004E-2</v>
      </c>
      <c r="I45" s="183">
        <v>7.5999999999999998E-2</v>
      </c>
      <c r="J45" s="183">
        <v>8.6999999999999994E-2</v>
      </c>
      <c r="K45" s="183">
        <v>0.14499999999999999</v>
      </c>
      <c r="L45" s="183">
        <v>8.5999999999999993E-2</v>
      </c>
      <c r="M45" s="183">
        <v>-2.1999999999999999E-2</v>
      </c>
      <c r="N45" s="183">
        <v>7.2999999999999995E-2</v>
      </c>
      <c r="O45" s="183">
        <v>0.109</v>
      </c>
      <c r="P45" s="183">
        <v>0.08</v>
      </c>
      <c r="Q45" s="183">
        <v>9.9000000000000005E-2</v>
      </c>
      <c r="R45" s="183">
        <v>0.109</v>
      </c>
      <c r="S45" s="183">
        <v>0.14399999999999999</v>
      </c>
      <c r="T45" s="183">
        <v>0.105</v>
      </c>
      <c r="U45" s="183">
        <v>0.10442427017950306</v>
      </c>
      <c r="V45" s="183">
        <v>9.76929551818322E-2</v>
      </c>
      <c r="W45" s="183">
        <v>0.106926318938177</v>
      </c>
      <c r="X45" s="183">
        <v>9.1408051962077602E-2</v>
      </c>
      <c r="Y45" s="183">
        <v>0.101624698296048</v>
      </c>
      <c r="Z45" s="183">
        <v>0.109</v>
      </c>
      <c r="AA45" s="183">
        <v>0.104</v>
      </c>
    </row>
    <row r="46" spans="1:28" s="171" customFormat="1" x14ac:dyDescent="0.45">
      <c r="A46" s="172" t="s">
        <v>113</v>
      </c>
      <c r="B46" s="173">
        <v>7.0000000000000007E-2</v>
      </c>
      <c r="C46" s="173">
        <v>2E-3</v>
      </c>
      <c r="D46" s="173">
        <v>8.8999999999999996E-2</v>
      </c>
      <c r="E46" s="173">
        <v>0.10574366261082201</v>
      </c>
      <c r="F46" s="173">
        <v>0.107</v>
      </c>
      <c r="G46" s="174"/>
      <c r="H46" s="173">
        <v>7.0000000000000007E-2</v>
      </c>
      <c r="I46" s="173">
        <v>6.5000000000000002E-2</v>
      </c>
      <c r="J46" s="173">
        <v>0.08</v>
      </c>
      <c r="K46" s="173">
        <v>6.6000000000000003E-2</v>
      </c>
      <c r="L46" s="173">
        <v>-0.01</v>
      </c>
      <c r="M46" s="173">
        <v>-0.39100000000000001</v>
      </c>
      <c r="N46" s="173">
        <v>2.9000000000000001E-2</v>
      </c>
      <c r="O46" s="173">
        <v>0.124</v>
      </c>
      <c r="P46" s="173">
        <v>5.1999999999999998E-2</v>
      </c>
      <c r="Q46" s="173">
        <v>6.4000000000000001E-2</v>
      </c>
      <c r="R46" s="173">
        <v>0.107</v>
      </c>
      <c r="S46" s="173">
        <v>0.112</v>
      </c>
      <c r="T46" s="173">
        <v>0.11</v>
      </c>
      <c r="U46" s="173">
        <v>0.10725170954086617</v>
      </c>
      <c r="V46" s="173">
        <v>0.1180855400785</v>
      </c>
      <c r="W46" s="173">
        <v>8.9068699250579503E-2</v>
      </c>
      <c r="X46" s="173">
        <v>0.113945730533292</v>
      </c>
      <c r="Y46" s="173">
        <v>0.10307716391041299</v>
      </c>
      <c r="Z46" s="173">
        <v>0.107057931204133</v>
      </c>
      <c r="AA46" s="173">
        <v>0.105</v>
      </c>
    </row>
    <row r="47" spans="1:28" x14ac:dyDescent="0.45">
      <c r="A47" s="56" t="s">
        <v>114</v>
      </c>
      <c r="B47" s="183">
        <v>7.5999999999999998E-2</v>
      </c>
      <c r="C47" s="183">
        <v>0.01</v>
      </c>
      <c r="D47" s="183">
        <v>9.2999999999999999E-2</v>
      </c>
      <c r="E47" s="183">
        <v>0.11014566665094599</v>
      </c>
      <c r="F47" s="183">
        <v>0.112</v>
      </c>
      <c r="H47" s="183">
        <v>7.5999999999999998E-2</v>
      </c>
      <c r="I47" s="183">
        <v>6.9000000000000006E-2</v>
      </c>
      <c r="J47" s="183">
        <v>8.5999999999999993E-2</v>
      </c>
      <c r="K47" s="183">
        <v>7.3999999999999996E-2</v>
      </c>
      <c r="L47" s="183">
        <v>-2E-3</v>
      </c>
      <c r="M47" s="183">
        <v>-0.372</v>
      </c>
      <c r="N47" s="183">
        <v>3.5000000000000003E-2</v>
      </c>
      <c r="O47" s="183">
        <v>0.13</v>
      </c>
      <c r="P47" s="183">
        <v>5.7000000000000002E-2</v>
      </c>
      <c r="Q47" s="183">
        <v>7.0999999999999994E-2</v>
      </c>
      <c r="R47" s="183">
        <v>0.11</v>
      </c>
      <c r="S47" s="183">
        <v>0.11700000000000001</v>
      </c>
      <c r="T47" s="183">
        <v>0.11600000000000001</v>
      </c>
      <c r="U47" s="183">
        <v>0.11205181418951245</v>
      </c>
      <c r="V47" s="183">
        <v>0.12109904199729001</v>
      </c>
      <c r="W47" s="183">
        <v>9.3496757922988394E-2</v>
      </c>
      <c r="X47" s="183">
        <v>0.118809406123411</v>
      </c>
      <c r="Y47" s="183">
        <v>0.10921604595935901</v>
      </c>
      <c r="Z47" s="183">
        <v>0.111459923237981</v>
      </c>
      <c r="AA47" s="183">
        <v>0.11</v>
      </c>
    </row>
    <row r="48" spans="1:28" s="7" customFormat="1" x14ac:dyDescent="0.45">
      <c r="A48" s="57" t="s">
        <v>117</v>
      </c>
      <c r="B48" s="58">
        <v>9.9000000000000005E-2</v>
      </c>
      <c r="C48" s="58">
        <v>3.4000000000000002E-2</v>
      </c>
      <c r="D48" s="58">
        <v>0.10199999999999999</v>
      </c>
      <c r="E48" s="58">
        <v>0.106818034862508</v>
      </c>
      <c r="F48" s="58">
        <v>0.109</v>
      </c>
      <c r="G48" s="110"/>
      <c r="H48" s="58">
        <v>8.3000000000000004E-2</v>
      </c>
      <c r="I48" s="58">
        <v>7.6999999999999999E-2</v>
      </c>
      <c r="J48" s="58">
        <v>0.1</v>
      </c>
      <c r="K48" s="58">
        <v>0.13300000000000001</v>
      </c>
      <c r="L48" s="58">
        <v>4.5999999999999999E-2</v>
      </c>
      <c r="M48" s="58">
        <v>-0.14699999999999999</v>
      </c>
      <c r="N48" s="58">
        <v>5.3999999999999999E-2</v>
      </c>
      <c r="O48" s="58">
        <v>9.5000000000000001E-2</v>
      </c>
      <c r="P48" s="58">
        <v>4.2999999999999997E-2</v>
      </c>
      <c r="Q48" s="58">
        <v>0.08</v>
      </c>
      <c r="R48" s="58">
        <v>0.123</v>
      </c>
      <c r="S48" s="58">
        <v>0.14299999999999999</v>
      </c>
      <c r="T48" s="58">
        <v>9.9000000000000005E-2</v>
      </c>
      <c r="U48" s="58">
        <v>0.10289730204585001</v>
      </c>
      <c r="V48" s="58">
        <v>0.111368846580732</v>
      </c>
      <c r="W48" s="58">
        <v>0.111969786662975</v>
      </c>
      <c r="X48" s="58">
        <v>0.10143804148600299</v>
      </c>
      <c r="Y48" s="58">
        <v>0.10577009017597901</v>
      </c>
      <c r="Z48" s="58">
        <v>0.115</v>
      </c>
      <c r="AA48" s="58">
        <v>0.113</v>
      </c>
    </row>
    <row r="49" spans="1:27" s="7" customFormat="1" x14ac:dyDescent="0.45">
      <c r="A49" s="41" t="s">
        <v>115</v>
      </c>
      <c r="B49" s="102">
        <v>0.1</v>
      </c>
      <c r="C49" s="102">
        <v>3.6999999999999998E-2</v>
      </c>
      <c r="D49" s="102">
        <v>0.104</v>
      </c>
      <c r="E49" s="102">
        <v>0.108353162693897</v>
      </c>
      <c r="F49" s="102">
        <v>0.111</v>
      </c>
      <c r="G49" s="134"/>
      <c r="H49" s="102">
        <v>8.5000000000000006E-2</v>
      </c>
      <c r="I49" s="102">
        <v>7.9000000000000001E-2</v>
      </c>
      <c r="J49" s="102">
        <v>0.10199999999999999</v>
      </c>
      <c r="K49" s="102">
        <v>0.13500000000000001</v>
      </c>
      <c r="L49" s="102">
        <v>4.9000000000000002E-2</v>
      </c>
      <c r="M49" s="102">
        <v>-0.14299999999999999</v>
      </c>
      <c r="N49" s="102">
        <v>5.5E-2</v>
      </c>
      <c r="O49" s="102">
        <v>9.6000000000000002E-2</v>
      </c>
      <c r="P49" s="102">
        <v>4.3999999999999997E-2</v>
      </c>
      <c r="Q49" s="102">
        <v>8.2000000000000003E-2</v>
      </c>
      <c r="R49" s="102">
        <v>0.124</v>
      </c>
      <c r="S49" s="102">
        <v>0.14499999999999999</v>
      </c>
      <c r="T49" s="102">
        <v>0.10100000000000001</v>
      </c>
      <c r="U49" s="102">
        <v>0.10452347495921382</v>
      </c>
      <c r="V49" s="102">
        <v>0.11241594258887</v>
      </c>
      <c r="W49" s="102">
        <v>0.113613564195327</v>
      </c>
      <c r="X49" s="102">
        <v>0.103109113233011</v>
      </c>
      <c r="Y49" s="102">
        <v>0.107872746045066</v>
      </c>
      <c r="Z49" s="102">
        <v>0.116330542684026</v>
      </c>
      <c r="AA49" s="102">
        <v>0.115</v>
      </c>
    </row>
    <row r="50" spans="1:27" x14ac:dyDescent="0.45">
      <c r="A50" s="41"/>
      <c r="B50" s="54"/>
      <c r="C50" s="54"/>
      <c r="D50" s="54"/>
      <c r="E50" s="54"/>
      <c r="F50" s="54"/>
    </row>
    <row r="51" spans="1:27" x14ac:dyDescent="0.45">
      <c r="A51" s="9" t="s">
        <v>123</v>
      </c>
    </row>
    <row r="52" spans="1:27" ht="15.4" customHeight="1" x14ac:dyDescent="0.45">
      <c r="A52" s="28" t="s">
        <v>124</v>
      </c>
    </row>
    <row r="53" spans="1:27" ht="30" customHeight="1" x14ac:dyDescent="0.45">
      <c r="A53" s="235" t="s">
        <v>125</v>
      </c>
      <c r="B53" s="235"/>
      <c r="C53" s="235"/>
      <c r="D53" s="235"/>
      <c r="E53" s="235"/>
      <c r="F53" s="235"/>
    </row>
    <row r="54" spans="1:27" ht="30" customHeight="1" x14ac:dyDescent="0.45">
      <c r="A54" s="235" t="s">
        <v>126</v>
      </c>
      <c r="B54" s="235"/>
      <c r="C54" s="235"/>
      <c r="D54" s="235"/>
      <c r="E54" s="235"/>
      <c r="F54" s="235"/>
    </row>
    <row r="55" spans="1:27" ht="15.4" customHeight="1" x14ac:dyDescent="0.45">
      <c r="A55" s="67" t="s">
        <v>127</v>
      </c>
    </row>
    <row r="57" spans="1:27" ht="57.4" customHeight="1" x14ac:dyDescent="0.45">
      <c r="A57" s="235" t="s">
        <v>128</v>
      </c>
      <c r="B57" s="235"/>
      <c r="C57" s="235"/>
      <c r="D57" s="235"/>
      <c r="E57" s="235"/>
      <c r="F57" s="235"/>
    </row>
    <row r="58" spans="1:27" ht="15" customHeight="1" x14ac:dyDescent="0.45">
      <c r="A58" s="9" t="s">
        <v>129</v>
      </c>
    </row>
  </sheetData>
  <mergeCells count="6">
    <mergeCell ref="H6:AA7"/>
    <mergeCell ref="A57:F57"/>
    <mergeCell ref="B6:F7"/>
    <mergeCell ref="A1:F5"/>
    <mergeCell ref="A53:F53"/>
    <mergeCell ref="A54:F54"/>
  </mergeCells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64"/>
  <sheetViews>
    <sheetView showGridLines="0" zoomScale="60" zoomScaleNormal="60" workbookViewId="0">
      <pane xSplit="10" topLeftCell="Z1" activePane="topRight" state="frozen"/>
      <selection pane="topRight" sqref="A1:J5"/>
    </sheetView>
  </sheetViews>
  <sheetFormatPr defaultColWidth="18.453125" defaultRowHeight="15.5" x14ac:dyDescent="0.45"/>
  <cols>
    <col min="1" max="1" width="33.26953125" style="28" customWidth="1"/>
    <col min="2" max="5" width="14.453125" style="28" customWidth="1"/>
    <col min="6" max="10" width="14.26953125" style="28" customWidth="1"/>
    <col min="11" max="11" width="3" style="110" customWidth="1"/>
    <col min="12" max="31" width="14.26953125" style="28" customWidth="1"/>
    <col min="32" max="16384" width="18.453125" style="28"/>
  </cols>
  <sheetData>
    <row r="1" spans="1:31" ht="14.15" customHeight="1" x14ac:dyDescent="0.45">
      <c r="A1" s="226" t="s">
        <v>130</v>
      </c>
      <c r="B1" s="226"/>
      <c r="C1" s="226"/>
      <c r="D1" s="226"/>
      <c r="E1" s="226"/>
      <c r="F1" s="226"/>
      <c r="G1" s="226"/>
      <c r="H1" s="226"/>
      <c r="I1" s="226"/>
      <c r="J1" s="226"/>
      <c r="K1" s="108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1" ht="13.15" customHeight="1" x14ac:dyDescent="0.4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108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1" ht="14.15" customHeight="1" x14ac:dyDescent="0.4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108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1:31" ht="14.15" customHeight="1" x14ac:dyDescent="0.4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108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spans="1:31" ht="14.15" customHeight="1" x14ac:dyDescent="0.4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108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ht="13.15" customHeight="1" x14ac:dyDescent="0.45">
      <c r="A6" s="130"/>
      <c r="B6" s="236" t="s">
        <v>131</v>
      </c>
      <c r="C6" s="236"/>
      <c r="D6" s="236"/>
      <c r="E6" s="237"/>
      <c r="F6" s="240" t="s">
        <v>132</v>
      </c>
      <c r="G6" s="236"/>
      <c r="H6" s="236"/>
      <c r="I6" s="236"/>
      <c r="J6" s="236"/>
      <c r="K6" s="156"/>
      <c r="L6" s="228" t="s">
        <v>133</v>
      </c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</row>
    <row r="7" spans="1:31" ht="13.15" customHeight="1" x14ac:dyDescent="0.45">
      <c r="A7" s="131"/>
      <c r="B7" s="238"/>
      <c r="C7" s="238"/>
      <c r="D7" s="238"/>
      <c r="E7" s="239"/>
      <c r="F7" s="241"/>
      <c r="G7" s="238"/>
      <c r="H7" s="238"/>
      <c r="I7" s="238"/>
      <c r="J7" s="238"/>
      <c r="K7" s="157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</row>
    <row r="8" spans="1:31" ht="16" thickBot="1" x14ac:dyDescent="0.5">
      <c r="A8" s="135"/>
      <c r="B8" s="136">
        <v>2017</v>
      </c>
      <c r="C8" s="136">
        <v>2018</v>
      </c>
      <c r="D8" s="136">
        <v>2019</v>
      </c>
      <c r="E8" s="140">
        <v>2020</v>
      </c>
      <c r="F8" s="136">
        <v>2019</v>
      </c>
      <c r="G8" s="137">
        <v>2020</v>
      </c>
      <c r="H8" s="136">
        <v>2021</v>
      </c>
      <c r="I8" s="136">
        <v>2022</v>
      </c>
      <c r="J8" s="136">
        <v>2023</v>
      </c>
      <c r="L8" s="138" t="s">
        <v>52</v>
      </c>
      <c r="M8" s="139" t="s">
        <v>53</v>
      </c>
      <c r="N8" s="138" t="s">
        <v>54</v>
      </c>
      <c r="O8" s="138" t="s">
        <v>55</v>
      </c>
      <c r="P8" s="138" t="s">
        <v>56</v>
      </c>
      <c r="Q8" s="138" t="s">
        <v>57</v>
      </c>
      <c r="R8" s="139" t="s">
        <v>58</v>
      </c>
      <c r="S8" s="138" t="s">
        <v>59</v>
      </c>
      <c r="T8" s="138" t="s">
        <v>60</v>
      </c>
      <c r="U8" s="138" t="s">
        <v>61</v>
      </c>
      <c r="V8" s="138" t="s">
        <v>62</v>
      </c>
      <c r="W8" s="139" t="s">
        <v>63</v>
      </c>
      <c r="X8" s="139" t="s">
        <v>64</v>
      </c>
      <c r="Y8" s="139" t="s">
        <v>65</v>
      </c>
      <c r="Z8" s="139" t="s">
        <v>66</v>
      </c>
      <c r="AA8" s="139" t="s">
        <v>67</v>
      </c>
      <c r="AB8" s="139" t="s">
        <v>68</v>
      </c>
      <c r="AC8" s="139" t="s">
        <v>69</v>
      </c>
      <c r="AD8" s="139" t="s">
        <v>70</v>
      </c>
      <c r="AE8" s="139" t="s">
        <v>71</v>
      </c>
    </row>
    <row r="9" spans="1:31" s="147" customFormat="1" ht="18.399999999999999" customHeight="1" thickTop="1" x14ac:dyDescent="0.35">
      <c r="A9" s="133" t="s">
        <v>134</v>
      </c>
      <c r="B9" s="148">
        <v>2188</v>
      </c>
      <c r="C9" s="148">
        <v>2223</v>
      </c>
      <c r="D9" s="148">
        <v>2293</v>
      </c>
      <c r="E9" s="149">
        <v>2236</v>
      </c>
      <c r="F9" s="148">
        <v>2293</v>
      </c>
      <c r="G9" s="148">
        <v>2236</v>
      </c>
      <c r="H9" s="148">
        <v>2261</v>
      </c>
      <c r="I9" s="148">
        <v>2312</v>
      </c>
      <c r="J9" s="148">
        <v>2361</v>
      </c>
      <c r="K9" s="145"/>
      <c r="L9" s="148">
        <v>2225</v>
      </c>
      <c r="M9" s="148">
        <v>2229</v>
      </c>
      <c r="N9" s="148">
        <v>2239</v>
      </c>
      <c r="O9" s="148">
        <v>2293</v>
      </c>
      <c r="P9" s="148">
        <v>2298</v>
      </c>
      <c r="Q9" s="148">
        <v>2291</v>
      </c>
      <c r="R9" s="148">
        <v>2257</v>
      </c>
      <c r="S9" s="148">
        <v>2236</v>
      </c>
      <c r="T9" s="148">
        <v>2242</v>
      </c>
      <c r="U9" s="148">
        <v>2255</v>
      </c>
      <c r="V9" s="148">
        <v>2263</v>
      </c>
      <c r="W9" s="148">
        <v>2261</v>
      </c>
      <c r="X9" s="148">
        <v>2273</v>
      </c>
      <c r="Y9" s="148">
        <v>2286</v>
      </c>
      <c r="Z9" s="148">
        <v>2297</v>
      </c>
      <c r="AA9" s="148">
        <v>2312</v>
      </c>
      <c r="AB9" s="148">
        <v>2312</v>
      </c>
      <c r="AC9" s="148">
        <v>2317</v>
      </c>
      <c r="AD9" s="148">
        <v>2339</v>
      </c>
      <c r="AE9" s="148">
        <v>2361</v>
      </c>
    </row>
    <row r="10" spans="1:31" s="147" customFormat="1" ht="18.75" customHeight="1" x14ac:dyDescent="0.35">
      <c r="A10" s="147" t="s">
        <v>111</v>
      </c>
      <c r="B10" s="150">
        <v>929</v>
      </c>
      <c r="C10" s="150">
        <v>968</v>
      </c>
      <c r="D10" s="150">
        <v>1023</v>
      </c>
      <c r="E10" s="151">
        <v>1020</v>
      </c>
      <c r="F10" s="150">
        <v>1023</v>
      </c>
      <c r="G10" s="150">
        <v>1020</v>
      </c>
      <c r="H10" s="150">
        <v>1051</v>
      </c>
      <c r="I10" s="150">
        <v>1084</v>
      </c>
      <c r="J10" s="150">
        <v>1130</v>
      </c>
      <c r="K10" s="145"/>
      <c r="L10" s="150">
        <v>968</v>
      </c>
      <c r="M10" s="150">
        <v>975</v>
      </c>
      <c r="N10" s="150">
        <v>984</v>
      </c>
      <c r="O10" s="150">
        <v>1023</v>
      </c>
      <c r="P10" s="150">
        <v>1025</v>
      </c>
      <c r="Q10" s="150">
        <v>1024</v>
      </c>
      <c r="R10" s="150">
        <v>1023</v>
      </c>
      <c r="S10" s="150">
        <v>1020</v>
      </c>
      <c r="T10" s="150">
        <v>1030</v>
      </c>
      <c r="U10" s="150">
        <v>1044</v>
      </c>
      <c r="V10" s="150">
        <v>1052</v>
      </c>
      <c r="W10" s="150">
        <v>1051</v>
      </c>
      <c r="X10" s="150">
        <v>1061</v>
      </c>
      <c r="Y10" s="150">
        <v>1070</v>
      </c>
      <c r="Z10" s="150">
        <v>1077</v>
      </c>
      <c r="AA10" s="150">
        <v>1084</v>
      </c>
      <c r="AB10" s="150">
        <v>1091</v>
      </c>
      <c r="AC10" s="150">
        <v>1098</v>
      </c>
      <c r="AD10" s="150">
        <v>1113</v>
      </c>
      <c r="AE10" s="150">
        <v>1130</v>
      </c>
    </row>
    <row r="11" spans="1:31" s="147" customFormat="1" ht="18.75" customHeight="1" x14ac:dyDescent="0.35">
      <c r="A11" s="147" t="s">
        <v>135</v>
      </c>
      <c r="B11" s="150">
        <v>350</v>
      </c>
      <c r="C11" s="150">
        <v>337</v>
      </c>
      <c r="D11" s="150">
        <v>336</v>
      </c>
      <c r="E11" s="151">
        <v>318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45"/>
      <c r="L11" s="150">
        <v>0</v>
      </c>
      <c r="M11" s="150">
        <v>0</v>
      </c>
      <c r="N11" s="150">
        <v>0</v>
      </c>
      <c r="O11" s="150">
        <v>0</v>
      </c>
      <c r="P11" s="150">
        <v>0</v>
      </c>
      <c r="Q11" s="150">
        <v>0</v>
      </c>
      <c r="R11" s="150">
        <v>0</v>
      </c>
      <c r="S11" s="150">
        <v>0</v>
      </c>
      <c r="T11" s="150">
        <v>0</v>
      </c>
      <c r="U11" s="150">
        <v>0</v>
      </c>
      <c r="V11" s="150">
        <v>0</v>
      </c>
      <c r="W11" s="150">
        <v>0</v>
      </c>
      <c r="X11" s="150">
        <v>0</v>
      </c>
      <c r="Y11" s="150">
        <v>0</v>
      </c>
      <c r="Z11" s="150">
        <v>0</v>
      </c>
      <c r="AA11" s="150">
        <v>0</v>
      </c>
      <c r="AB11" s="150">
        <v>0</v>
      </c>
      <c r="AC11" s="150">
        <v>0</v>
      </c>
      <c r="AD11" s="150">
        <v>0</v>
      </c>
      <c r="AE11" s="150">
        <v>0</v>
      </c>
    </row>
    <row r="12" spans="1:31" s="147" customFormat="1" ht="18.75" customHeight="1" x14ac:dyDescent="0.35">
      <c r="A12" s="147" t="s">
        <v>112</v>
      </c>
      <c r="B12" s="150">
        <v>519</v>
      </c>
      <c r="C12" s="150">
        <v>524</v>
      </c>
      <c r="D12" s="150">
        <v>530</v>
      </c>
      <c r="E12" s="151">
        <v>507</v>
      </c>
      <c r="F12" s="150">
        <v>655</v>
      </c>
      <c r="G12" s="150">
        <v>629</v>
      </c>
      <c r="H12" s="150">
        <v>625</v>
      </c>
      <c r="I12" s="150">
        <v>638</v>
      </c>
      <c r="J12" s="150">
        <v>647</v>
      </c>
      <c r="K12" s="145"/>
      <c r="L12" s="150">
        <v>652</v>
      </c>
      <c r="M12" s="150">
        <v>650</v>
      </c>
      <c r="N12" s="150">
        <v>649</v>
      </c>
      <c r="O12" s="150">
        <v>655</v>
      </c>
      <c r="P12" s="150">
        <v>656</v>
      </c>
      <c r="Q12" s="150">
        <v>655</v>
      </c>
      <c r="R12" s="150">
        <v>636</v>
      </c>
      <c r="S12" s="150">
        <v>629</v>
      </c>
      <c r="T12" s="150">
        <v>629</v>
      </c>
      <c r="U12" s="150">
        <v>626</v>
      </c>
      <c r="V12" s="150">
        <v>626</v>
      </c>
      <c r="W12" s="150">
        <v>625</v>
      </c>
      <c r="X12" s="150">
        <v>625</v>
      </c>
      <c r="Y12" s="150">
        <v>628</v>
      </c>
      <c r="Z12" s="150">
        <v>631</v>
      </c>
      <c r="AA12" s="150">
        <v>638</v>
      </c>
      <c r="AB12" s="150">
        <v>639</v>
      </c>
      <c r="AC12" s="150">
        <v>639</v>
      </c>
      <c r="AD12" s="150">
        <v>638</v>
      </c>
      <c r="AE12" s="150">
        <v>647</v>
      </c>
    </row>
    <row r="13" spans="1:31" s="147" customFormat="1" ht="18.75" customHeight="1" x14ac:dyDescent="0.35">
      <c r="A13" s="147" t="s">
        <v>113</v>
      </c>
      <c r="B13" s="150">
        <v>390</v>
      </c>
      <c r="C13" s="150">
        <v>394</v>
      </c>
      <c r="D13" s="150">
        <v>404</v>
      </c>
      <c r="E13" s="151">
        <v>391</v>
      </c>
      <c r="F13" s="150">
        <v>615</v>
      </c>
      <c r="G13" s="150">
        <v>587</v>
      </c>
      <c r="H13" s="150">
        <v>585</v>
      </c>
      <c r="I13" s="150">
        <v>590</v>
      </c>
      <c r="J13" s="150">
        <v>584</v>
      </c>
      <c r="K13" s="145"/>
      <c r="L13" s="150">
        <v>605</v>
      </c>
      <c r="M13" s="150">
        <v>604</v>
      </c>
      <c r="N13" s="150">
        <v>606</v>
      </c>
      <c r="O13" s="150">
        <v>615</v>
      </c>
      <c r="P13" s="150">
        <v>617</v>
      </c>
      <c r="Q13" s="150">
        <v>612</v>
      </c>
      <c r="R13" s="150">
        <v>598</v>
      </c>
      <c r="S13" s="150">
        <v>587</v>
      </c>
      <c r="T13" s="150">
        <v>583</v>
      </c>
      <c r="U13" s="150">
        <v>585</v>
      </c>
      <c r="V13" s="150">
        <v>585</v>
      </c>
      <c r="W13" s="150">
        <v>585</v>
      </c>
      <c r="X13" s="150">
        <v>587</v>
      </c>
      <c r="Y13" s="150">
        <v>588</v>
      </c>
      <c r="Z13" s="150">
        <v>589</v>
      </c>
      <c r="AA13" s="150">
        <v>590</v>
      </c>
      <c r="AB13" s="150">
        <v>582</v>
      </c>
      <c r="AC13" s="150">
        <v>580</v>
      </c>
      <c r="AD13" s="150">
        <v>588</v>
      </c>
      <c r="AE13" s="150">
        <v>584</v>
      </c>
    </row>
    <row r="14" spans="1:31" s="147" customFormat="1" ht="18.75" customHeight="1" x14ac:dyDescent="0.35">
      <c r="A14" s="132" t="s">
        <v>136</v>
      </c>
      <c r="B14" s="148">
        <v>1546</v>
      </c>
      <c r="C14" s="148">
        <v>1540</v>
      </c>
      <c r="D14" s="148">
        <v>1580</v>
      </c>
      <c r="E14" s="149">
        <v>1576</v>
      </c>
      <c r="F14" s="148">
        <v>1580</v>
      </c>
      <c r="G14" s="148">
        <v>1576</v>
      </c>
      <c r="H14" s="148">
        <v>1579</v>
      </c>
      <c r="I14" s="148">
        <v>1633</v>
      </c>
      <c r="J14" s="148">
        <v>1678</v>
      </c>
      <c r="K14" s="145"/>
      <c r="L14" s="148">
        <v>1532</v>
      </c>
      <c r="M14" s="148">
        <v>1531</v>
      </c>
      <c r="N14" s="148">
        <v>1537</v>
      </c>
      <c r="O14" s="148">
        <v>1580</v>
      </c>
      <c r="P14" s="148">
        <v>1606</v>
      </c>
      <c r="Q14" s="148">
        <v>1613</v>
      </c>
      <c r="R14" s="148">
        <v>1581</v>
      </c>
      <c r="S14" s="148">
        <v>1576</v>
      </c>
      <c r="T14" s="148">
        <v>1580</v>
      </c>
      <c r="U14" s="148">
        <v>1592</v>
      </c>
      <c r="V14" s="148">
        <v>1601</v>
      </c>
      <c r="W14" s="148">
        <v>1579</v>
      </c>
      <c r="X14" s="148">
        <v>1592</v>
      </c>
      <c r="Y14" s="148">
        <v>1602</v>
      </c>
      <c r="Z14" s="148">
        <v>1611</v>
      </c>
      <c r="AA14" s="148">
        <v>1633</v>
      </c>
      <c r="AB14" s="148">
        <v>1633</v>
      </c>
      <c r="AC14" s="148">
        <v>1640</v>
      </c>
      <c r="AD14" s="148">
        <v>1658</v>
      </c>
      <c r="AE14" s="148">
        <v>1678</v>
      </c>
    </row>
    <row r="15" spans="1:31" s="147" customFormat="1" ht="18.75" customHeight="1" x14ac:dyDescent="0.35">
      <c r="A15" s="147" t="s">
        <v>111</v>
      </c>
      <c r="B15" s="150">
        <v>579</v>
      </c>
      <c r="C15" s="150">
        <v>584</v>
      </c>
      <c r="D15" s="150">
        <v>612</v>
      </c>
      <c r="E15" s="151">
        <v>610</v>
      </c>
      <c r="F15" s="150">
        <v>612</v>
      </c>
      <c r="G15" s="150">
        <v>610</v>
      </c>
      <c r="H15" s="150">
        <v>631</v>
      </c>
      <c r="I15" s="150">
        <v>656</v>
      </c>
      <c r="J15" s="150">
        <v>689</v>
      </c>
      <c r="K15" s="145"/>
      <c r="L15" s="150">
        <v>583</v>
      </c>
      <c r="M15" s="150">
        <v>584</v>
      </c>
      <c r="N15" s="150">
        <v>587</v>
      </c>
      <c r="O15" s="150">
        <v>612</v>
      </c>
      <c r="P15" s="150">
        <v>612</v>
      </c>
      <c r="Q15" s="150">
        <v>612</v>
      </c>
      <c r="R15" s="150">
        <v>611</v>
      </c>
      <c r="S15" s="150">
        <v>610</v>
      </c>
      <c r="T15" s="150">
        <v>616</v>
      </c>
      <c r="U15" s="150">
        <v>625</v>
      </c>
      <c r="V15" s="150">
        <v>632</v>
      </c>
      <c r="W15" s="150">
        <v>631</v>
      </c>
      <c r="X15" s="150">
        <v>639</v>
      </c>
      <c r="Y15" s="150">
        <v>644</v>
      </c>
      <c r="Z15" s="150">
        <v>647</v>
      </c>
      <c r="AA15" s="150">
        <v>656</v>
      </c>
      <c r="AB15" s="150">
        <v>658</v>
      </c>
      <c r="AC15" s="150">
        <v>662</v>
      </c>
      <c r="AD15" s="150">
        <v>674</v>
      </c>
      <c r="AE15" s="150">
        <v>689</v>
      </c>
    </row>
    <row r="16" spans="1:31" s="147" customFormat="1" ht="18.75" customHeight="1" x14ac:dyDescent="0.35">
      <c r="A16" s="147" t="s">
        <v>135</v>
      </c>
      <c r="B16" s="150">
        <v>263</v>
      </c>
      <c r="C16" s="150">
        <v>251</v>
      </c>
      <c r="D16" s="150">
        <v>251</v>
      </c>
      <c r="E16" s="151">
        <v>269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45"/>
      <c r="L16" s="150">
        <v>0</v>
      </c>
      <c r="M16" s="150">
        <v>0</v>
      </c>
      <c r="N16" s="150">
        <v>0</v>
      </c>
      <c r="O16" s="150">
        <v>0</v>
      </c>
      <c r="P16" s="150">
        <v>0</v>
      </c>
      <c r="Q16" s="150">
        <v>0</v>
      </c>
      <c r="R16" s="150">
        <v>0</v>
      </c>
      <c r="S16" s="150">
        <v>0</v>
      </c>
      <c r="T16" s="150">
        <v>0</v>
      </c>
      <c r="U16" s="150">
        <v>0</v>
      </c>
      <c r="V16" s="150">
        <v>0</v>
      </c>
      <c r="W16" s="150">
        <v>0</v>
      </c>
      <c r="X16" s="150">
        <v>0</v>
      </c>
      <c r="Y16" s="150">
        <v>0</v>
      </c>
      <c r="Z16" s="150">
        <v>0</v>
      </c>
      <c r="AA16" s="150">
        <v>0</v>
      </c>
      <c r="AB16" s="150">
        <v>0</v>
      </c>
      <c r="AC16" s="150">
        <v>0</v>
      </c>
      <c r="AD16" s="150">
        <v>0</v>
      </c>
      <c r="AE16" s="150">
        <v>0</v>
      </c>
    </row>
    <row r="17" spans="1:31" s="147" customFormat="1" ht="18.75" customHeight="1" x14ac:dyDescent="0.35">
      <c r="A17" s="147" t="s">
        <v>112</v>
      </c>
      <c r="B17" s="150">
        <v>363</v>
      </c>
      <c r="C17" s="150">
        <v>362</v>
      </c>
      <c r="D17" s="150">
        <v>364</v>
      </c>
      <c r="E17" s="151">
        <v>353</v>
      </c>
      <c r="F17" s="150">
        <v>456</v>
      </c>
      <c r="G17" s="150">
        <v>475</v>
      </c>
      <c r="H17" s="150">
        <v>453</v>
      </c>
      <c r="I17" s="150">
        <v>473</v>
      </c>
      <c r="J17" s="150">
        <v>494</v>
      </c>
      <c r="K17" s="145"/>
      <c r="L17" s="150">
        <v>445</v>
      </c>
      <c r="M17" s="150">
        <v>444</v>
      </c>
      <c r="N17" s="150">
        <v>445</v>
      </c>
      <c r="O17" s="150">
        <v>456</v>
      </c>
      <c r="P17" s="150">
        <v>481</v>
      </c>
      <c r="Q17" s="150">
        <v>493</v>
      </c>
      <c r="R17" s="150">
        <v>476</v>
      </c>
      <c r="S17" s="150">
        <v>475</v>
      </c>
      <c r="T17" s="150">
        <v>475</v>
      </c>
      <c r="U17" s="150">
        <v>473</v>
      </c>
      <c r="V17" s="150">
        <v>473</v>
      </c>
      <c r="W17" s="150">
        <v>453</v>
      </c>
      <c r="X17" s="150">
        <v>456</v>
      </c>
      <c r="Y17" s="150">
        <v>458</v>
      </c>
      <c r="Z17" s="150">
        <v>463</v>
      </c>
      <c r="AA17" s="150">
        <v>473</v>
      </c>
      <c r="AB17" s="150">
        <v>479</v>
      </c>
      <c r="AC17" s="150">
        <v>484</v>
      </c>
      <c r="AD17" s="150">
        <v>484</v>
      </c>
      <c r="AE17" s="150">
        <v>494</v>
      </c>
    </row>
    <row r="18" spans="1:31" s="147" customFormat="1" ht="18.75" customHeight="1" x14ac:dyDescent="0.35">
      <c r="A18" s="147" t="s">
        <v>113</v>
      </c>
      <c r="B18" s="150">
        <v>341</v>
      </c>
      <c r="C18" s="150">
        <v>343</v>
      </c>
      <c r="D18" s="150">
        <v>353</v>
      </c>
      <c r="E18" s="151">
        <v>344</v>
      </c>
      <c r="F18" s="150">
        <v>512</v>
      </c>
      <c r="G18" s="150">
        <v>491</v>
      </c>
      <c r="H18" s="150">
        <v>495</v>
      </c>
      <c r="I18" s="150">
        <v>504</v>
      </c>
      <c r="J18" s="150">
        <v>495</v>
      </c>
      <c r="K18" s="145"/>
      <c r="L18" s="150">
        <v>504</v>
      </c>
      <c r="M18" s="150">
        <v>503</v>
      </c>
      <c r="N18" s="150">
        <v>505</v>
      </c>
      <c r="O18" s="150">
        <v>512</v>
      </c>
      <c r="P18" s="150">
        <v>513</v>
      </c>
      <c r="Q18" s="150">
        <v>508</v>
      </c>
      <c r="R18" s="150">
        <v>494</v>
      </c>
      <c r="S18" s="150">
        <v>491</v>
      </c>
      <c r="T18" s="150">
        <v>489</v>
      </c>
      <c r="U18" s="150">
        <v>494</v>
      </c>
      <c r="V18" s="150">
        <v>496</v>
      </c>
      <c r="W18" s="150">
        <v>495</v>
      </c>
      <c r="X18" s="150">
        <v>497</v>
      </c>
      <c r="Y18" s="150">
        <v>500</v>
      </c>
      <c r="Z18" s="150">
        <v>501</v>
      </c>
      <c r="AA18" s="150">
        <v>504</v>
      </c>
      <c r="AB18" s="150">
        <v>496</v>
      </c>
      <c r="AC18" s="150">
        <v>494</v>
      </c>
      <c r="AD18" s="150">
        <v>500</v>
      </c>
      <c r="AE18" s="150">
        <v>495</v>
      </c>
    </row>
    <row r="19" spans="1:31" s="147" customFormat="1" ht="18.75" customHeight="1" x14ac:dyDescent="0.35">
      <c r="A19" s="132" t="s">
        <v>137</v>
      </c>
      <c r="B19" s="148">
        <v>642</v>
      </c>
      <c r="C19" s="148">
        <v>683</v>
      </c>
      <c r="D19" s="148">
        <v>713</v>
      </c>
      <c r="E19" s="149">
        <v>660</v>
      </c>
      <c r="F19" s="148">
        <v>713</v>
      </c>
      <c r="G19" s="148">
        <v>660</v>
      </c>
      <c r="H19" s="148">
        <v>682</v>
      </c>
      <c r="I19" s="148">
        <v>679</v>
      </c>
      <c r="J19" s="148">
        <v>683</v>
      </c>
      <c r="K19" s="145"/>
      <c r="L19" s="148">
        <v>693</v>
      </c>
      <c r="M19" s="148">
        <v>698</v>
      </c>
      <c r="N19" s="148">
        <v>702</v>
      </c>
      <c r="O19" s="148">
        <v>713</v>
      </c>
      <c r="P19" s="148">
        <v>692</v>
      </c>
      <c r="Q19" s="148">
        <v>678</v>
      </c>
      <c r="R19" s="148">
        <v>676</v>
      </c>
      <c r="S19" s="148">
        <v>660</v>
      </c>
      <c r="T19" s="148">
        <v>662</v>
      </c>
      <c r="U19" s="148">
        <v>663</v>
      </c>
      <c r="V19" s="148">
        <v>662</v>
      </c>
      <c r="W19" s="148">
        <v>682</v>
      </c>
      <c r="X19" s="148">
        <v>681</v>
      </c>
      <c r="Y19" s="148">
        <v>684</v>
      </c>
      <c r="Z19" s="148">
        <v>686</v>
      </c>
      <c r="AA19" s="148">
        <v>679</v>
      </c>
      <c r="AB19" s="148">
        <v>679</v>
      </c>
      <c r="AC19" s="148">
        <v>677</v>
      </c>
      <c r="AD19" s="148">
        <v>681</v>
      </c>
      <c r="AE19" s="148">
        <v>683</v>
      </c>
    </row>
    <row r="20" spans="1:31" s="147" customFormat="1" ht="18.75" customHeight="1" x14ac:dyDescent="0.35">
      <c r="A20" s="147" t="s">
        <v>111</v>
      </c>
      <c r="B20" s="150">
        <v>350</v>
      </c>
      <c r="C20" s="150">
        <v>384</v>
      </c>
      <c r="D20" s="150">
        <v>411</v>
      </c>
      <c r="E20" s="151">
        <v>410</v>
      </c>
      <c r="F20" s="150">
        <v>411</v>
      </c>
      <c r="G20" s="150">
        <v>410</v>
      </c>
      <c r="H20" s="150">
        <v>420</v>
      </c>
      <c r="I20" s="150">
        <v>428</v>
      </c>
      <c r="J20" s="150">
        <v>441</v>
      </c>
      <c r="K20" s="145"/>
      <c r="L20" s="150">
        <v>385</v>
      </c>
      <c r="M20" s="150">
        <v>391</v>
      </c>
      <c r="N20" s="150">
        <v>397</v>
      </c>
      <c r="O20" s="150">
        <v>411</v>
      </c>
      <c r="P20" s="150">
        <v>413</v>
      </c>
      <c r="Q20" s="150">
        <v>412</v>
      </c>
      <c r="R20" s="150">
        <v>412</v>
      </c>
      <c r="S20" s="150">
        <v>410</v>
      </c>
      <c r="T20" s="150">
        <v>414</v>
      </c>
      <c r="U20" s="150">
        <v>419</v>
      </c>
      <c r="V20" s="150">
        <v>420</v>
      </c>
      <c r="W20" s="150">
        <v>420</v>
      </c>
      <c r="X20" s="150">
        <v>422</v>
      </c>
      <c r="Y20" s="150">
        <v>426</v>
      </c>
      <c r="Z20" s="150">
        <v>430</v>
      </c>
      <c r="AA20" s="150">
        <v>428</v>
      </c>
      <c r="AB20" s="150">
        <v>433</v>
      </c>
      <c r="AC20" s="150">
        <v>436</v>
      </c>
      <c r="AD20" s="150">
        <v>439</v>
      </c>
      <c r="AE20" s="150">
        <v>441</v>
      </c>
    </row>
    <row r="21" spans="1:31" s="147" customFormat="1" ht="18.75" customHeight="1" x14ac:dyDescent="0.35">
      <c r="A21" s="147" t="s">
        <v>135</v>
      </c>
      <c r="B21" s="150">
        <v>87</v>
      </c>
      <c r="C21" s="150">
        <v>86</v>
      </c>
      <c r="D21" s="150">
        <v>85</v>
      </c>
      <c r="E21" s="151">
        <v>49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45"/>
      <c r="L21" s="150">
        <v>0</v>
      </c>
      <c r="M21" s="150">
        <v>0</v>
      </c>
      <c r="N21" s="150">
        <v>0</v>
      </c>
      <c r="O21" s="150">
        <v>0</v>
      </c>
      <c r="P21" s="150">
        <v>0</v>
      </c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0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50">
        <v>0</v>
      </c>
    </row>
    <row r="22" spans="1:31" s="147" customFormat="1" ht="18.75" customHeight="1" x14ac:dyDescent="0.35">
      <c r="A22" s="147" t="s">
        <v>112</v>
      </c>
      <c r="B22" s="150">
        <v>156</v>
      </c>
      <c r="C22" s="150">
        <v>162</v>
      </c>
      <c r="D22" s="150">
        <v>166</v>
      </c>
      <c r="E22" s="151">
        <v>154</v>
      </c>
      <c r="F22" s="150">
        <v>199</v>
      </c>
      <c r="G22" s="150">
        <v>154</v>
      </c>
      <c r="H22" s="150">
        <v>172</v>
      </c>
      <c r="I22" s="150">
        <v>165</v>
      </c>
      <c r="J22" s="150">
        <v>153</v>
      </c>
      <c r="K22" s="145"/>
      <c r="L22" s="150">
        <v>207</v>
      </c>
      <c r="M22" s="150">
        <v>206</v>
      </c>
      <c r="N22" s="150">
        <v>204</v>
      </c>
      <c r="O22" s="150">
        <v>199</v>
      </c>
      <c r="P22" s="150">
        <v>175</v>
      </c>
      <c r="Q22" s="150">
        <v>162</v>
      </c>
      <c r="R22" s="150">
        <v>160</v>
      </c>
      <c r="S22" s="150">
        <v>154</v>
      </c>
      <c r="T22" s="150">
        <v>154</v>
      </c>
      <c r="U22" s="150">
        <v>153</v>
      </c>
      <c r="V22" s="150">
        <v>153</v>
      </c>
      <c r="W22" s="150">
        <v>172</v>
      </c>
      <c r="X22" s="150">
        <v>169</v>
      </c>
      <c r="Y22" s="150">
        <v>170</v>
      </c>
      <c r="Z22" s="150">
        <v>168</v>
      </c>
      <c r="AA22" s="150">
        <v>165</v>
      </c>
      <c r="AB22" s="150">
        <v>160</v>
      </c>
      <c r="AC22" s="150">
        <v>155</v>
      </c>
      <c r="AD22" s="150">
        <v>154</v>
      </c>
      <c r="AE22" s="150">
        <v>153</v>
      </c>
    </row>
    <row r="23" spans="1:31" s="147" customFormat="1" ht="18.75" customHeight="1" x14ac:dyDescent="0.35">
      <c r="A23" s="147" t="s">
        <v>113</v>
      </c>
      <c r="B23" s="150">
        <v>49</v>
      </c>
      <c r="C23" s="150">
        <v>51</v>
      </c>
      <c r="D23" s="150">
        <v>51</v>
      </c>
      <c r="E23" s="151">
        <v>47</v>
      </c>
      <c r="F23" s="150">
        <v>103</v>
      </c>
      <c r="G23" s="150">
        <v>96</v>
      </c>
      <c r="H23" s="150">
        <v>90</v>
      </c>
      <c r="I23" s="150">
        <v>86</v>
      </c>
      <c r="J23" s="150">
        <v>89</v>
      </c>
      <c r="K23" s="145"/>
      <c r="L23" s="150">
        <v>101</v>
      </c>
      <c r="M23" s="150">
        <v>101</v>
      </c>
      <c r="N23" s="150">
        <v>101</v>
      </c>
      <c r="O23" s="150">
        <v>103</v>
      </c>
      <c r="P23" s="150">
        <v>104</v>
      </c>
      <c r="Q23" s="150">
        <v>104</v>
      </c>
      <c r="R23" s="150">
        <v>104</v>
      </c>
      <c r="S23" s="150">
        <v>96</v>
      </c>
      <c r="T23" s="150">
        <v>94</v>
      </c>
      <c r="U23" s="150">
        <v>91</v>
      </c>
      <c r="V23" s="150">
        <v>89</v>
      </c>
      <c r="W23" s="150">
        <v>90</v>
      </c>
      <c r="X23" s="150">
        <v>90</v>
      </c>
      <c r="Y23" s="150">
        <v>88</v>
      </c>
      <c r="Z23" s="150">
        <v>88</v>
      </c>
      <c r="AA23" s="150">
        <v>86</v>
      </c>
      <c r="AB23" s="150">
        <v>86</v>
      </c>
      <c r="AC23" s="150">
        <v>86</v>
      </c>
      <c r="AD23" s="150">
        <v>88</v>
      </c>
      <c r="AE23" s="150">
        <v>89</v>
      </c>
    </row>
    <row r="24" spans="1:31" ht="4.1500000000000004" customHeight="1" x14ac:dyDescent="0.45">
      <c r="B24" s="75"/>
      <c r="C24" s="75"/>
      <c r="D24" s="75"/>
      <c r="E24" s="141"/>
      <c r="F24" s="75"/>
      <c r="G24" s="75"/>
      <c r="H24" s="75"/>
      <c r="I24" s="75"/>
      <c r="J24" s="75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</row>
    <row r="25" spans="1:31" s="147" customFormat="1" ht="16.149999999999999" customHeight="1" x14ac:dyDescent="0.35">
      <c r="A25" s="152" t="s">
        <v>138</v>
      </c>
      <c r="B25" s="153">
        <v>1033</v>
      </c>
      <c r="C25" s="153">
        <v>1049</v>
      </c>
      <c r="D25" s="153">
        <v>1083</v>
      </c>
      <c r="E25" s="154">
        <v>1071</v>
      </c>
      <c r="F25" s="153">
        <v>1083</v>
      </c>
      <c r="G25" s="153">
        <v>1071</v>
      </c>
      <c r="H25" s="153">
        <v>1109</v>
      </c>
      <c r="I25" s="153">
        <v>1164</v>
      </c>
      <c r="J25" s="153">
        <v>1223</v>
      </c>
      <c r="K25" s="145"/>
      <c r="L25" s="153">
        <v>1050</v>
      </c>
      <c r="M25" s="153">
        <v>1053</v>
      </c>
      <c r="N25" s="153">
        <v>1055</v>
      </c>
      <c r="O25" s="153">
        <v>1083</v>
      </c>
      <c r="P25" s="153">
        <v>1086</v>
      </c>
      <c r="Q25" s="153">
        <v>1083</v>
      </c>
      <c r="R25" s="153">
        <v>1075</v>
      </c>
      <c r="S25" s="153">
        <v>1071</v>
      </c>
      <c r="T25" s="153">
        <v>1074</v>
      </c>
      <c r="U25" s="153">
        <v>1092</v>
      </c>
      <c r="V25" s="153">
        <v>1107</v>
      </c>
      <c r="W25" s="153">
        <v>1109</v>
      </c>
      <c r="X25" s="153">
        <v>1123</v>
      </c>
      <c r="Y25" s="153">
        <v>1134</v>
      </c>
      <c r="Z25" s="153">
        <v>1146</v>
      </c>
      <c r="AA25" s="153">
        <v>1164</v>
      </c>
      <c r="AB25" s="153">
        <v>1166</v>
      </c>
      <c r="AC25" s="153">
        <v>1171</v>
      </c>
      <c r="AD25" s="153">
        <v>1193</v>
      </c>
      <c r="AE25" s="153">
        <v>1223</v>
      </c>
    </row>
    <row r="26" spans="1:31" s="147" customFormat="1" ht="16.149999999999999" customHeight="1" x14ac:dyDescent="0.35">
      <c r="A26" s="147" t="s">
        <v>139</v>
      </c>
      <c r="B26" s="150">
        <v>341</v>
      </c>
      <c r="C26" s="150">
        <v>308</v>
      </c>
      <c r="D26" s="150">
        <v>320</v>
      </c>
      <c r="E26" s="151">
        <v>309</v>
      </c>
      <c r="F26" s="150">
        <v>320</v>
      </c>
      <c r="G26" s="150">
        <v>309</v>
      </c>
      <c r="H26" s="150">
        <v>297</v>
      </c>
      <c r="I26" s="150">
        <v>297</v>
      </c>
      <c r="J26" s="150">
        <v>294</v>
      </c>
      <c r="K26" s="155"/>
      <c r="L26" s="150">
        <v>309</v>
      </c>
      <c r="M26" s="150">
        <v>308</v>
      </c>
      <c r="N26" s="150">
        <v>310</v>
      </c>
      <c r="O26" s="150">
        <v>320</v>
      </c>
      <c r="P26" s="150">
        <v>321</v>
      </c>
      <c r="Q26" s="150">
        <v>320</v>
      </c>
      <c r="R26" s="150">
        <v>313</v>
      </c>
      <c r="S26" s="150">
        <v>309</v>
      </c>
      <c r="T26" s="150">
        <v>309</v>
      </c>
      <c r="U26" s="150">
        <v>307</v>
      </c>
      <c r="V26" s="150">
        <v>297</v>
      </c>
      <c r="W26" s="150">
        <v>297</v>
      </c>
      <c r="X26" s="150">
        <v>297</v>
      </c>
      <c r="Y26" s="150">
        <v>297</v>
      </c>
      <c r="Z26" s="150">
        <v>297</v>
      </c>
      <c r="AA26" s="150">
        <v>297</v>
      </c>
      <c r="AB26" s="150">
        <v>295</v>
      </c>
      <c r="AC26" s="150">
        <v>294</v>
      </c>
      <c r="AD26" s="150">
        <v>293</v>
      </c>
      <c r="AE26" s="150">
        <v>294</v>
      </c>
    </row>
    <row r="27" spans="1:31" s="147" customFormat="1" ht="16.149999999999999" customHeight="1" x14ac:dyDescent="0.35">
      <c r="A27" s="152" t="s">
        <v>140</v>
      </c>
      <c r="B27" s="153">
        <v>291</v>
      </c>
      <c r="C27" s="153">
        <v>284</v>
      </c>
      <c r="D27" s="153">
        <v>294</v>
      </c>
      <c r="E27" s="154">
        <v>276</v>
      </c>
      <c r="F27" s="153">
        <v>294</v>
      </c>
      <c r="G27" s="153">
        <v>276</v>
      </c>
      <c r="H27" s="153">
        <v>273</v>
      </c>
      <c r="I27" s="153">
        <v>271</v>
      </c>
      <c r="J27" s="153">
        <v>266</v>
      </c>
      <c r="K27" s="145"/>
      <c r="L27" s="153">
        <v>285</v>
      </c>
      <c r="M27" s="153">
        <v>288</v>
      </c>
      <c r="N27" s="153">
        <v>289</v>
      </c>
      <c r="O27" s="153">
        <v>294</v>
      </c>
      <c r="P27" s="153">
        <v>294</v>
      </c>
      <c r="Q27" s="153">
        <v>291</v>
      </c>
      <c r="R27" s="153">
        <v>282</v>
      </c>
      <c r="S27" s="153">
        <v>276</v>
      </c>
      <c r="T27" s="153">
        <v>278</v>
      </c>
      <c r="U27" s="153">
        <v>276</v>
      </c>
      <c r="V27" s="153">
        <v>274</v>
      </c>
      <c r="W27" s="153">
        <v>273</v>
      </c>
      <c r="X27" s="153">
        <v>274</v>
      </c>
      <c r="Y27" s="153">
        <v>275</v>
      </c>
      <c r="Z27" s="153">
        <v>274</v>
      </c>
      <c r="AA27" s="153">
        <v>271</v>
      </c>
      <c r="AB27" s="153">
        <v>271</v>
      </c>
      <c r="AC27" s="153">
        <v>270</v>
      </c>
      <c r="AD27" s="153">
        <v>271</v>
      </c>
      <c r="AE27" s="153">
        <v>266</v>
      </c>
    </row>
    <row r="28" spans="1:31" s="147" customFormat="1" ht="16.149999999999999" customHeight="1" x14ac:dyDescent="0.35">
      <c r="A28" s="147" t="s">
        <v>141</v>
      </c>
      <c r="B28" s="150">
        <v>523</v>
      </c>
      <c r="C28" s="150">
        <v>582</v>
      </c>
      <c r="D28" s="150">
        <v>596</v>
      </c>
      <c r="E28" s="151">
        <v>580</v>
      </c>
      <c r="F28" s="150">
        <v>596</v>
      </c>
      <c r="G28" s="150">
        <v>580</v>
      </c>
      <c r="H28" s="150">
        <v>582</v>
      </c>
      <c r="I28" s="150">
        <v>580</v>
      </c>
      <c r="J28" s="150">
        <v>578</v>
      </c>
      <c r="K28" s="155"/>
      <c r="L28" s="150">
        <v>581</v>
      </c>
      <c r="M28" s="150">
        <v>580</v>
      </c>
      <c r="N28" s="150">
        <v>585</v>
      </c>
      <c r="O28" s="150">
        <v>596</v>
      </c>
      <c r="P28" s="150">
        <v>597</v>
      </c>
      <c r="Q28" s="150">
        <v>597</v>
      </c>
      <c r="R28" s="150">
        <v>587</v>
      </c>
      <c r="S28" s="150">
        <v>580</v>
      </c>
      <c r="T28" s="150">
        <v>581</v>
      </c>
      <c r="U28" s="150">
        <v>580</v>
      </c>
      <c r="V28" s="150">
        <v>585</v>
      </c>
      <c r="W28" s="150">
        <v>582</v>
      </c>
      <c r="X28" s="150">
        <v>579</v>
      </c>
      <c r="Y28" s="150">
        <v>580</v>
      </c>
      <c r="Z28" s="150">
        <v>580</v>
      </c>
      <c r="AA28" s="150">
        <v>580</v>
      </c>
      <c r="AB28" s="150">
        <v>580</v>
      </c>
      <c r="AC28" s="150">
        <v>582</v>
      </c>
      <c r="AD28" s="150">
        <v>582</v>
      </c>
      <c r="AE28" s="150">
        <v>578</v>
      </c>
    </row>
    <row r="29" spans="1:31" s="147" customFormat="1" ht="18.399999999999999" customHeight="1" x14ac:dyDescent="0.35">
      <c r="A29" s="142" t="s">
        <v>142</v>
      </c>
      <c r="B29" s="143">
        <v>2188</v>
      </c>
      <c r="C29" s="143">
        <v>2223</v>
      </c>
      <c r="D29" s="143">
        <v>2293</v>
      </c>
      <c r="E29" s="144">
        <v>2236</v>
      </c>
      <c r="F29" s="143">
        <v>2293</v>
      </c>
      <c r="G29" s="143">
        <v>2236</v>
      </c>
      <c r="H29" s="143">
        <v>2261</v>
      </c>
      <c r="I29" s="144">
        <v>2312</v>
      </c>
      <c r="J29" s="144">
        <v>2361</v>
      </c>
      <c r="K29" s="145"/>
      <c r="L29" s="146">
        <v>2225</v>
      </c>
      <c r="M29" s="143">
        <v>2229</v>
      </c>
      <c r="N29" s="143">
        <v>2239</v>
      </c>
      <c r="O29" s="143">
        <v>2293</v>
      </c>
      <c r="P29" s="143">
        <v>2298</v>
      </c>
      <c r="Q29" s="143">
        <v>2291</v>
      </c>
      <c r="R29" s="143">
        <v>2257</v>
      </c>
      <c r="S29" s="143">
        <v>2236</v>
      </c>
      <c r="T29" s="143">
        <v>2242</v>
      </c>
      <c r="U29" s="143">
        <v>2255</v>
      </c>
      <c r="V29" s="143">
        <v>2263</v>
      </c>
      <c r="W29" s="143">
        <v>2261</v>
      </c>
      <c r="X29" s="143">
        <v>2273</v>
      </c>
      <c r="Y29" s="143">
        <v>2286</v>
      </c>
      <c r="Z29" s="143">
        <v>2297</v>
      </c>
      <c r="AA29" s="143">
        <v>2312</v>
      </c>
      <c r="AB29" s="143">
        <v>2312</v>
      </c>
      <c r="AC29" s="143">
        <v>2317</v>
      </c>
      <c r="AD29" s="143">
        <v>2339</v>
      </c>
      <c r="AE29" s="144">
        <v>2361</v>
      </c>
    </row>
    <row r="30" spans="1:31" x14ac:dyDescent="0.45">
      <c r="A30" s="68"/>
      <c r="B30" s="69"/>
      <c r="C30" s="69"/>
      <c r="D30" s="69"/>
      <c r="E30" s="69"/>
      <c r="F30" s="69"/>
      <c r="G30" s="69"/>
      <c r="H30" s="69"/>
      <c r="I30" s="69"/>
      <c r="J30" s="69"/>
    </row>
    <row r="31" spans="1:31" x14ac:dyDescent="0.45">
      <c r="A31" s="115" t="s">
        <v>143</v>
      </c>
      <c r="B31" s="70"/>
      <c r="C31" s="67"/>
      <c r="D31" s="70"/>
      <c r="E31" s="70"/>
      <c r="F31" s="70"/>
      <c r="G31" s="70"/>
      <c r="H31" s="70"/>
      <c r="I31" s="70"/>
      <c r="J31" s="70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1" x14ac:dyDescent="0.45">
      <c r="A32" s="116" t="s">
        <v>124</v>
      </c>
      <c r="B32" s="69"/>
      <c r="D32" s="69"/>
      <c r="E32" s="69"/>
      <c r="F32" s="6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31.9" customHeight="1" x14ac:dyDescent="0.45">
      <c r="A33" s="242" t="s">
        <v>144</v>
      </c>
      <c r="B33" s="242"/>
      <c r="C33" s="242"/>
      <c r="D33" s="242"/>
      <c r="E33" s="242"/>
      <c r="F33" s="242"/>
      <c r="G33" s="242"/>
      <c r="H33" s="242"/>
      <c r="I33" s="242"/>
      <c r="J33" s="242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x14ac:dyDescent="0.45">
      <c r="A34" s="116" t="s">
        <v>126</v>
      </c>
      <c r="L34" s="98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</row>
    <row r="35" spans="1:30" x14ac:dyDescent="0.45">
      <c r="A35" s="67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x14ac:dyDescent="0.45"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</row>
    <row r="37" spans="1:30" x14ac:dyDescent="0.45">
      <c r="L37" s="98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</row>
    <row r="38" spans="1:30" x14ac:dyDescent="0.45">
      <c r="L38" s="98"/>
      <c r="M38" s="100"/>
      <c r="N38" s="100"/>
      <c r="O38" s="101"/>
      <c r="P38" s="100"/>
      <c r="Q38" s="100"/>
      <c r="R38" s="100"/>
      <c r="S38" s="101"/>
      <c r="T38" s="101"/>
      <c r="U38" s="101"/>
      <c r="V38" s="101"/>
      <c r="W38" s="101"/>
      <c r="X38" s="101"/>
      <c r="Y38" s="99"/>
      <c r="Z38" s="99"/>
      <c r="AA38" s="99"/>
      <c r="AB38" s="99"/>
      <c r="AC38" s="99"/>
      <c r="AD38" s="99"/>
    </row>
    <row r="39" spans="1:30" x14ac:dyDescent="0.45"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</row>
    <row r="40" spans="1:30" x14ac:dyDescent="0.45"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</row>
    <row r="41" spans="1:30" x14ac:dyDescent="0.45"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</row>
    <row r="42" spans="1:30" x14ac:dyDescent="0.45"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</row>
    <row r="44" spans="1:30" x14ac:dyDescent="0.45"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</row>
    <row r="45" spans="1:30" x14ac:dyDescent="0.45"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</row>
    <row r="46" spans="1:30" x14ac:dyDescent="0.45"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</row>
    <row r="47" spans="1:30" x14ac:dyDescent="0.45"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</row>
    <row r="48" spans="1:30" x14ac:dyDescent="0.45">
      <c r="L48" s="98"/>
      <c r="M48" s="98"/>
      <c r="N48" s="98"/>
      <c r="O48" s="99"/>
      <c r="P48" s="98"/>
      <c r="Q48" s="98"/>
      <c r="R48" s="98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</row>
    <row r="50" spans="12:30" x14ac:dyDescent="0.45"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</row>
    <row r="51" spans="12:30" x14ac:dyDescent="0.45"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</row>
    <row r="52" spans="12:30" x14ac:dyDescent="0.45"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</row>
    <row r="53" spans="12:30" x14ac:dyDescent="0.45"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</row>
    <row r="54" spans="12:30" x14ac:dyDescent="0.45"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</row>
    <row r="55" spans="12:30" x14ac:dyDescent="0.45"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</row>
    <row r="56" spans="12:30" x14ac:dyDescent="0.45"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</row>
    <row r="57" spans="12:30" x14ac:dyDescent="0.45">
      <c r="L57" s="69"/>
    </row>
    <row r="58" spans="12:30" x14ac:dyDescent="0.45"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</row>
    <row r="59" spans="12:30" x14ac:dyDescent="0.45"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</row>
    <row r="60" spans="12:30" x14ac:dyDescent="0.45"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</row>
    <row r="61" spans="12:30" x14ac:dyDescent="0.45"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</row>
    <row r="62" spans="12:30" x14ac:dyDescent="0.45"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</row>
    <row r="63" spans="12:30" x14ac:dyDescent="0.45"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</row>
    <row r="64" spans="12:30" x14ac:dyDescent="0.45"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</row>
  </sheetData>
  <mergeCells count="5">
    <mergeCell ref="B6:E7"/>
    <mergeCell ref="F6:J7"/>
    <mergeCell ref="A1:J5"/>
    <mergeCell ref="A33:J33"/>
    <mergeCell ref="L6:AE7"/>
  </mergeCells>
  <phoneticPr fontId="22" type="noConversion"/>
  <pageMargins left="0.5" right="0.5" top="0.5" bottom="0.5" header="0.5" footer="0.5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6"/>
  <sheetViews>
    <sheetView showGridLines="0" zoomScale="60" zoomScaleNormal="60" workbookViewId="0">
      <selection sqref="A1:H5"/>
    </sheetView>
  </sheetViews>
  <sheetFormatPr defaultColWidth="10.7265625" defaultRowHeight="14" x14ac:dyDescent="0.4"/>
  <cols>
    <col min="1" max="1" width="10.7265625" style="24"/>
    <col min="2" max="2" width="12.54296875" style="24" customWidth="1"/>
    <col min="3" max="7" width="17.453125" style="24" customWidth="1"/>
    <col min="8" max="8" width="15.7265625" style="24" customWidth="1"/>
    <col min="9" max="11" width="12.54296875" style="24" customWidth="1"/>
    <col min="12" max="16384" width="10.7265625" style="24"/>
  </cols>
  <sheetData>
    <row r="1" spans="1:11" x14ac:dyDescent="0.4">
      <c r="A1" s="226" t="s">
        <v>145</v>
      </c>
      <c r="B1" s="226"/>
      <c r="C1" s="226"/>
      <c r="D1" s="226"/>
      <c r="E1" s="226"/>
      <c r="F1" s="226"/>
      <c r="G1" s="226"/>
      <c r="H1" s="226"/>
      <c r="I1" s="71"/>
      <c r="J1" s="71"/>
      <c r="K1" s="71"/>
    </row>
    <row r="2" spans="1:11" x14ac:dyDescent="0.4">
      <c r="A2" s="226"/>
      <c r="B2" s="226"/>
      <c r="C2" s="226"/>
      <c r="D2" s="226"/>
      <c r="E2" s="226"/>
      <c r="F2" s="226"/>
      <c r="G2" s="226"/>
      <c r="H2" s="226"/>
      <c r="I2" s="71"/>
      <c r="J2" s="71"/>
      <c r="K2" s="71"/>
    </row>
    <row r="3" spans="1:11" x14ac:dyDescent="0.4">
      <c r="A3" s="226"/>
      <c r="B3" s="226"/>
      <c r="C3" s="226"/>
      <c r="D3" s="226"/>
      <c r="E3" s="226"/>
      <c r="F3" s="226"/>
      <c r="G3" s="226"/>
      <c r="H3" s="226"/>
      <c r="I3" s="71"/>
      <c r="J3" s="71"/>
      <c r="K3" s="71"/>
    </row>
    <row r="4" spans="1:11" x14ac:dyDescent="0.4">
      <c r="A4" s="226"/>
      <c r="B4" s="226"/>
      <c r="C4" s="226"/>
      <c r="D4" s="226"/>
      <c r="E4" s="226"/>
      <c r="F4" s="226"/>
      <c r="G4" s="226"/>
      <c r="H4" s="226"/>
      <c r="I4" s="71"/>
      <c r="J4" s="71"/>
      <c r="K4" s="71"/>
    </row>
    <row r="5" spans="1:11" ht="15.65" customHeight="1" x14ac:dyDescent="0.4">
      <c r="A5" s="227"/>
      <c r="B5" s="227"/>
      <c r="C5" s="227"/>
      <c r="D5" s="227"/>
      <c r="E5" s="227"/>
      <c r="F5" s="227"/>
      <c r="G5" s="227"/>
      <c r="H5" s="227"/>
      <c r="I5" s="71"/>
      <c r="J5" s="71"/>
      <c r="K5" s="71"/>
    </row>
    <row r="6" spans="1:11" ht="15.65" customHeight="1" x14ac:dyDescent="0.4">
      <c r="A6" s="72"/>
      <c r="B6" s="72"/>
      <c r="C6" s="72"/>
      <c r="D6" s="72"/>
      <c r="E6" s="72"/>
      <c r="F6" s="72"/>
      <c r="G6" s="72"/>
      <c r="H6" s="72"/>
      <c r="I6" s="71"/>
      <c r="J6" s="71"/>
      <c r="K6" s="71"/>
    </row>
    <row r="7" spans="1:11" ht="15.5" x14ac:dyDescent="0.45">
      <c r="C7" s="129" t="s">
        <v>146</v>
      </c>
      <c r="D7" s="9"/>
      <c r="E7" s="9"/>
      <c r="F7" s="9"/>
      <c r="G7" s="9"/>
    </row>
    <row r="8" spans="1:11" ht="48.75" customHeight="1" x14ac:dyDescent="0.45">
      <c r="C8" s="118"/>
      <c r="D8" s="117" t="s">
        <v>147</v>
      </c>
      <c r="E8" s="119" t="s">
        <v>148</v>
      </c>
      <c r="F8" s="119" t="s">
        <v>149</v>
      </c>
      <c r="G8" s="120" t="s">
        <v>150</v>
      </c>
    </row>
    <row r="9" spans="1:11" ht="15.5" x14ac:dyDescent="0.45">
      <c r="C9" s="128">
        <v>2017</v>
      </c>
      <c r="D9" s="125">
        <v>631.4</v>
      </c>
      <c r="E9" s="123">
        <v>328.1</v>
      </c>
      <c r="F9" s="123">
        <v>303.39999999999998</v>
      </c>
      <c r="G9" s="121">
        <v>0.99</v>
      </c>
    </row>
    <row r="10" spans="1:11" ht="15.5" x14ac:dyDescent="0.45">
      <c r="C10" s="128">
        <v>2018</v>
      </c>
      <c r="D10" s="125">
        <v>599.70000000000005</v>
      </c>
      <c r="E10" s="123">
        <v>197.3</v>
      </c>
      <c r="F10" s="123">
        <v>402.4</v>
      </c>
      <c r="G10" s="121">
        <v>1.56</v>
      </c>
    </row>
    <row r="11" spans="1:11" ht="15.5" x14ac:dyDescent="0.45">
      <c r="C11" s="128">
        <v>2019</v>
      </c>
      <c r="D11" s="125">
        <v>605.70000000000005</v>
      </c>
      <c r="E11" s="123">
        <v>121.9</v>
      </c>
      <c r="F11" s="123">
        <v>483.8</v>
      </c>
      <c r="G11" s="121">
        <v>1.66</v>
      </c>
    </row>
    <row r="12" spans="1:11" ht="15.5" x14ac:dyDescent="0.45">
      <c r="C12" s="128">
        <v>2020</v>
      </c>
      <c r="D12" s="125">
        <v>685.2</v>
      </c>
      <c r="E12" s="123">
        <v>166</v>
      </c>
      <c r="F12" s="123">
        <v>519.20000000000005</v>
      </c>
      <c r="G12" s="121">
        <v>7.62</v>
      </c>
    </row>
    <row r="13" spans="1:11" ht="15.5" x14ac:dyDescent="0.45">
      <c r="C13" s="128">
        <v>2021</v>
      </c>
      <c r="D13" s="125">
        <v>657.9</v>
      </c>
      <c r="E13" s="123">
        <v>278.8</v>
      </c>
      <c r="F13" s="123">
        <v>379.1</v>
      </c>
      <c r="G13" s="121">
        <v>1.39</v>
      </c>
    </row>
    <row r="14" spans="1:11" ht="15.5" x14ac:dyDescent="0.45">
      <c r="C14" s="128">
        <v>2022</v>
      </c>
      <c r="D14" s="125">
        <v>674.4</v>
      </c>
      <c r="E14" s="123">
        <v>304.39999999999998</v>
      </c>
      <c r="F14" s="123">
        <v>370</v>
      </c>
      <c r="G14" s="121">
        <v>0.95</v>
      </c>
    </row>
    <row r="15" spans="1:11" ht="15.5" x14ac:dyDescent="0.45">
      <c r="C15" s="128">
        <v>2023</v>
      </c>
      <c r="D15" s="126">
        <v>728.1</v>
      </c>
      <c r="E15" s="124">
        <v>246.8</v>
      </c>
      <c r="F15" s="124">
        <v>481.3</v>
      </c>
      <c r="G15" s="122">
        <v>1</v>
      </c>
    </row>
    <row r="16" spans="1:11" x14ac:dyDescent="0.4">
      <c r="C16" s="127" t="s">
        <v>151</v>
      </c>
    </row>
  </sheetData>
  <mergeCells count="1">
    <mergeCell ref="A1:H5"/>
  </mergeCells>
  <pageMargins left="0.5" right="0.5" top="0.5" bottom="0.5" header="0.5" footer="0.5"/>
  <pageSetup scale="85" orientation="landscape" r:id="rId1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B74FAD964D56458B7E4E07F22AC077" ma:contentTypeVersion="4" ma:contentTypeDescription="Crear nuevo documento." ma:contentTypeScope="" ma:versionID="1ef5c02f5713baac5773cb59854cb548">
  <xsd:schema xmlns:xsd="http://www.w3.org/2001/XMLSchema" xmlns:xs="http://www.w3.org/2001/XMLSchema" xmlns:p="http://schemas.microsoft.com/office/2006/metadata/properties" xmlns:ns2="6eecd8b6-6f8c-43c8-bd9f-f2290916403c" targetNamespace="http://schemas.microsoft.com/office/2006/metadata/properties" ma:root="true" ma:fieldsID="588a3af7f95c15bca29ba518673942d9" ns2:_="">
    <xsd:import namespace="6eecd8b6-6f8c-43c8-bd9f-f229091640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cd8b6-6f8c-43c8-bd9f-f22909164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BD897-94EE-4523-ADCF-BCE2B7CEA2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4E03E-3612-468F-90C0-CEAF35A4E0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449F8D-C998-4BAA-A821-5FE5C4B89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cd8b6-6f8c-43c8-bd9f-f22909164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Summary</vt:lpstr>
      <vt:lpstr>Income Statement - Consolidated</vt:lpstr>
      <vt:lpstr>Key Metrics by Division</vt:lpstr>
      <vt:lpstr>Number of Restaurants</vt:lpstr>
      <vt:lpstr>Debt</vt:lpstr>
      <vt:lpstr>'Number of Restaurants'!Area_de_impressao</vt:lpstr>
      <vt:lpstr>Summary!Area_de_impressao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Garcia</dc:creator>
  <cp:keywords/>
  <dc:description/>
  <cp:lastModifiedBy>Leticia Noale Santiago</cp:lastModifiedBy>
  <cp:revision/>
  <dcterms:created xsi:type="dcterms:W3CDTF">2017-09-15T14:42:24Z</dcterms:created>
  <dcterms:modified xsi:type="dcterms:W3CDTF">2024-03-13T11:55:19Z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0x010100C5B74FAD964D56458B7E4E07F22AC077</vt:lpwstr>
  </property>
  <property fmtid="{D5CDD505-2E9C-101B-9397-08002B2CF9AE}" pid="4" name="SV_HIDDEN_GRID_QUERY_LIST_4F35BF76-6C0D-4D9B-82B2-816C12CF3733">
    <vt:lpwstr>empty_477D106A-C0D6-4607-AEBD-E2C9D60EA279</vt:lpwstr>
  </property>
</Properties>
</file>